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2.xml" ContentType="application/vnd.openxmlformats-officedocument.spreadsheetml.table+xml"/>
  <Override PartName="/xl/slicers/slicer2.xml" ContentType="application/vnd.ms-excel.slicer+xml"/>
  <Override PartName="/xl/drawings/drawing3.xml" ContentType="application/vnd.openxmlformats-officedocument.drawing+xml"/>
  <Override PartName="/xl/tables/table3.xml" ContentType="application/vnd.openxmlformats-officedocument.spreadsheetml.table+xml"/>
  <Override PartName="/xl/slicers/slicer3.xml" ContentType="application/vnd.ms-excel.slicer+xml"/>
  <Override PartName="/xl/drawings/drawing4.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codeName="ThisWorkbook" defaultThemeVersion="166925"/>
  <mc:AlternateContent xmlns:mc="http://schemas.openxmlformats.org/markup-compatibility/2006">
    <mc:Choice Requires="x15">
      <x15ac:absPath xmlns:x15ac="http://schemas.microsoft.com/office/spreadsheetml/2010/11/ac" url="C:\Users\egold\Desktop\LTCCC\Data\Staffing data\2021 Q3 Staffing\Website files\"/>
    </mc:Choice>
  </mc:AlternateContent>
  <xr:revisionPtr revIDLastSave="0" documentId="13_ncr:1_{BF7350CE-0101-4E9D-8D95-15AD314C478F}" xr6:coauthVersionLast="47" xr6:coauthVersionMax="47" xr10:uidLastSave="{00000000-0000-0000-0000-000000000000}"/>
  <bookViews>
    <workbookView xWindow="-120" yWindow="-120" windowWidth="29040" windowHeight="15720" xr2:uid="{A1A4B9DE-6C7B-464E-B372-82B7659732B5}"/>
  </bookViews>
  <sheets>
    <sheet name="Nurse" sheetId="7" r:id="rId1"/>
    <sheet name="Contract" sheetId="8" r:id="rId2"/>
    <sheet name="Non-Nurse" sheetId="10" r:id="rId3"/>
    <sheet name="Summary Data" sheetId="6" r:id="rId4"/>
    <sheet name="Notes &amp; Glossary" sheetId="9" r:id="rId5"/>
  </sheets>
  <definedNames>
    <definedName name="Slicer_County">#N/A</definedName>
    <definedName name="Slicer_County1">#N/A</definedName>
    <definedName name="Slicer_County2">#N/A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6"/>
        <x14:slicerCache r:id="rId7"/>
        <x14:slicerCache r:id="rId8"/>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19" i="6" l="1"/>
  <c r="U20" i="6"/>
  <c r="U21" i="6"/>
  <c r="U22" i="6"/>
  <c r="U23" i="6"/>
  <c r="U24" i="6"/>
  <c r="U25" i="6"/>
  <c r="U26" i="6"/>
  <c r="U27" i="6"/>
  <c r="U28" i="6"/>
  <c r="C9" i="6"/>
  <c r="C8" i="6"/>
  <c r="C7" i="6"/>
  <c r="C6" i="6"/>
  <c r="C5" i="6"/>
  <c r="C4" i="6"/>
  <c r="C3" i="6"/>
  <c r="U15" i="6"/>
  <c r="U14" i="6"/>
  <c r="U13" i="6"/>
  <c r="U11" i="6"/>
  <c r="U10" i="6"/>
  <c r="U8" i="6"/>
  <c r="U7" i="6"/>
  <c r="U6" i="6"/>
  <c r="W15" i="6" l="1"/>
  <c r="W11" i="6"/>
  <c r="W10" i="6"/>
  <c r="W8" i="6"/>
  <c r="W7" i="6"/>
  <c r="W14" i="6"/>
  <c r="W6" i="6"/>
  <c r="W13" i="6"/>
  <c r="U12" i="6"/>
  <c r="W12" i="6" s="1"/>
  <c r="U3" i="6"/>
  <c r="V14" i="6" s="1"/>
  <c r="U4" i="6"/>
  <c r="W4" i="6" s="1"/>
  <c r="U5" i="6"/>
  <c r="W5" i="6" s="1"/>
  <c r="U9" i="6"/>
  <c r="W9" i="6" s="1"/>
  <c r="W3" i="6" l="1"/>
  <c r="V7" i="6"/>
  <c r="V5" i="6"/>
  <c r="V6" i="6"/>
  <c r="V15" i="6"/>
  <c r="V11" i="6"/>
  <c r="V4" i="6"/>
  <c r="V8" i="6"/>
  <c r="V10" i="6"/>
  <c r="V12" i="6"/>
  <c r="V9" i="6"/>
  <c r="V13" i="6"/>
  <c r="U29" i="6" l="1"/>
</calcChain>
</file>

<file path=xl/sharedStrings.xml><?xml version="1.0" encoding="utf-8"?>
<sst xmlns="http://schemas.openxmlformats.org/spreadsheetml/2006/main" count="4861" uniqueCount="978">
  <si>
    <t>375094</t>
  </si>
  <si>
    <t>375098</t>
  </si>
  <si>
    <t>375102</t>
  </si>
  <si>
    <t>375106</t>
  </si>
  <si>
    <t>375107</t>
  </si>
  <si>
    <t>375109</t>
  </si>
  <si>
    <t>375110</t>
  </si>
  <si>
    <t>375113</t>
  </si>
  <si>
    <t>375116</t>
  </si>
  <si>
    <t>375117</t>
  </si>
  <si>
    <t>375119</t>
  </si>
  <si>
    <t>375122</t>
  </si>
  <si>
    <t>375123</t>
  </si>
  <si>
    <t>375124</t>
  </si>
  <si>
    <t>375132</t>
  </si>
  <si>
    <t>375135</t>
  </si>
  <si>
    <t>375140</t>
  </si>
  <si>
    <t>375141</t>
  </si>
  <si>
    <t>375144</t>
  </si>
  <si>
    <t>375146</t>
  </si>
  <si>
    <t>375148</t>
  </si>
  <si>
    <t>375150</t>
  </si>
  <si>
    <t>375151</t>
  </si>
  <si>
    <t>375155</t>
  </si>
  <si>
    <t>375158</t>
  </si>
  <si>
    <t>375159</t>
  </si>
  <si>
    <t>375160</t>
  </si>
  <si>
    <t>375166</t>
  </si>
  <si>
    <t>375168</t>
  </si>
  <si>
    <t>375171</t>
  </si>
  <si>
    <t>375172</t>
  </si>
  <si>
    <t>375173</t>
  </si>
  <si>
    <t>375178</t>
  </si>
  <si>
    <t>375182</t>
  </si>
  <si>
    <t>375183</t>
  </si>
  <si>
    <t>375185</t>
  </si>
  <si>
    <t>375186</t>
  </si>
  <si>
    <t>375188</t>
  </si>
  <si>
    <t>375189</t>
  </si>
  <si>
    <t>375190</t>
  </si>
  <si>
    <t>375193</t>
  </si>
  <si>
    <t>375194</t>
  </si>
  <si>
    <t>375195</t>
  </si>
  <si>
    <t>375199</t>
  </si>
  <si>
    <t>375206</t>
  </si>
  <si>
    <t>375207</t>
  </si>
  <si>
    <t>375209</t>
  </si>
  <si>
    <t>375222</t>
  </si>
  <si>
    <t>375229</t>
  </si>
  <si>
    <t>375230</t>
  </si>
  <si>
    <t>375233</t>
  </si>
  <si>
    <t>375234</t>
  </si>
  <si>
    <t>375235</t>
  </si>
  <si>
    <t>375238</t>
  </si>
  <si>
    <t>375241</t>
  </si>
  <si>
    <t>375243</t>
  </si>
  <si>
    <t>375245</t>
  </si>
  <si>
    <t>375246</t>
  </si>
  <si>
    <t>375252</t>
  </si>
  <si>
    <t>375253</t>
  </si>
  <si>
    <t>375255</t>
  </si>
  <si>
    <t>375256</t>
  </si>
  <si>
    <t>375258</t>
  </si>
  <si>
    <t>375259</t>
  </si>
  <si>
    <t>375263</t>
  </si>
  <si>
    <t>375275</t>
  </si>
  <si>
    <t>375276</t>
  </si>
  <si>
    <t>375279</t>
  </si>
  <si>
    <t>375284</t>
  </si>
  <si>
    <t>375285</t>
  </si>
  <si>
    <t>375286</t>
  </si>
  <si>
    <t>375289</t>
  </si>
  <si>
    <t>375290</t>
  </si>
  <si>
    <t>375293</t>
  </si>
  <si>
    <t>375295</t>
  </si>
  <si>
    <t>375299</t>
  </si>
  <si>
    <t>375302</t>
  </si>
  <si>
    <t>375303</t>
  </si>
  <si>
    <t>375304</t>
  </si>
  <si>
    <t>375306</t>
  </si>
  <si>
    <t>375310</t>
  </si>
  <si>
    <t>375312</t>
  </si>
  <si>
    <t>375313</t>
  </si>
  <si>
    <t>375314</t>
  </si>
  <si>
    <t>375317</t>
  </si>
  <si>
    <t>375320</t>
  </si>
  <si>
    <t>375322</t>
  </si>
  <si>
    <t>375324</t>
  </si>
  <si>
    <t>375325</t>
  </si>
  <si>
    <t>375326</t>
  </si>
  <si>
    <t>375327</t>
  </si>
  <si>
    <t>375328</t>
  </si>
  <si>
    <t>375330</t>
  </si>
  <si>
    <t>375331</t>
  </si>
  <si>
    <t>375333</t>
  </si>
  <si>
    <t>375334</t>
  </si>
  <si>
    <t>375335</t>
  </si>
  <si>
    <t>375340</t>
  </si>
  <si>
    <t>375341</t>
  </si>
  <si>
    <t>375342</t>
  </si>
  <si>
    <t>375344</t>
  </si>
  <si>
    <t>375346</t>
  </si>
  <si>
    <t>375347</t>
  </si>
  <si>
    <t>375349</t>
  </si>
  <si>
    <t>375350</t>
  </si>
  <si>
    <t>375351</t>
  </si>
  <si>
    <t>375353</t>
  </si>
  <si>
    <t>375354</t>
  </si>
  <si>
    <t>375358</t>
  </si>
  <si>
    <t>375360</t>
  </si>
  <si>
    <t>375362</t>
  </si>
  <si>
    <t>375365</t>
  </si>
  <si>
    <t>375366</t>
  </si>
  <si>
    <t>375367</t>
  </si>
  <si>
    <t>375369</t>
  </si>
  <si>
    <t>375372</t>
  </si>
  <si>
    <t>375373</t>
  </si>
  <si>
    <t>375374</t>
  </si>
  <si>
    <t>375375</t>
  </si>
  <si>
    <t>375378</t>
  </si>
  <si>
    <t>375379</t>
  </si>
  <si>
    <t>375381</t>
  </si>
  <si>
    <t>375382</t>
  </si>
  <si>
    <t>375383</t>
  </si>
  <si>
    <t>375385</t>
  </si>
  <si>
    <t>375386</t>
  </si>
  <si>
    <t>375388</t>
  </si>
  <si>
    <t>375389</t>
  </si>
  <si>
    <t>375390</t>
  </si>
  <si>
    <t>375392</t>
  </si>
  <si>
    <t>375393</t>
  </si>
  <si>
    <t>375394</t>
  </si>
  <si>
    <t>375395</t>
  </si>
  <si>
    <t>375396</t>
  </si>
  <si>
    <t>375397</t>
  </si>
  <si>
    <t>375399</t>
  </si>
  <si>
    <t>375400</t>
  </si>
  <si>
    <t>375402</t>
  </si>
  <si>
    <t>375404</t>
  </si>
  <si>
    <t>375405</t>
  </si>
  <si>
    <t>375406</t>
  </si>
  <si>
    <t>375409</t>
  </si>
  <si>
    <t>375410</t>
  </si>
  <si>
    <t>375412</t>
  </si>
  <si>
    <t>375414</t>
  </si>
  <si>
    <t>375415</t>
  </si>
  <si>
    <t>375416</t>
  </si>
  <si>
    <t>375417</t>
  </si>
  <si>
    <t>375418</t>
  </si>
  <si>
    <t>375420</t>
  </si>
  <si>
    <t>375421</t>
  </si>
  <si>
    <t>375422</t>
  </si>
  <si>
    <t>375423</t>
  </si>
  <si>
    <t>375424</t>
  </si>
  <si>
    <t>375425</t>
  </si>
  <si>
    <t>375426</t>
  </si>
  <si>
    <t>375427</t>
  </si>
  <si>
    <t>375428</t>
  </si>
  <si>
    <t>375429</t>
  </si>
  <si>
    <t>375431</t>
  </si>
  <si>
    <t>375432</t>
  </si>
  <si>
    <t>375433</t>
  </si>
  <si>
    <t>375434</t>
  </si>
  <si>
    <t>375436</t>
  </si>
  <si>
    <t>375437</t>
  </si>
  <si>
    <t>375438</t>
  </si>
  <si>
    <t>375439</t>
  </si>
  <si>
    <t>375440</t>
  </si>
  <si>
    <t>375443</t>
  </si>
  <si>
    <t>375446</t>
  </si>
  <si>
    <t>375448</t>
  </si>
  <si>
    <t>375449</t>
  </si>
  <si>
    <t>375451</t>
  </si>
  <si>
    <t>375452</t>
  </si>
  <si>
    <t>375454</t>
  </si>
  <si>
    <t>375457</t>
  </si>
  <si>
    <t>375458</t>
  </si>
  <si>
    <t>375459</t>
  </si>
  <si>
    <t>375460</t>
  </si>
  <si>
    <t>375461</t>
  </si>
  <si>
    <t>375462</t>
  </si>
  <si>
    <t>375463</t>
  </si>
  <si>
    <t>375464</t>
  </si>
  <si>
    <t>375465</t>
  </si>
  <si>
    <t>375466</t>
  </si>
  <si>
    <t>375467</t>
  </si>
  <si>
    <t>375469</t>
  </si>
  <si>
    <t>375470</t>
  </si>
  <si>
    <t>375471</t>
  </si>
  <si>
    <t>375472</t>
  </si>
  <si>
    <t>375473</t>
  </si>
  <si>
    <t>375474</t>
  </si>
  <si>
    <t>375476</t>
  </si>
  <si>
    <t>375477</t>
  </si>
  <si>
    <t>375478</t>
  </si>
  <si>
    <t>375479</t>
  </si>
  <si>
    <t>375482</t>
  </si>
  <si>
    <t>375483</t>
  </si>
  <si>
    <t>375485</t>
  </si>
  <si>
    <t>375486</t>
  </si>
  <si>
    <t>375487</t>
  </si>
  <si>
    <t>375488</t>
  </si>
  <si>
    <t>375489</t>
  </si>
  <si>
    <t>375490</t>
  </si>
  <si>
    <t>375491</t>
  </si>
  <si>
    <t>375492</t>
  </si>
  <si>
    <t>375493</t>
  </si>
  <si>
    <t>375494</t>
  </si>
  <si>
    <t>375495</t>
  </si>
  <si>
    <t>375496</t>
  </si>
  <si>
    <t>375497</t>
  </si>
  <si>
    <t>375498</t>
  </si>
  <si>
    <t>375499</t>
  </si>
  <si>
    <t>375501</t>
  </si>
  <si>
    <t>375502</t>
  </si>
  <si>
    <t>375504</t>
  </si>
  <si>
    <t>375505</t>
  </si>
  <si>
    <t>375506</t>
  </si>
  <si>
    <t>375508</t>
  </si>
  <si>
    <t>375510</t>
  </si>
  <si>
    <t>375511</t>
  </si>
  <si>
    <t>375512</t>
  </si>
  <si>
    <t>375513</t>
  </si>
  <si>
    <t>375514</t>
  </si>
  <si>
    <t>375515</t>
  </si>
  <si>
    <t>375518</t>
  </si>
  <si>
    <t>375519</t>
  </si>
  <si>
    <t>375520</t>
  </si>
  <si>
    <t>375521</t>
  </si>
  <si>
    <t>375524</t>
  </si>
  <si>
    <t>375525</t>
  </si>
  <si>
    <t>375526</t>
  </si>
  <si>
    <t>375527</t>
  </si>
  <si>
    <t>375528</t>
  </si>
  <si>
    <t>375529</t>
  </si>
  <si>
    <t>375530</t>
  </si>
  <si>
    <t>375531</t>
  </si>
  <si>
    <t>375532</t>
  </si>
  <si>
    <t>375534</t>
  </si>
  <si>
    <t>375535</t>
  </si>
  <si>
    <t>375536</t>
  </si>
  <si>
    <t>375540</t>
  </si>
  <si>
    <t>375542</t>
  </si>
  <si>
    <t>375543</t>
  </si>
  <si>
    <t>375545</t>
  </si>
  <si>
    <t>375546</t>
  </si>
  <si>
    <t>375547</t>
  </si>
  <si>
    <t>375548</t>
  </si>
  <si>
    <t>375549</t>
  </si>
  <si>
    <t>375550</t>
  </si>
  <si>
    <t>375551</t>
  </si>
  <si>
    <t>375553</t>
  </si>
  <si>
    <t>375554</t>
  </si>
  <si>
    <t>375555</t>
  </si>
  <si>
    <t>375556</t>
  </si>
  <si>
    <t>375557</t>
  </si>
  <si>
    <t>375558</t>
  </si>
  <si>
    <t>375559</t>
  </si>
  <si>
    <t>375560</t>
  </si>
  <si>
    <t>375561</t>
  </si>
  <si>
    <t>375562</t>
  </si>
  <si>
    <t>375563</t>
  </si>
  <si>
    <t>375564</t>
  </si>
  <si>
    <t>375565</t>
  </si>
  <si>
    <t>375566</t>
  </si>
  <si>
    <t>375568</t>
  </si>
  <si>
    <t>375569</t>
  </si>
  <si>
    <t>375570</t>
  </si>
  <si>
    <t>375571</t>
  </si>
  <si>
    <t>375572</t>
  </si>
  <si>
    <t>375573</t>
  </si>
  <si>
    <t>375574</t>
  </si>
  <si>
    <t>375575</t>
  </si>
  <si>
    <t>375577</t>
  </si>
  <si>
    <t>375579</t>
  </si>
  <si>
    <t>375580</t>
  </si>
  <si>
    <t>37E024</t>
  </si>
  <si>
    <t>37E082</t>
  </si>
  <si>
    <t>37E109</t>
  </si>
  <si>
    <t>37E568</t>
  </si>
  <si>
    <t>HERITAGE MANOR</t>
  </si>
  <si>
    <t>FAIRVIEW</t>
  </si>
  <si>
    <t>SOUTHERN OAKS CARE CENTER</t>
  </si>
  <si>
    <t>HERITAGE PARK</t>
  </si>
  <si>
    <t>MITCHELL MANOR</t>
  </si>
  <si>
    <t>MAPLEWOOD CARE CENTER</t>
  </si>
  <si>
    <t>OAK HILLS LIVING CENTER</t>
  </si>
  <si>
    <t>MONROE MANOR</t>
  </si>
  <si>
    <t>ROLLING HILLS CARE CENTER</t>
  </si>
  <si>
    <t>EMERALD CARE CENTER TULSA</t>
  </si>
  <si>
    <t>EMERALD CARE CENTER MIDWEST</t>
  </si>
  <si>
    <t>CIMARRON NURSING CENTER</t>
  </si>
  <si>
    <t>BROOKWOOD SKILLED NURSING AND THERAPY</t>
  </si>
  <si>
    <t>THE GRAND AT BETHANY SKILLED NURSING AND THERAPY</t>
  </si>
  <si>
    <t>HERITAGE VILLA NURSING CENTER</t>
  </si>
  <si>
    <t>BARTLESVILLE HEALTH AND REHABILITATION COMMUNITY</t>
  </si>
  <si>
    <t>RIVER OAKS SKILLED NURSING AND THERAPY</t>
  </si>
  <si>
    <t>GRAND LAKE VILLA</t>
  </si>
  <si>
    <t>HERITAGE AT BRANDON PLACE HEALTH &amp; REHABILITATION</t>
  </si>
  <si>
    <t>GRACE SKILLED AND NURSING THERAPY NORMAN</t>
  </si>
  <si>
    <t>MEMORIAL HEIGHTS NURSING CENTER</t>
  </si>
  <si>
    <t>SEQUOYAH POINTE SKILLED NURSING AND THERAPY</t>
  </si>
  <si>
    <t>YORK MANOR NURSING HOME</t>
  </si>
  <si>
    <t>EMERALD CARE CENTER SOUTHWEST LLC</t>
  </si>
  <si>
    <t>CHECOTAH NURSING CENTER</t>
  </si>
  <si>
    <t>RIVER VALLEY SKILLED NURSING AND THERAPY</t>
  </si>
  <si>
    <t>COTTONWOOD CREEK SKILLED NURSING &amp; THERAPY</t>
  </si>
  <si>
    <t>BROADWAY MANOR NURSING HOME</t>
  </si>
  <si>
    <t>GLENWOOD SKILLED NURSING AND THERAPY</t>
  </si>
  <si>
    <t>MEDICALODGES DEWEY</t>
  </si>
  <si>
    <t>CAPITOL HILL SKILLED NURSING AND THERAPY</t>
  </si>
  <si>
    <t>KINGWOOD SKILLED NURSING AND THERAPY</t>
  </si>
  <si>
    <t>THE TIMBERS SKILLED NURSING AND THERAPY</t>
  </si>
  <si>
    <t>THE SPRINGS SKILLED NURSING AND THERAPY</t>
  </si>
  <si>
    <t>ELMBROOK HOME</t>
  </si>
  <si>
    <t>THE OAKS HEALTHCARE CENTER</t>
  </si>
  <si>
    <t>AMBASSADOR MANOR NURSING CENTER</t>
  </si>
  <si>
    <t>VILLAGE HEALTH CARE CENTER</t>
  </si>
  <si>
    <t>SOUTHERN HILLS REHABILITATION CENTER</t>
  </si>
  <si>
    <t>SEQUOYAH MANOR, LLC</t>
  </si>
  <si>
    <t>STILLWATER CREEK SKILLED NURSING AND THERAPY</t>
  </si>
  <si>
    <t>ENID SENIOR CARE</t>
  </si>
  <si>
    <t>THE FOUNTAINS AT CANTERBURY</t>
  </si>
  <si>
    <t>UNIVERSITY PARK SKILLED NURSING AND THERAPY MEMORY</t>
  </si>
  <si>
    <t>MID-DEL SKILLED NURSING AND THERAPY</t>
  </si>
  <si>
    <t>POCOLA HEALTH AND REHAB</t>
  </si>
  <si>
    <t>THE WILSHIRE SKILLED NURSING AND THERAPY</t>
  </si>
  <si>
    <t>EASTGATE VILLAGE RETIREMENT CENTER</t>
  </si>
  <si>
    <t>WESTBROOK HEALTHCARE, INC</t>
  </si>
  <si>
    <t>SHAWN MANOR NURSING HOME</t>
  </si>
  <si>
    <t>WOODWARD SKILLED NURSING AND THERAPY</t>
  </si>
  <si>
    <t>HERITAGE VILLAGE NURSING HOME</t>
  </si>
  <si>
    <t>LINDSAY NURSING &amp; REHAB</t>
  </si>
  <si>
    <t>MANGUM SKILLED NURSING AND THERAPY</t>
  </si>
  <si>
    <t>FAIRMONT SKILLED NURSING AND THERAPY</t>
  </si>
  <si>
    <t>CEDAR CREEK NURSING CENTER</t>
  </si>
  <si>
    <t>RANCHWOOD NURSING CENTER</t>
  </si>
  <si>
    <t>LEISURE VILLAGE HEALTH CARE CENTER</t>
  </si>
  <si>
    <t>CEDARCREST CARE CENTER</t>
  </si>
  <si>
    <t>HILL NURSING HOME, INC.</t>
  </si>
  <si>
    <t>BROOKSIDE NURSING CENTER</t>
  </si>
  <si>
    <t>FOUR SEASONS REHABILITATION &amp; CARE</t>
  </si>
  <si>
    <t>JAN FRANCES CARE CENTER</t>
  </si>
  <si>
    <t>NOBLE HEALTH CARE CENTER</t>
  </si>
  <si>
    <t>SHAWNEE CARE CENTER</t>
  </si>
  <si>
    <t>LANDMARK OF MIDWEST CITY REHABILITATION AND NURSIN</t>
  </si>
  <si>
    <t>CLINTON THERAPY &amp; LIVING CENTER</t>
  </si>
  <si>
    <t>SOUTHBROOK HEALTHCARE, INC</t>
  </si>
  <si>
    <t>MEADOWLAKE ESTATES</t>
  </si>
  <si>
    <t>SPIRO NURSING HOME, INC.</t>
  </si>
  <si>
    <t>WESTERN SKILLED NURSING AND THERAPY</t>
  </si>
  <si>
    <t>BALLARD NURSING CENTER</t>
  </si>
  <si>
    <t>WARR ACRES NURSING CENTER</t>
  </si>
  <si>
    <t>MEADOWBROOK NURSING CENTER</t>
  </si>
  <si>
    <t>HOBART NURSING &amp; REHAB</t>
  </si>
  <si>
    <t>ARBOR VILLAGE</t>
  </si>
  <si>
    <t>SAND SPRINGS NURSING AND REHABILITATION</t>
  </si>
  <si>
    <t>PURCELL CARE CENTER</t>
  </si>
  <si>
    <t>ARTESIAN HOME</t>
  </si>
  <si>
    <t>COMMUNITY HEALTH CENTER</t>
  </si>
  <si>
    <t>SKIATOOK NURSING HOME,LLC</t>
  </si>
  <si>
    <t>COMMUNITY HEALTH CARE OF GORE</t>
  </si>
  <si>
    <t>COLONIAL TERRACE CARE CENTER</t>
  </si>
  <si>
    <t>BLUE RIVER HEALTHCARE, INC</t>
  </si>
  <si>
    <t>WEWOKA HEALTHCARE CENTER</t>
  </si>
  <si>
    <t>COWETA MANOR NURSING HOME</t>
  </si>
  <si>
    <t>CORDELL CHRISTIAN HOME</t>
  </si>
  <si>
    <t>LAKE COUNTRY NURSING CENTER</t>
  </si>
  <si>
    <t>RUTH WILSON HURLEY MANOR</t>
  </si>
  <si>
    <t>ANTLERS MANOR</t>
  </si>
  <si>
    <t>MUSCOGEE (CREEK) NATION SKILLED NURSING FACILITY</t>
  </si>
  <si>
    <t>HERITAGE HILLS LIVING &amp; REHABILITATION CENTER</t>
  </si>
  <si>
    <t>RAINBOW HEALTH CARE COMMUNITY AND RAINBOW ASSISTED</t>
  </si>
  <si>
    <t>PARKHILL NORTH NURSING HOME</t>
  </si>
  <si>
    <t>CHEROKEE COUNTY NURSING CENTER</t>
  </si>
  <si>
    <t>BURFORD MANOR</t>
  </si>
  <si>
    <t>MEEKER NURSING CENTER</t>
  </si>
  <si>
    <t>COLONIAL PARK MANOR</t>
  </si>
  <si>
    <t>TALIHINA MANOR</t>
  </si>
  <si>
    <t>FORT GIBSON NURSING HOME</t>
  </si>
  <si>
    <t>THUNDER CARE AND REHABILITATION</t>
  </si>
  <si>
    <t>STILWELL NURSING HOME, LLC</t>
  </si>
  <si>
    <t>SHADY REST CARE CENTER</t>
  </si>
  <si>
    <t>WINDRIDGE NURSING AND REHABILITATION CENTER</t>
  </si>
  <si>
    <t>WALNUT GROVE LIVING CENTER</t>
  </si>
  <si>
    <t>COUNTRYSIDE ESTATES</t>
  </si>
  <si>
    <t>WASHITA VALLEY LIVING CENTER</t>
  </si>
  <si>
    <t>SEQUOYAH POINTE LIVING CENTER</t>
  </si>
  <si>
    <t>CIMARRON POINTE CARE CENTER</t>
  </si>
  <si>
    <t>MCLOUD NURSING CENTER</t>
  </si>
  <si>
    <t>BELLEVUE HEALTH &amp; REHABILITATION CENTER</t>
  </si>
  <si>
    <t>SEMINOLE PIONEER NURSING HOME</t>
  </si>
  <si>
    <t>ASPEN HEALTH AND REHAB</t>
  </si>
  <si>
    <t>GREENBRIER NURSING HOME</t>
  </si>
  <si>
    <t>NOWATA NURSING CENTER</t>
  </si>
  <si>
    <t>GRACE SKILLED NURSING AND THERAPY JENKS</t>
  </si>
  <si>
    <t>OAKRIDGE NURSING CENTER</t>
  </si>
  <si>
    <t>SHANOAN SPRINGS NURSING AND REHABILITATION</t>
  </si>
  <si>
    <t>SOUTH POINTE REHABILITATION AND CARE CENTER</t>
  </si>
  <si>
    <t>GROVE NURSING CENTER</t>
  </si>
  <si>
    <t>STROUD HEALTH CARE CENTER SOUTH</t>
  </si>
  <si>
    <t>WAGONER HEALTH &amp; REHAB</t>
  </si>
  <si>
    <t>CHOCTAW NATION NURSING HOME</t>
  </si>
  <si>
    <t>PERRY GREEN VALLEY NURSING CENTER, LLC</t>
  </si>
  <si>
    <t>GOLDEN AGE NURSING HOME OF GUTHRIE, LLC</t>
  </si>
  <si>
    <t>CLAREMORE SKILLED NURSING AND THERAPY</t>
  </si>
  <si>
    <t>LAKELAND MANOR, INC</t>
  </si>
  <si>
    <t>BAPTIST VILLAGE OF OKLAHOMA CITY</t>
  </si>
  <si>
    <t>BAPTIST VILLAGE OF OWASSO</t>
  </si>
  <si>
    <t>WILDEWOOD SKILLED NURSING AND THERAPY</t>
  </si>
  <si>
    <t>PARKLAND MANOR LIVING CENTER</t>
  </si>
  <si>
    <t>QUAIL RIDGE LIVING CENTER, INC</t>
  </si>
  <si>
    <t>MIAMI NURSING CENTER, LLC</t>
  </si>
  <si>
    <t>TULSA NURSING CENTER</t>
  </si>
  <si>
    <t>BAPTIST VILLAGE OF HUGO</t>
  </si>
  <si>
    <t>FOREST HILLS  CARE AND REHABILITATION CENTER</t>
  </si>
  <si>
    <t>WOODVIEW HOME, INC.</t>
  </si>
  <si>
    <t>SEQUOYAH EAST NURSING CENTER,  LLC</t>
  </si>
  <si>
    <t>EUFAULA MANOR NURSING AND REHABILITATION CENTER</t>
  </si>
  <si>
    <t>THE LAKES</t>
  </si>
  <si>
    <t>THE KING'S DAUGHTERS &amp; SONS NURSING HOME</t>
  </si>
  <si>
    <t>BELL AVENUE NURSING CENTER</t>
  </si>
  <si>
    <t>WINDSOR HILLS NURSING CENTER</t>
  </si>
  <si>
    <t>HILLCREST MANOR NURSING CENTER</t>
  </si>
  <si>
    <t>ENGLISH VILLAGE SKILLED NURSING AND THERAPY</t>
  </si>
  <si>
    <t>HARRAH NURSING CENTER</t>
  </si>
  <si>
    <t>GOLDEN OAKS VILLAGE</t>
  </si>
  <si>
    <t>CORN HERITAGE VILLAGE AND REHAB</t>
  </si>
  <si>
    <t>GRAN GRANS PLACE</t>
  </si>
  <si>
    <t>IGNITE MEDICAL RESORT OKC, LLC</t>
  </si>
  <si>
    <t>HASKELL CARE CENTER</t>
  </si>
  <si>
    <t>FIRST SHAMROCK CARE CENTER</t>
  </si>
  <si>
    <t>WESTHAVEN NURSING HOME</t>
  </si>
  <si>
    <t>SEMINOLE CARE AND REHABILITATION CENTER</t>
  </si>
  <si>
    <t>OKEMAH CARE CENTER</t>
  </si>
  <si>
    <t>GREEN COUNTRY CARE CENTER</t>
  </si>
  <si>
    <t>SKYVIEW NURSING CENTER</t>
  </si>
  <si>
    <t>ELMWOOD MANOR NURSING HOME</t>
  </si>
  <si>
    <t>WILKINS HEALTH &amp; REHABILITATION COMMUNITY</t>
  </si>
  <si>
    <t>GREGSTON NURSING HOME, INC.</t>
  </si>
  <si>
    <t>MERIDIAN NURSING HOME</t>
  </si>
  <si>
    <t>FAIRVIEW FELLOWSHIP HOME FOR SENIOR CITIZENS, INC</t>
  </si>
  <si>
    <t>TUTTLE CARE CENTER</t>
  </si>
  <si>
    <t>TEMPLE MANOR NURSING HOME</t>
  </si>
  <si>
    <t>WILLOW PARK HEALTH CARE CENTER</t>
  </si>
  <si>
    <t>SHAWNEE COLONIAL ESTATES NURSING HOME</t>
  </si>
  <si>
    <t>VIAN NURSING &amp; REHAB, LLC</t>
  </si>
  <si>
    <t>HEAVENER NURSING &amp; REHAB</t>
  </si>
  <si>
    <t>WILLOW CREEK HEALTH CARE</t>
  </si>
  <si>
    <t>FAMILY CARE CENTER OF KINGSTON</t>
  </si>
  <si>
    <t>GRACEWOOD HEALTH &amp; REHAB</t>
  </si>
  <si>
    <t>PONCA CITY NURSING &amp; REHABILITATION CENTER</t>
  </si>
  <si>
    <t>SUNSET ESTATES OF PURCELL</t>
  </si>
  <si>
    <t>CLEVELAND MANOR NURSING &amp; REHAB</t>
  </si>
  <si>
    <t>HERITAGE SKILLED NURSING AND THERAPY</t>
  </si>
  <si>
    <t>EL RENO POST-ACUTE REHABILITATION CENTER</t>
  </si>
  <si>
    <t>LANE NURSING &amp; VENTILATOR CARE</t>
  </si>
  <si>
    <t>PLEASANT VALLEY HEALTH CARE CENTER</t>
  </si>
  <si>
    <t>SOUTH PARK EAST</t>
  </si>
  <si>
    <t>TRINITY WOODS, INC.</t>
  </si>
  <si>
    <t>BETTY ANN NURSING CENTER</t>
  </si>
  <si>
    <t>THE LIVING CENTER</t>
  </si>
  <si>
    <t>KENWOOD MANOR</t>
  </si>
  <si>
    <t>MONTEREAU, INC</t>
  </si>
  <si>
    <t>IGNITE MEDICAL RESORT NORMAN, LLC</t>
  </si>
  <si>
    <t>FOUNTAIN VIEW MANOR, INC</t>
  </si>
  <si>
    <t>PAULS VALLEY CARE CENTER</t>
  </si>
  <si>
    <t>ADA CARE CENTER</t>
  </si>
  <si>
    <t>COLONIAL MANOR NURSING HOME, INC</t>
  </si>
  <si>
    <t>DRUMRIGHT NURSING HOME</t>
  </si>
  <si>
    <t>FAIRFAX MANOR</t>
  </si>
  <si>
    <t>SOUTHERN POINTE LIVING CENTER</t>
  </si>
  <si>
    <t>CHANDLER THERAPY &amp; LIVING CENTER LLC</t>
  </si>
  <si>
    <t>LINWOOD VILLAGE NURSING &amp; RETIREMENT APTS</t>
  </si>
  <si>
    <t>THE WOLFE LIVING CENTER AT SUMMIT RIDGE</t>
  </si>
  <si>
    <t>EPWORTH VILLA HEALTH SERVICES</t>
  </si>
  <si>
    <t>OSAGE NURSING HOME, LLC</t>
  </si>
  <si>
    <t>COVENANT LIVING AT INVERNESS</t>
  </si>
  <si>
    <t>ANADARKO NURSING &amp; REHAB</t>
  </si>
  <si>
    <t>SUMMERS HEALTHCARE, LLC</t>
  </si>
  <si>
    <t>ELK CITY NURSING AND REHABILITATION CENTER</t>
  </si>
  <si>
    <t>BARNSDALL NURSING HOME</t>
  </si>
  <si>
    <t>EDMOND HEALTH CARE CENTER</t>
  </si>
  <si>
    <t>HENNESSEY NURSING &amp; REHAB</t>
  </si>
  <si>
    <t>HIGHLAND PARK HEALTH CARE</t>
  </si>
  <si>
    <t>MCALESTER NURSING &amp; REHAB</t>
  </si>
  <si>
    <t>THE COMMONS</t>
  </si>
  <si>
    <t>THE COTTAGE EXTENDED CARE</t>
  </si>
  <si>
    <t>MARLOW NURSING &amp; REHAB</t>
  </si>
  <si>
    <t>BROADWAY LIVING CENTER</t>
  </si>
  <si>
    <t>HOMESTEAD OF HUGO</t>
  </si>
  <si>
    <t>HEARTSWORTH CENTER FOR NURSING &amp; REHABILITATION</t>
  </si>
  <si>
    <t>WOODLANDS SKILLED NURSING AND THERAPY</t>
  </si>
  <si>
    <t>COUNTRY CLUB CARE NURSING AND REHABILITATION</t>
  </si>
  <si>
    <t>MAPLE LAWN NURSING AND REHABILITATION</t>
  </si>
  <si>
    <t>HASKELL COUNTY NURSING CENTER, INC</t>
  </si>
  <si>
    <t>BRADFORD VILLAGE HEALTHCARE CENTER</t>
  </si>
  <si>
    <t>EMERALD CARE CENTER CLAREMORE</t>
  </si>
  <si>
    <t>FORREST MANOR NURSING CENTER</t>
  </si>
  <si>
    <t>NORTH COUNTY CENTER FOR NURSING AND REHABILITATION</t>
  </si>
  <si>
    <t>MAGNOLIA CREEK SKILLED NURSING AND THERAPY</t>
  </si>
  <si>
    <t>QUINTON MANOR</t>
  </si>
  <si>
    <t>THE REGENCY SKILLED NURSING AND THERAPY</t>
  </si>
  <si>
    <t>CEDAR CREST MANOR</t>
  </si>
  <si>
    <t>THE GOLDEN RULE HOME</t>
  </si>
  <si>
    <t>LEXINGTON NURSING HOME, INC.</t>
  </si>
  <si>
    <t>MAPLE HEALTHCARE AND REHAB</t>
  </si>
  <si>
    <t>THE HEALTH CENTER AT CONCORDIA</t>
  </si>
  <si>
    <t>CALERA MANOR</t>
  </si>
  <si>
    <t>NORTHWEST NURSING CENTER</t>
  </si>
  <si>
    <t>ASCENSION LIVING VIA CHRISTI VILLAGE PONCA CITY</t>
  </si>
  <si>
    <t>BEADLES NURSING HOME</t>
  </si>
  <si>
    <t>FRANCISCAN VILLA</t>
  </si>
  <si>
    <t>DR W F &amp; MADA DUNAWAY MANOR</t>
  </si>
  <si>
    <t>GARLAND ROAD NURSING &amp; REHAB CENTER</t>
  </si>
  <si>
    <t>SENIOR SUITES HEALTHCARE</t>
  </si>
  <si>
    <t>EASTWOOD MANOR</t>
  </si>
  <si>
    <t>CORN HERITAGE VILLAGE AND REHAB OF WEATHERFORD</t>
  </si>
  <si>
    <t>UNIVERSITY VILLAGE RETIREMENT COMMUNITY</t>
  </si>
  <si>
    <t>HENSLEY NURSING &amp; REHAB</t>
  </si>
  <si>
    <t>SIENNA EXTENDED CARE &amp; REHAB</t>
  </si>
  <si>
    <t>LATIMER NURSING HOME</t>
  </si>
  <si>
    <t>TUSCANY VILLAGE NURSING CENTER</t>
  </si>
  <si>
    <t>MONTEVISTA REHABILITATION AND SKILLED</t>
  </si>
  <si>
    <t>ATOKA MANOR</t>
  </si>
  <si>
    <t>MOORELAND HERITAGE MANOR</t>
  </si>
  <si>
    <t>TOWN OF VICI NURSING HOME</t>
  </si>
  <si>
    <t>THE VILLAGES AT SOUTHERN HILLS</t>
  </si>
  <si>
    <t>ZARROW POINTE</t>
  </si>
  <si>
    <t>AYERS NURSING HOME</t>
  </si>
  <si>
    <t>IGNITE MEDICAL RESORT ADAMS PARC</t>
  </si>
  <si>
    <t>SHARE MEDICAL CENTER</t>
  </si>
  <si>
    <t>MEDICAL PARK WEST REHABILITATION &amp; SKILLED CARE</t>
  </si>
  <si>
    <t>MEMORY CARE CENTER AT EMERALD</t>
  </si>
  <si>
    <t>SAINT SIMEONS EPISCOPAL HOME</t>
  </si>
  <si>
    <t>WILLOW HAVEN NURSING HOME</t>
  </si>
  <si>
    <t>SHERWOOD MANOR NURSING HOME</t>
  </si>
  <si>
    <t>BOYCE MANOR NURSING HOME</t>
  </si>
  <si>
    <t>THE HIGHLANDS AT OWASSO</t>
  </si>
  <si>
    <t>BEAVER COUNTY NURSING HOME</t>
  </si>
  <si>
    <t>SPANISH COVE HOUSING AUTHORITY</t>
  </si>
  <si>
    <t>ST. ANN'S SKILLED NURSING AND THERAPY</t>
  </si>
  <si>
    <t>MCMAHON-TOMLINSON NURSING CENTER</t>
  </si>
  <si>
    <t>TIDWELL LIVING CENTER</t>
  </si>
  <si>
    <t>SHATTUCK NURSING CENTER</t>
  </si>
  <si>
    <t>BROKEN ARROW NURSING HOME, INC</t>
  </si>
  <si>
    <t>ELK CROSSING</t>
  </si>
  <si>
    <t>HENRYETTA COMMUNITY SKILLED HEALTHCARE &amp; REHAB</t>
  </si>
  <si>
    <t>ACCEL AT CRYSTAL PARK</t>
  </si>
  <si>
    <t>WILSON NURSING CENTER</t>
  </si>
  <si>
    <t>BEACON RIDGE</t>
  </si>
  <si>
    <t>CROSS TIMBERS NURSING AND REHABILITATION</t>
  </si>
  <si>
    <t>THE LODGE AT BROOKLINE</t>
  </si>
  <si>
    <t>LAKEVIEW NURSING &amp; REHAB</t>
  </si>
  <si>
    <t>SENIOR VILLAGE HEALTHCARE</t>
  </si>
  <si>
    <t>HIGHER CALL NURSING CENTER</t>
  </si>
  <si>
    <t>HOLIDAY HEIGHTS HEALTHCARE</t>
  </si>
  <si>
    <t>CARNEGIE NURSING HOME, INC.</t>
  </si>
  <si>
    <t>SEILING NURSING CENTER</t>
  </si>
  <si>
    <t>COLONIAL MANOR II</t>
  </si>
  <si>
    <t>NORTH WINDS LIVING CENTER</t>
  </si>
  <si>
    <t>EUFAULA</t>
  </si>
  <si>
    <t>COLLINSVILLE</t>
  </si>
  <si>
    <t>CHANDLER</t>
  </si>
  <si>
    <t>CLINTON</t>
  </si>
  <si>
    <t>DAVIS</t>
  </si>
  <si>
    <t>MEEKER</t>
  </si>
  <si>
    <t>MIAMI</t>
  </si>
  <si>
    <t>SEMINOLE</t>
  </si>
  <si>
    <t>PERRY</t>
  </si>
  <si>
    <t>MARIETTA</t>
  </si>
  <si>
    <t>CLEVELAND</t>
  </si>
  <si>
    <t>COMMERCE</t>
  </si>
  <si>
    <t>HOBART</t>
  </si>
  <si>
    <t>SALINA</t>
  </si>
  <si>
    <t>WILSON</t>
  </si>
  <si>
    <t>SHAWNEE</t>
  </si>
  <si>
    <t>LEXINGTON</t>
  </si>
  <si>
    <t>SULPHUR</t>
  </si>
  <si>
    <t>KINGSTON</t>
  </si>
  <si>
    <t>STILLWATER</t>
  </si>
  <si>
    <t>BUFFALO</t>
  </si>
  <si>
    <t>ADA</t>
  </si>
  <si>
    <t>DURANT</t>
  </si>
  <si>
    <t>DUNCAN</t>
  </si>
  <si>
    <t>BETHANY</t>
  </si>
  <si>
    <t>HASKELL</t>
  </si>
  <si>
    <t>HOLLIS</t>
  </si>
  <si>
    <t>TULSA</t>
  </si>
  <si>
    <t>MIDWEST CITY</t>
  </si>
  <si>
    <t>KINGFISHER</t>
  </si>
  <si>
    <t>OKLAHOMA CITY</t>
  </si>
  <si>
    <t>BARTLESVILLE</t>
  </si>
  <si>
    <t>EL RENO</t>
  </si>
  <si>
    <t>GROVE</t>
  </si>
  <si>
    <t>JONES</t>
  </si>
  <si>
    <t>NORMAN</t>
  </si>
  <si>
    <t>IDABEL</t>
  </si>
  <si>
    <t>TAHLEQUAH</t>
  </si>
  <si>
    <t>MUSKOGEE</t>
  </si>
  <si>
    <t>CHECOTAH</t>
  </si>
  <si>
    <t>CHICKASHA</t>
  </si>
  <si>
    <t>GLENPOOL</t>
  </si>
  <si>
    <t>DEWEY</t>
  </si>
  <si>
    <t>EDMOND</t>
  </si>
  <si>
    <t>ARDMORE</t>
  </si>
  <si>
    <t>POTEAU</t>
  </si>
  <si>
    <t>BROKEN ARROW</t>
  </si>
  <si>
    <t>SALLISAW</t>
  </si>
  <si>
    <t>ENID</t>
  </si>
  <si>
    <t>DEL CITY</t>
  </si>
  <si>
    <t>POCOLA</t>
  </si>
  <si>
    <t>WAURIKA</t>
  </si>
  <si>
    <t>PONCA CITY</t>
  </si>
  <si>
    <t>WOODWARD</t>
  </si>
  <si>
    <t>HOLDENVILLE</t>
  </si>
  <si>
    <t>LINDSAY</t>
  </si>
  <si>
    <t>MANGUM</t>
  </si>
  <si>
    <t>YUKON</t>
  </si>
  <si>
    <t>MADILL</t>
  </si>
  <si>
    <t>CATOOSA</t>
  </si>
  <si>
    <t>NOBLE</t>
  </si>
  <si>
    <t>SPIRO</t>
  </si>
  <si>
    <t>CHOUTEAU</t>
  </si>
  <si>
    <t>SAPULPA</t>
  </si>
  <si>
    <t>SAND SPRINGS</t>
  </si>
  <si>
    <t>PURCELL</t>
  </si>
  <si>
    <t>WAKITA</t>
  </si>
  <si>
    <t>SKIATOOK</t>
  </si>
  <si>
    <t>GORE</t>
  </si>
  <si>
    <t>PRYOR</t>
  </si>
  <si>
    <t>TISHOMINGO</t>
  </si>
  <si>
    <t>WEWOKA</t>
  </si>
  <si>
    <t>COWETA</t>
  </si>
  <si>
    <t>CORDELL</t>
  </si>
  <si>
    <t>COALGATE</t>
  </si>
  <si>
    <t>ANTLERS</t>
  </si>
  <si>
    <t>OKMULGEE</t>
  </si>
  <si>
    <t>MCALESTER</t>
  </si>
  <si>
    <t>BRISTOW</t>
  </si>
  <si>
    <t>OKEMAH</t>
  </si>
  <si>
    <t>TALIHINA</t>
  </si>
  <si>
    <t>FORT GIBSON</t>
  </si>
  <si>
    <t>MOORE</t>
  </si>
  <si>
    <t>STILWELL</t>
  </si>
  <si>
    <t>WARNER</t>
  </si>
  <si>
    <t>PAULS VALLEY</t>
  </si>
  <si>
    <t>OWASSO</t>
  </si>
  <si>
    <t>MANNFORD</t>
  </si>
  <si>
    <t>MCLOUD</t>
  </si>
  <si>
    <t>NOWATA</t>
  </si>
  <si>
    <t>JENKS</t>
  </si>
  <si>
    <t>STROUD</t>
  </si>
  <si>
    <t>WAGONER</t>
  </si>
  <si>
    <t>GUTHRIE</t>
  </si>
  <si>
    <t>CLAREMORE</t>
  </si>
  <si>
    <t>PAWNEE</t>
  </si>
  <si>
    <t>PRAGUE</t>
  </si>
  <si>
    <t>COLCORD</t>
  </si>
  <si>
    <t>HUGO</t>
  </si>
  <si>
    <t>ROLAND</t>
  </si>
  <si>
    <t>ELK CITY</t>
  </si>
  <si>
    <t>BLACKWELL</t>
  </si>
  <si>
    <t>ALTUS</t>
  </si>
  <si>
    <t>HARRAH</t>
  </si>
  <si>
    <t>CORN</t>
  </si>
  <si>
    <t>JAY</t>
  </si>
  <si>
    <t>MARLOW</t>
  </si>
  <si>
    <t>COMANCHE</t>
  </si>
  <si>
    <t>TUTTLE</t>
  </si>
  <si>
    <t>TEMPLE</t>
  </si>
  <si>
    <t>LAWTON</t>
  </si>
  <si>
    <t>VIAN</t>
  </si>
  <si>
    <t>HEAVENER</t>
  </si>
  <si>
    <t>TECUMSEH</t>
  </si>
  <si>
    <t>INOLA</t>
  </si>
  <si>
    <t>HENRYETTA</t>
  </si>
  <si>
    <t>DRUMRIGHT</t>
  </si>
  <si>
    <t>FAIRFAX</t>
  </si>
  <si>
    <t>COLBERT</t>
  </si>
  <si>
    <t>CUSHING</t>
  </si>
  <si>
    <t>ANADARKO</t>
  </si>
  <si>
    <t>OKEENE</t>
  </si>
  <si>
    <t>BARNSDALL</t>
  </si>
  <si>
    <t>HENNESSEY</t>
  </si>
  <si>
    <t>VINITA</t>
  </si>
  <si>
    <t>HYDRO</t>
  </si>
  <si>
    <t>STIGLER</t>
  </si>
  <si>
    <t>QUINTON</t>
  </si>
  <si>
    <t>FAIRLAND</t>
  </si>
  <si>
    <t>CALERA</t>
  </si>
  <si>
    <t>ALVA</t>
  </si>
  <si>
    <t>GUYMON</t>
  </si>
  <si>
    <t>WEATHERFORD</t>
  </si>
  <si>
    <t>SAYRE</t>
  </si>
  <si>
    <t>WILBURTON</t>
  </si>
  <si>
    <t>ATOKA</t>
  </si>
  <si>
    <t>MOORELAND</t>
  </si>
  <si>
    <t>VICI</t>
  </si>
  <si>
    <t>SNYDER</t>
  </si>
  <si>
    <t>TONKAWA</t>
  </si>
  <si>
    <t>BEAVER</t>
  </si>
  <si>
    <t>SHATTUCK</t>
  </si>
  <si>
    <t>BLANCHARD</t>
  </si>
  <si>
    <t>QUAPAW</t>
  </si>
  <si>
    <t>CARNEGIE</t>
  </si>
  <si>
    <t>SEILING</t>
  </si>
  <si>
    <t>Jefferson</t>
  </si>
  <si>
    <t>Marshall</t>
  </si>
  <si>
    <t>Washington</t>
  </si>
  <si>
    <t>Choctaw</t>
  </si>
  <si>
    <t>Jackson</t>
  </si>
  <si>
    <t>Cherokee</t>
  </si>
  <si>
    <t>Grant</t>
  </si>
  <si>
    <t>Lincoln</t>
  </si>
  <si>
    <t>Logan</t>
  </si>
  <si>
    <t>Cleveland</t>
  </si>
  <si>
    <t>Garfield</t>
  </si>
  <si>
    <t>Seminole</t>
  </si>
  <si>
    <t>Murray</t>
  </si>
  <si>
    <t>Stephens</t>
  </si>
  <si>
    <t>Bryan</t>
  </si>
  <si>
    <t>Grady</t>
  </si>
  <si>
    <t>Blaine</t>
  </si>
  <si>
    <t>Delaware</t>
  </si>
  <si>
    <t>Noble</t>
  </si>
  <si>
    <t>Adair</t>
  </si>
  <si>
    <t>Osage</t>
  </si>
  <si>
    <t>Pottawatomie</t>
  </si>
  <si>
    <t>Pawnee</t>
  </si>
  <si>
    <t>Ottawa</t>
  </si>
  <si>
    <t>Ellis</t>
  </si>
  <si>
    <t>Comanche</t>
  </si>
  <si>
    <t>Kiowa</t>
  </si>
  <si>
    <t>Haskell</t>
  </si>
  <si>
    <t>Harper</t>
  </si>
  <si>
    <t>Carter</t>
  </si>
  <si>
    <t>Caddo</t>
  </si>
  <si>
    <t>Pontotoc</t>
  </si>
  <si>
    <t>Texas</t>
  </si>
  <si>
    <t>Custer</t>
  </si>
  <si>
    <t>Johnston</t>
  </si>
  <si>
    <t>Mcintosh</t>
  </si>
  <si>
    <t>Tulsa</t>
  </si>
  <si>
    <t>Oklahoma</t>
  </si>
  <si>
    <t>Kingfisher</t>
  </si>
  <si>
    <t>Canadian</t>
  </si>
  <si>
    <t>Mccurtain</t>
  </si>
  <si>
    <t>Muskogee</t>
  </si>
  <si>
    <t>Le Flore</t>
  </si>
  <si>
    <t>Sequoyah</t>
  </si>
  <si>
    <t>Payne</t>
  </si>
  <si>
    <t>Kay</t>
  </si>
  <si>
    <t>Woodward</t>
  </si>
  <si>
    <t>Hughes</t>
  </si>
  <si>
    <t>Garvin</t>
  </si>
  <si>
    <t>Greer</t>
  </si>
  <si>
    <t>Rogers</t>
  </si>
  <si>
    <t>Mayes</t>
  </si>
  <si>
    <t>Creek</t>
  </si>
  <si>
    <t>Mcclain</t>
  </si>
  <si>
    <t>Wagoner</t>
  </si>
  <si>
    <t>Washita</t>
  </si>
  <si>
    <t>Love</t>
  </si>
  <si>
    <t>Coal</t>
  </si>
  <si>
    <t>Pushmataha</t>
  </si>
  <si>
    <t>Okmulgee</t>
  </si>
  <si>
    <t>Pittsburg</t>
  </si>
  <si>
    <t>Okfuskee</t>
  </si>
  <si>
    <t>Nowata</t>
  </si>
  <si>
    <t>Beckham</t>
  </si>
  <si>
    <t>Major</t>
  </si>
  <si>
    <t>Cotton</t>
  </si>
  <si>
    <t>Craig</t>
  </si>
  <si>
    <t>Woods</t>
  </si>
  <si>
    <t>Latimer</t>
  </si>
  <si>
    <t>Atoka</t>
  </si>
  <si>
    <t>Dewey</t>
  </si>
  <si>
    <t>Beaver</t>
  </si>
  <si>
    <t>Harmon</t>
  </si>
  <si>
    <t>AK</t>
  </si>
  <si>
    <t>AL</t>
  </si>
  <si>
    <t>AR</t>
  </si>
  <si>
    <t>AZ</t>
  </si>
  <si>
    <t>CA</t>
  </si>
  <si>
    <t>CO</t>
  </si>
  <si>
    <t>CT</t>
  </si>
  <si>
    <t>DC</t>
  </si>
  <si>
    <t>DE</t>
  </si>
  <si>
    <t>FL</t>
  </si>
  <si>
    <t>GA</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</si>
  <si>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</si>
  <si>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</si>
  <si>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</si>
  <si>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</si>
  <si>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</si>
  <si>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</si>
  <si>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</si>
  <si>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</si>
  <si>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</si>
  <si>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</si>
  <si>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</si>
  <si>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</si>
  <si>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</si>
  <si>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</si>
  <si>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</si>
  <si>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</si>
  <si>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</si>
  <si>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</si>
  <si>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</si>
  <si>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</si>
  <si>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</si>
  <si>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</si>
  <si>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</si>
  <si>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</si>
  <si>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</si>
  <si>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</si>
  <si>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</si>
  <si>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</si>
  <si>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</si>
  <si>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</si>
  <si>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</si>
  <si>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</si>
  <si>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</si>
  <si>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</si>
  <si>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</si>
  <si>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</si>
  <si>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</si>
  <si>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</si>
  <si>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</si>
  <si>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</si>
  <si>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State</t>
  </si>
  <si>
    <t>Provider Number</t>
  </si>
  <si>
    <t>County</t>
  </si>
  <si>
    <t>City</t>
  </si>
  <si>
    <t>MDS Census</t>
  </si>
  <si>
    <t>RN DON</t>
  </si>
  <si>
    <t>RN Admin</t>
  </si>
  <si>
    <t>LPN Admin</t>
  </si>
  <si>
    <t>Total Nurse Staff HPRD</t>
  </si>
  <si>
    <t>Total Nurse Staff</t>
  </si>
  <si>
    <t>Total RN Staff HPRD</t>
  </si>
  <si>
    <t>Total Direct Care Staff HPRD</t>
  </si>
  <si>
    <t>CMS Region Number</t>
  </si>
  <si>
    <t>Total Census</t>
  </si>
  <si>
    <t>Rank: Total Nurse Staff HPRD</t>
  </si>
  <si>
    <t>RN Staff HPRD</t>
  </si>
  <si>
    <t>Rank: RN Staff HPRD</t>
  </si>
  <si>
    <t>Staffing Category</t>
  </si>
  <si>
    <t>Percentage of Total</t>
  </si>
  <si>
    <t>HPRD</t>
  </si>
  <si>
    <t>Facility MDS Census Average</t>
  </si>
  <si>
    <t>Total Nurse Staffing</t>
  </si>
  <si>
    <t>*</t>
  </si>
  <si>
    <t>Direct Care Staffing</t>
  </si>
  <si>
    <t>Direct Care Staff HPRD</t>
  </si>
  <si>
    <t>Total RN</t>
  </si>
  <si>
    <t>RN (excl. Admin, DON)</t>
  </si>
  <si>
    <t>RN HPRD (excl. Admin, DON)</t>
  </si>
  <si>
    <t>Total Facilities</t>
  </si>
  <si>
    <t>Total Residents</t>
  </si>
  <si>
    <t>Total LPN</t>
  </si>
  <si>
    <t>LPN (excl. Admin)</t>
  </si>
  <si>
    <t>Total CNA, NA TR, Med Aide/Tech</t>
  </si>
  <si>
    <t>CNA</t>
  </si>
  <si>
    <t>NA TR</t>
  </si>
  <si>
    <t>Med Aide/Tech</t>
  </si>
  <si>
    <t>Contract Hours</t>
  </si>
  <si>
    <t xml:space="preserve">RN </t>
  </si>
  <si>
    <t xml:space="preserve">RN Admin </t>
  </si>
  <si>
    <t xml:space="preserve">RN DON </t>
  </si>
  <si>
    <t xml:space="preserve">LPN </t>
  </si>
  <si>
    <t xml:space="preserve">LPN Admin </t>
  </si>
  <si>
    <t xml:space="preserve">CNA </t>
  </si>
  <si>
    <t xml:space="preserve">NA TR </t>
  </si>
  <si>
    <t xml:space="preserve">Med Aide </t>
  </si>
  <si>
    <t>Total Contract</t>
  </si>
  <si>
    <t>Total Contract %</t>
  </si>
  <si>
    <t>Total Nurse Staff Hours</t>
  </si>
  <si>
    <t>Total RN Hours (w/ Admin, DON)</t>
  </si>
  <si>
    <t>Total Direct Care Staff Hours</t>
  </si>
  <si>
    <t>RN Hours (excl. Admin, DON)</t>
  </si>
  <si>
    <t>RN Admin Hours</t>
  </si>
  <si>
    <t>RN DON Hours</t>
  </si>
  <si>
    <t>LPN Admin Hours</t>
  </si>
  <si>
    <t>CNA Hours</t>
  </si>
  <si>
    <t>NA TR Hours</t>
  </si>
  <si>
    <t>Med Aide/Tech Hours</t>
  </si>
  <si>
    <t>Total LPN Hours (w/ Admin)</t>
  </si>
  <si>
    <t>LPN Hours (excl. Admin)</t>
  </si>
  <si>
    <t>RN Admin Hours Contract</t>
  </si>
  <si>
    <t>RN Hours Contract (excl. Admin, DON)</t>
  </si>
  <si>
    <t>RN DON Hours Contract</t>
  </si>
  <si>
    <t>LPN Admin Hours Contract</t>
  </si>
  <si>
    <t>CNA Hours Contract</t>
  </si>
  <si>
    <t>NA TR Hours Contract</t>
  </si>
  <si>
    <t>Med Aide/Tech Hours Contract</t>
  </si>
  <si>
    <t>Total Hours</t>
  </si>
  <si>
    <t>Provider</t>
  </si>
  <si>
    <t>Total RN Care Staff HPRD (excl. Admin/DON)</t>
  </si>
  <si>
    <t>Total CNA, NA TR, Med Aide/Tech Hours</t>
  </si>
  <si>
    <t>Total Contract Hours</t>
  </si>
  <si>
    <t>LPN Hours Contract (excl. Admin)</t>
  </si>
  <si>
    <t>Percent Contract Hours</t>
  </si>
  <si>
    <t>Total Contract RN Hours (w/ Admin, DON)</t>
  </si>
  <si>
    <t>Percent Contract RN Hours (w/ Admin, DON)</t>
  </si>
  <si>
    <t>Percent RN Hours Contract (excl. Admin, DON)</t>
  </si>
  <si>
    <t>Percent RN Admin Hours Contract</t>
  </si>
  <si>
    <t>Percent RN DON Hours Contract</t>
  </si>
  <si>
    <t>Percent LPN Hours Contract (excl. Admin)</t>
  </si>
  <si>
    <t>Percent LPN Admin Hours Contract</t>
  </si>
  <si>
    <t>Percent CNA Hours Contract</t>
  </si>
  <si>
    <t>Percent NA TR Hours Contract</t>
  </si>
  <si>
    <t>Percent Med Aide/Tech Hours Contract</t>
  </si>
  <si>
    <t>Glossary</t>
  </si>
  <si>
    <t>Certified Nursing Assistant</t>
  </si>
  <si>
    <t>Hours Per Resident Day</t>
  </si>
  <si>
    <t>LPN</t>
  </si>
  <si>
    <t>Licensed Practical Nurse</t>
  </si>
  <si>
    <t>Medication Aide</t>
  </si>
  <si>
    <t>Nurse Aide in Training</t>
  </si>
  <si>
    <t>NP</t>
  </si>
  <si>
    <t>Nurse Practitioner</t>
  </si>
  <si>
    <t>Nurse Aides</t>
  </si>
  <si>
    <t>Includes CNA, Nurse Aide in Training, Med Aide/Tech</t>
  </si>
  <si>
    <t>OT</t>
  </si>
  <si>
    <t>Occupational Therapist</t>
  </si>
  <si>
    <t>Physician Assistant</t>
  </si>
  <si>
    <t>PT</t>
  </si>
  <si>
    <t>Physical Therapist</t>
  </si>
  <si>
    <t>Phsyician Assistant</t>
  </si>
  <si>
    <t>Calculations/Metrics</t>
  </si>
  <si>
    <r>
      <t xml:space="preserve">Staff hours </t>
    </r>
    <r>
      <rPr>
        <sz val="12"/>
        <color theme="1"/>
        <rFont val="Calibri"/>
        <family val="2"/>
      </rPr>
      <t>÷</t>
    </r>
    <r>
      <rPr>
        <sz val="8.4"/>
        <color theme="1"/>
        <rFont val="Calibri"/>
        <family val="2"/>
      </rPr>
      <t xml:space="preserve"> </t>
    </r>
    <r>
      <rPr>
        <sz val="12"/>
        <color theme="1"/>
        <rFont val="Calibri"/>
        <family val="2"/>
      </rPr>
      <t>Resident Census</t>
    </r>
  </si>
  <si>
    <t>RN (incl. Admin/DON) + LPN (incl. Admin) + CNA + Med Aide + NA TR</t>
  </si>
  <si>
    <t>Total Direct Care Staff</t>
  </si>
  <si>
    <t>RN + LPN + CNA + Med Aide + NA in Training</t>
  </si>
  <si>
    <t xml:space="preserve">Combined Activities </t>
  </si>
  <si>
    <t>Qualified Activities Professional + Other Activities Staff</t>
  </si>
  <si>
    <t>Total OT</t>
  </si>
  <si>
    <t>OT + OT Assistant + OT Aide</t>
  </si>
  <si>
    <t>Total PT</t>
  </si>
  <si>
    <t>PT + PT Assistant + PT Aide</t>
  </si>
  <si>
    <t>Total Social Work</t>
  </si>
  <si>
    <t>Qualified Social Worker + Other Social Worker</t>
  </si>
  <si>
    <t>Registered Nurse (incl. RN Admin, DON)</t>
  </si>
  <si>
    <t>Admin Hours</t>
  </si>
  <si>
    <t>Medical Director Hours</t>
  </si>
  <si>
    <t>Pharmacist Hours</t>
  </si>
  <si>
    <t>Dietician Hours</t>
  </si>
  <si>
    <t>Physician Assistant Hours</t>
  </si>
  <si>
    <t>Nurse Practictioner Hours</t>
  </si>
  <si>
    <t>Speech/Language Pathologist Hours</t>
  </si>
  <si>
    <t>Qualified Social Work Staff Hours</t>
  </si>
  <si>
    <t>Other Social Work Staff Hours</t>
  </si>
  <si>
    <t xml:space="preserve">HPRD: Total Social Work </t>
  </si>
  <si>
    <t>Qualified Activities Professional Hours</t>
  </si>
  <si>
    <t>Other Activities Professional Hours</t>
  </si>
  <si>
    <t>HPRD: Combined Activities</t>
  </si>
  <si>
    <t>Occupational Therapist Hours</t>
  </si>
  <si>
    <t>OT Assistant Hours</t>
  </si>
  <si>
    <t>OT Aide Hours</t>
  </si>
  <si>
    <t>HPRD: OT (incl. Assistant &amp; Aide)</t>
  </si>
  <si>
    <t>Physical Therapist (PT) Hours</t>
  </si>
  <si>
    <t>PT Assistant Hours</t>
  </si>
  <si>
    <t>PT Aide Hours</t>
  </si>
  <si>
    <t>HPRD: PT (incl. Assistant &amp; Aide)</t>
  </si>
  <si>
    <t>Mental Health Service Worker Hours</t>
  </si>
  <si>
    <t>Therapeutic Recreation Specialist</t>
  </si>
  <si>
    <t>Clinical Nurse Specialist Hours</t>
  </si>
  <si>
    <t>Feeding Assistant Hours</t>
  </si>
  <si>
    <t>Respiratory Therapist Hours</t>
  </si>
  <si>
    <t>Respiratory Therapy Technician Hours</t>
  </si>
  <si>
    <t>Other Physician Hours</t>
  </si>
  <si>
    <t>CMS Region</t>
  </si>
  <si>
    <t>N/A</t>
  </si>
  <si>
    <t>State - Q3 2021</t>
  </si>
  <si>
    <t>US</t>
  </si>
  <si>
    <t>State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</si>
</sst>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1"/>
      <color rgb="FF000000"/>
      <name val="Calibri"/>
      <family val="2"/>
    </font>
    <font>
      <sz val="11"/>
      <color rgb="FF000000"/>
      <name val="Calibri"/>
      <family val="2"/>
    </font>
    <font>
      <b/>
      <sz val="11"/>
      <color theme="1"/>
      <name val="Calibri"/>
      <family val="2"/>
    </font>
    <font>
      <sz val="11"/>
      <color theme="1"/>
      <name val="Calibri"/>
      <family val="2"/>
    </font>
    <font>
      <i/>
      <sz val="12"/>
      <color theme="1"/>
      <name val="Calibri"/>
      <family val="2"/>
      <scheme val="minor"/>
    </font>
    <font>
      <b/>
      <sz val="18"/>
      <color theme="1"/>
      <name val="Calibri"/>
      <family val="2"/>
      <scheme val="minor"/>
    </font>
    <font>
      <sz val="12"/>
      <color rgb="FF000000"/>
      <name val="Calibri"/>
      <family val="2"/>
    </font>
    <font>
      <sz val="12"/>
      <color theme="1"/>
      <name val="Calibri"/>
      <family val="2"/>
    </font>
    <font>
      <sz val="8.4"/>
      <color theme="1"/>
      <name val="Calibri"/>
      <family val="2"/>
    </font>
    <font>
      <sz val="8"/>
      <name val="Calibri"/>
      <family val="2"/>
      <scheme val="minor"/>
    </font>
  </fonts>
  <fills count="4">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s>
  <borders count="15">
    <border>
      <left/>
      <right/>
      <top/>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double">
        <color indexed="64"/>
      </bottom>
      <diagonal/>
    </border>
    <border>
      <left style="thin">
        <color theme="1"/>
      </left>
      <right/>
      <top style="thin">
        <color theme="1"/>
      </top>
      <bottom/>
      <diagonal/>
    </border>
    <border>
      <left/>
      <right style="thin">
        <color theme="1"/>
      </right>
      <top style="thin">
        <color theme="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3">
    <xf numFmtId="0" fontId="0" fillId="0" borderId="0"/>
    <xf numFmtId="0" fontId="1" fillId="0" borderId="0"/>
    <xf numFmtId="9" fontId="1" fillId="0" borderId="0" applyFont="0" applyFill="0" applyBorder="0" applyAlignment="0" applyProtection="0"/>
  </cellStyleXfs>
  <cellXfs count="55">
    <xf numFmtId="0" fontId="0" fillId="0" borderId="0" xfId="0"/>
    <xf numFmtId="0" fontId="0" fillId="0" borderId="0" xfId="0" applyAlignment="1">
      <alignment wrapText="1"/>
    </xf>
    <xf numFmtId="2" fontId="0" fillId="0" borderId="0" xfId="0" applyNumberFormat="1"/>
    <xf numFmtId="2" fontId="3" fillId="2" borderId="0" xfId="0" applyNumberFormat="1" applyFont="1" applyFill="1" applyAlignment="1">
      <alignment horizontal="left" wrapText="1"/>
    </xf>
    <xf numFmtId="0" fontId="0" fillId="0" borderId="0" xfId="0" applyAlignment="1">
      <alignment horizontal="left" wrapText="1"/>
    </xf>
    <xf numFmtId="0" fontId="4" fillId="0" borderId="0" xfId="0" applyFont="1" applyAlignment="1">
      <alignment horizontal="left" wrapText="1"/>
    </xf>
    <xf numFmtId="1" fontId="4" fillId="0" borderId="0" xfId="0" applyNumberFormat="1" applyFont="1" applyAlignment="1">
      <alignment horizontal="left" wrapText="1"/>
    </xf>
    <xf numFmtId="0" fontId="4" fillId="0" borderId="0" xfId="0" applyFont="1"/>
    <xf numFmtId="0" fontId="4" fillId="0" borderId="0" xfId="0" applyFont="1" applyAlignment="1">
      <alignment wrapText="1"/>
    </xf>
    <xf numFmtId="0" fontId="5" fillId="0" borderId="1" xfId="1" applyFont="1" applyBorder="1" applyAlignment="1">
      <alignment vertical="top" wrapText="1"/>
    </xf>
    <xf numFmtId="2" fontId="6" fillId="0" borderId="0" xfId="1" applyNumberFormat="1" applyFont="1" applyAlignment="1">
      <alignment vertical="top"/>
    </xf>
    <xf numFmtId="3" fontId="4" fillId="0" borderId="0" xfId="0" applyNumberFormat="1" applyFont="1"/>
    <xf numFmtId="4" fontId="4" fillId="0" borderId="0" xfId="0" applyNumberFormat="1" applyFont="1"/>
    <xf numFmtId="2" fontId="4" fillId="0" borderId="0" xfId="0" applyNumberFormat="1" applyFont="1"/>
    <xf numFmtId="1" fontId="4" fillId="0" borderId="0" xfId="0" applyNumberFormat="1" applyFont="1"/>
    <xf numFmtId="3" fontId="3" fillId="0" borderId="0" xfId="0" applyNumberFormat="1" applyFont="1"/>
    <xf numFmtId="10" fontId="4" fillId="0" borderId="0" xfId="0" applyNumberFormat="1" applyFont="1"/>
    <xf numFmtId="0" fontId="7" fillId="0" borderId="1" xfId="1" applyFont="1" applyBorder="1" applyAlignment="1">
      <alignment vertical="top" wrapText="1"/>
    </xf>
    <xf numFmtId="2" fontId="6" fillId="0" borderId="2" xfId="1" applyNumberFormat="1" applyFont="1" applyBorder="1" applyAlignment="1">
      <alignment vertical="top"/>
    </xf>
    <xf numFmtId="0" fontId="7" fillId="0" borderId="3" xfId="1" applyFont="1" applyBorder="1" applyAlignment="1">
      <alignment vertical="top" wrapText="1"/>
    </xf>
    <xf numFmtId="2" fontId="6" fillId="0" borderId="4" xfId="1" applyNumberFormat="1" applyFont="1" applyBorder="1" applyAlignment="1">
      <alignment vertical="top"/>
    </xf>
    <xf numFmtId="2" fontId="8" fillId="0" borderId="0" xfId="1" applyNumberFormat="1" applyFont="1" applyAlignment="1">
      <alignment vertical="top"/>
    </xf>
    <xf numFmtId="0" fontId="4" fillId="0" borderId="0" xfId="0" applyFont="1" applyAlignment="1">
      <alignment vertical="top" wrapText="1"/>
    </xf>
    <xf numFmtId="0" fontId="7" fillId="0" borderId="5" xfId="1" applyFont="1" applyBorder="1" applyAlignment="1">
      <alignment vertical="top" wrapText="1"/>
    </xf>
    <xf numFmtId="3" fontId="9" fillId="0" borderId="0" xfId="0" applyNumberFormat="1" applyFont="1"/>
    <xf numFmtId="0" fontId="7" fillId="0" borderId="6" xfId="1" applyFont="1" applyBorder="1" applyAlignment="1">
      <alignment vertical="top" wrapText="1"/>
    </xf>
    <xf numFmtId="0" fontId="2" fillId="0" borderId="1" xfId="0" applyFont="1" applyBorder="1"/>
    <xf numFmtId="3" fontId="6" fillId="0" borderId="2" xfId="1" applyNumberFormat="1" applyFont="1" applyBorder="1" applyAlignment="1">
      <alignment vertical="top"/>
    </xf>
    <xf numFmtId="3" fontId="9" fillId="0" borderId="7" xfId="0" applyNumberFormat="1" applyFont="1" applyBorder="1"/>
    <xf numFmtId="3" fontId="4" fillId="0" borderId="8" xfId="0" applyNumberFormat="1" applyFont="1" applyBorder="1"/>
    <xf numFmtId="164" fontId="3" fillId="0" borderId="0" xfId="0" applyNumberFormat="1" applyFont="1"/>
    <xf numFmtId="4" fontId="0" fillId="0" borderId="0" xfId="0" applyNumberFormat="1"/>
    <xf numFmtId="1" fontId="0" fillId="0" borderId="0" xfId="0" applyNumberFormat="1"/>
    <xf numFmtId="3" fontId="9" fillId="0" borderId="0" xfId="0" applyNumberFormat="1" applyFont="1" applyBorder="1"/>
    <xf numFmtId="3" fontId="4" fillId="0" borderId="0" xfId="0" applyNumberFormat="1" applyFont="1" applyBorder="1"/>
    <xf numFmtId="10" fontId="0" fillId="0" borderId="0" xfId="2" applyNumberFormat="1" applyFont="1" applyAlignment="1">
      <alignment wrapText="1"/>
    </xf>
    <xf numFmtId="10" fontId="0" fillId="0" borderId="0" xfId="2" applyNumberFormat="1" applyFont="1"/>
    <xf numFmtId="0" fontId="0" fillId="0" borderId="0" xfId="0" applyNumberFormat="1"/>
    <xf numFmtId="2" fontId="0" fillId="0" borderId="0" xfId="0" applyNumberFormat="1" applyAlignment="1">
      <alignment wrapText="1"/>
    </xf>
    <xf numFmtId="0" fontId="10" fillId="3" borderId="9" xfId="0" applyFont="1" applyFill="1" applyBorder="1"/>
    <xf numFmtId="0" fontId="4" fillId="3" borderId="10" xfId="0" applyFont="1" applyFill="1" applyBorder="1"/>
    <xf numFmtId="0" fontId="4" fillId="0" borderId="11" xfId="0" applyFont="1" applyBorder="1"/>
    <xf numFmtId="0" fontId="4" fillId="0" borderId="5" xfId="0" applyFont="1" applyBorder="1"/>
    <xf numFmtId="0" fontId="4" fillId="0" borderId="12" xfId="0" applyFont="1" applyBorder="1"/>
    <xf numFmtId="0" fontId="4" fillId="0" borderId="1" xfId="0" applyFont="1" applyBorder="1"/>
    <xf numFmtId="0" fontId="4" fillId="0" borderId="2" xfId="0" applyFont="1" applyBorder="1"/>
    <xf numFmtId="0" fontId="11" fillId="0" borderId="0" xfId="1" applyFont="1" applyAlignment="1">
      <alignment horizontal="left" vertical="top" wrapText="1"/>
    </xf>
    <xf numFmtId="0" fontId="4" fillId="0" borderId="13" xfId="0" applyFont="1" applyBorder="1"/>
    <xf numFmtId="0" fontId="4" fillId="0" borderId="14" xfId="0" applyFont="1" applyBorder="1"/>
    <xf numFmtId="0" fontId="4" fillId="0" borderId="0" xfId="0" applyFont="1" applyFill="1" applyBorder="1"/>
    <xf numFmtId="0" fontId="4" fillId="0" borderId="0" xfId="0" applyFont="1" applyFill="1" applyBorder="1" applyAlignment="1">
      <alignment wrapText="1"/>
    </xf>
    <xf numFmtId="3" fontId="3" fillId="0" borderId="0" xfId="0" applyNumberFormat="1" applyFont="1" applyFill="1" applyBorder="1"/>
    <xf numFmtId="4" fontId="4" fillId="0" borderId="0" xfId="0" applyNumberFormat="1" applyFont="1" applyFill="1" applyBorder="1"/>
    <xf numFmtId="3" fontId="4" fillId="0" borderId="0" xfId="0" applyNumberFormat="1" applyFont="1" applyFill="1" applyBorder="1"/>
    <xf numFmtId="2" fontId="6" fillId="0" borderId="0" xfId="1" applyNumberFormat="1" applyFont="1" applyFill="1" applyBorder="1" applyAlignment="1">
      <alignment vertical="top"/>
    </xf>
  </cellXfs>
  <cellStyles count="3">
    <cellStyle name="Normal" xfId="0" builtinId="0"/>
    <cellStyle name="Normal 2 2" xfId="1" xr:uid="{59799FEF-402E-4691-9359-970103B6140D}"/>
    <cellStyle name="Percent" xfId="2" builtinId="5"/>
  </cellStyles>
  <dxfs count="126">
    <dxf>
      <font>
        <strike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1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2" formatCode="0.00"/>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rgb="FF000000"/>
        <name val="Calibri"/>
        <family val="2"/>
        <scheme val="none"/>
      </font>
    </dxf>
    <dxf>
      <font>
        <b val="0"/>
        <i val="0"/>
        <strike val="0"/>
        <condense val="0"/>
        <extend val="0"/>
        <outline val="0"/>
        <shadow val="0"/>
        <u val="none"/>
        <vertAlign val="baseline"/>
        <sz val="12"/>
        <color theme="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2"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rgb="FF000000"/>
        <name val="Calibri"/>
        <family val="2"/>
        <scheme val="none"/>
      </font>
    </dxf>
    <dxf>
      <font>
        <b val="0"/>
        <i val="0"/>
        <strike val="0"/>
        <condense val="0"/>
        <extend val="0"/>
        <outline val="0"/>
        <shadow val="0"/>
        <u val="none"/>
        <vertAlign val="baseline"/>
        <sz val="12"/>
        <color theme="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11"/>
        <color rgb="FF000000"/>
        <name val="Calibri"/>
        <family val="2"/>
        <scheme val="none"/>
      </font>
      <numFmt numFmtId="2" formatCode="0.00"/>
      <fill>
        <patternFill patternType="none">
          <fgColor indexed="64"/>
          <bgColor auto="1"/>
        </patternFill>
      </fill>
      <alignment horizontal="general" vertical="top" textRotation="0" wrapText="0" indent="0" justifyLastLine="0" shrinkToFit="0" readingOrder="0"/>
      <border diagonalUp="0" diagonalDown="0">
        <left style="thin">
          <color indexed="64"/>
        </left>
        <right/>
        <top/>
        <bottom/>
      </border>
    </dxf>
    <dxf>
      <font>
        <b/>
        <i val="0"/>
        <strike val="0"/>
        <condense val="0"/>
        <extend val="0"/>
        <outline val="0"/>
        <shadow val="0"/>
        <u val="none"/>
        <vertAlign val="baseline"/>
        <sz val="11"/>
        <color rgb="FF000000"/>
        <name val="Calibri"/>
        <family val="2"/>
        <scheme val="none"/>
      </font>
      <numFmt numFmtId="2" formatCode="0.00"/>
      <alignment horizontal="general" vertical="top" textRotation="0" wrapText="0" indent="0" justifyLastLine="0" shrinkToFit="0" readingOrder="0"/>
      <border diagonalUp="0" diagonalDown="0">
        <left style="thin">
          <color indexed="64"/>
        </left>
        <right/>
        <top/>
        <bottom style="thin">
          <color indexed="64"/>
        </bottom>
        <vertical/>
        <horizontal/>
      </border>
    </dxf>
    <dxf>
      <fill>
        <patternFill patternType="none">
          <fgColor indexed="64"/>
          <bgColor auto="1"/>
        </patternFill>
      </fill>
      <border diagonalUp="0" diagonalDown="0">
        <left/>
        <right style="thin">
          <color indexed="64"/>
        </right>
        <top/>
        <bottom/>
        <vertical/>
        <horizontal/>
      </border>
    </dxf>
    <dxf>
      <border outline="0">
        <left style="thin">
          <color rgb="FF000000"/>
        </left>
        <right style="thin">
          <color rgb="FF000000"/>
        </right>
        <top style="thin">
          <color rgb="FF000000"/>
        </top>
        <bottom style="thin">
          <color rgb="FF000000"/>
        </bottom>
      </border>
    </dxf>
    <dxf>
      <fill>
        <patternFill patternType="none">
          <fgColor rgb="FF000000"/>
          <bgColor auto="1"/>
        </patternFill>
      </fill>
    </dxf>
    <dxf>
      <font>
        <b/>
        <i val="0"/>
        <strike val="0"/>
        <condense val="0"/>
        <extend val="0"/>
        <outline val="0"/>
        <shadow val="0"/>
        <u val="none"/>
        <vertAlign val="baseline"/>
        <sz val="12"/>
        <color theme="1"/>
        <name val="Calibri"/>
        <family val="2"/>
        <scheme val="minor"/>
      </font>
      <numFmt numFmtId="2" formatCode="0.00"/>
      <fill>
        <patternFill patternType="solid">
          <fgColor indexed="64"/>
          <bgColor theme="4" tint="0.39997558519241921"/>
        </patternFill>
      </fill>
      <alignment horizontal="left" vertical="bottom" textRotation="0" wrapText="1" indent="0" justifyLastLine="0" shrinkToFit="0" readingOrder="0"/>
    </dxf>
    <dxf>
      <numFmt numFmtId="2" formatCode="0.00"/>
    </dxf>
    <dxf>
      <numFmt numFmtId="4"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alignment horizontal="general" vertical="bottom" textRotation="0" wrapText="1" indent="0" justifyLastLine="0" shrinkToFit="0" readingOrder="0"/>
    </dxf>
    <dxf>
      <numFmt numFmtId="0" formatCode="General"/>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4" formatCode="#,##0.00"/>
    </dxf>
    <dxf>
      <alignment horizontal="general" vertical="bottom" textRotation="0" wrapText="1" indent="0" justifyLastLine="0" shrinkToFit="0" readingOrder="0"/>
    </dxf>
    <dxf>
      <numFmt numFmtId="1" formatCode="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13" Type="http://schemas.openxmlformats.org/officeDocument/2006/relationships/customXml" Target="../customXml/item1.xml"/><Relationship Id="rId18" Type="http://schemas.openxmlformats.org/officeDocument/2006/relationships/customXml" Target="../customXml/item6.xml"/><Relationship Id="rId3" Type="http://schemas.openxmlformats.org/officeDocument/2006/relationships/worksheet" Target="worksheets/sheet3.xml"/><Relationship Id="rId7" Type="http://schemas.microsoft.com/office/2007/relationships/slicerCache" Target="slicerCaches/slicerCache2.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microsoft.com/office/2007/relationships/slicerCache" Target="slicerCaches/slicerCache1.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2</xdr:col>
      <xdr:colOff>616323</xdr:colOff>
      <xdr:row>0</xdr:row>
      <xdr:rowOff>78440</xdr:rowOff>
    </xdr:from>
    <xdr:to>
      <xdr:col>7</xdr:col>
      <xdr:colOff>291353</xdr:colOff>
      <xdr:row>0</xdr:row>
      <xdr:rowOff>1277471</xdr:rowOff>
    </xdr:to>
    <xdr:sp macro="" textlink="">
      <xdr:nvSpPr>
        <xdr:cNvPr id="2" name="TextBox 1">
          <a:extLst>
            <a:ext uri="{FF2B5EF4-FFF2-40B4-BE49-F238E27FC236}">
              <a16:creationId xmlns:a16="http://schemas.microsoft.com/office/drawing/2014/main" id="{DFE945A3-1D48-4C57-96E4-732915658F04}"/>
            </a:ext>
          </a:extLst>
        </xdr:cNvPr>
        <xdr:cNvSpPr txBox="1"/>
      </xdr:nvSpPr>
      <xdr:spPr>
        <a:xfrm>
          <a:off x="5233147" y="78440"/>
          <a:ext cx="5726206" cy="1199031"/>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Staff </a:t>
          </a:r>
          <a:r>
            <a:rPr lang="en-US" sz="1100" b="1"/>
            <a:t>HPRD</a:t>
          </a:r>
          <a:r>
            <a:rPr lang="en-US" sz="1100" b="0" baseline="0"/>
            <a:t> (Hours Per Resident Day) is</a:t>
          </a:r>
          <a:r>
            <a:rPr lang="en-US" sz="1100" b="0" baseline="0">
              <a:solidFill>
                <a:schemeClr val="dk1"/>
              </a:solidFill>
              <a:effectLst/>
              <a:latin typeface="+mn-lt"/>
              <a:ea typeface="+mn-ea"/>
              <a:cs typeface="+mn-cs"/>
            </a:rPr>
            <a:t> the nursing home's daily staff hours divided </a:t>
          </a:r>
          <a:r>
            <a:rPr lang="en-US" sz="1100" b="0" baseline="0"/>
            <a:t>by its MDS census. </a:t>
          </a:r>
          <a:r>
            <a:rPr lang="en-US" sz="1100" b="0" i="1" baseline="0"/>
            <a:t>Example: A nursing home averaging 300 total nurse staff hours and 100 residents per day would have a 3.0 Total Nurse Staff HPRD (300/100 = 3.0).</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are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oneCell">
    <xdr:from>
      <xdr:col>9</xdr:col>
      <xdr:colOff>71437</xdr:colOff>
      <xdr:row>0</xdr:row>
      <xdr:rowOff>214313</xdr:rowOff>
    </xdr:from>
    <xdr:to>
      <xdr:col>31</xdr:col>
      <xdr:colOff>520702</xdr:colOff>
      <xdr:row>0</xdr:row>
      <xdr:rowOff>679451</xdr:rowOff>
    </xdr:to>
    <xdr:sp macro="" textlink="">
      <xdr:nvSpPr>
        <xdr:cNvPr id="3" name="TextBox 2">
          <a:extLst>
            <a:ext uri="{FF2B5EF4-FFF2-40B4-BE49-F238E27FC236}">
              <a16:creationId xmlns:a16="http://schemas.microsoft.com/office/drawing/2014/main" id="{7C20B406-42B5-40FC-8578-1AC91285A118}"/>
            </a:ext>
          </a:extLst>
        </xdr:cNvPr>
        <xdr:cNvSpPr txBox="1">
          <a:spLocks noChangeAspect="1"/>
        </xdr:cNvSpPr>
      </xdr:nvSpPr>
      <xdr:spPr>
        <a:xfrm>
          <a:off x="12453937" y="214313"/>
          <a:ext cx="23499765" cy="465138"/>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endParaRPr lang="en-US" sz="1100"/>
        </a:p>
      </xdr:txBody>
    </xdr:sp>
    <xdr:clientData/>
  </xdr:twoCellAnchor>
  <xdr:twoCellAnchor editAs="oneCell">
    <xdr:from>
      <xdr:col>33</xdr:col>
      <xdr:colOff>702469</xdr:colOff>
      <xdr:row>0</xdr:row>
      <xdr:rowOff>559593</xdr:rowOff>
    </xdr:from>
    <xdr:to>
      <xdr:col>37</xdr:col>
      <xdr:colOff>1122702</xdr:colOff>
      <xdr:row>37</xdr:row>
      <xdr:rowOff>93542</xdr:rowOff>
    </xdr:to>
    <xdr:sp macro="" textlink="">
      <xdr:nvSpPr>
        <xdr:cNvPr id="6" name="TextBox 5">
          <a:extLst>
            <a:ext uri="{FF2B5EF4-FFF2-40B4-BE49-F238E27FC236}">
              <a16:creationId xmlns:a16="http://schemas.microsoft.com/office/drawing/2014/main" id="{05F81A24-BAAE-44CA-A3E9-B06C65892DC8}"/>
            </a:ext>
          </a:extLst>
        </xdr:cNvPr>
        <xdr:cNvSpPr txBox="1"/>
      </xdr:nvSpPr>
      <xdr:spPr>
        <a:xfrm>
          <a:off x="37783294" y="559593"/>
          <a:ext cx="6401934" cy="880121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Q3 2021 staffing report, visit https://nursinghome411.org/staffing-q3-2021/.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 for Q3 2021:</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 for Q3 2021:</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1</xdr:col>
      <xdr:colOff>75079</xdr:colOff>
      <xdr:row>0</xdr:row>
      <xdr:rowOff>160245</xdr:rowOff>
    </xdr:from>
    <xdr:to>
      <xdr:col>1</xdr:col>
      <xdr:colOff>1903879</xdr:colOff>
      <xdr:row>0</xdr:row>
      <xdr:rowOff>1604997</xdr:rowOff>
    </xdr:to>
    <mc:AlternateContent xmlns:mc="http://schemas.openxmlformats.org/markup-compatibility/2006" xmlns:sle15="http://schemas.microsoft.com/office/drawing/2012/slicer">
      <mc:Choice Requires="sle15">
        <xdr:graphicFrame macro="">
          <xdr:nvGraphicFramePr>
            <xdr:cNvPr id="5" name="County">
              <a:extLst>
                <a:ext uri="{FF2B5EF4-FFF2-40B4-BE49-F238E27FC236}">
                  <a16:creationId xmlns:a16="http://schemas.microsoft.com/office/drawing/2014/main" id="{73A18C0F-8355-47D7-80EA-1A264A29A602}"/>
                </a:ext>
              </a:extLst>
            </xdr:cNvPr>
            <xdr:cNvGraphicFramePr/>
          </xdr:nvGraphicFramePr>
          <xdr:xfrm>
            <a:off x="0" y="0"/>
            <a:ext cx="0" cy="0"/>
          </xdr:xfrm>
          <a:graphic>
            <a:graphicData uri="http://schemas.microsoft.com/office/drawing/2010/slicer">
              <sle:slicer xmlns:sle="http://schemas.microsoft.com/office/drawing/2010/slicer" name="County"/>
            </a:graphicData>
          </a:graphic>
        </xdr:graphicFrame>
      </mc:Choice>
      <mc:Fallback xmlns="">
        <xdr:sp macro="" textlink="">
          <xdr:nvSpPr>
            <xdr:cNvPr id="0" name=""/>
            <xdr:cNvSpPr>
              <a:spLocks noTextEdit="1"/>
            </xdr:cNvSpPr>
          </xdr:nvSpPr>
          <xdr:spPr>
            <a:xfrm>
              <a:off x="646579" y="160245"/>
              <a:ext cx="1828800" cy="1444752"/>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336175</xdr:colOff>
      <xdr:row>0</xdr:row>
      <xdr:rowOff>292756</xdr:rowOff>
    </xdr:from>
    <xdr:to>
      <xdr:col>36</xdr:col>
      <xdr:colOff>666240</xdr:colOff>
      <xdr:row>0</xdr:row>
      <xdr:rowOff>593914</xdr:rowOff>
    </xdr:to>
    <xdr:sp macro="" textlink="">
      <xdr:nvSpPr>
        <xdr:cNvPr id="2" name="TextBox 1">
          <a:extLst>
            <a:ext uri="{FF2B5EF4-FFF2-40B4-BE49-F238E27FC236}">
              <a16:creationId xmlns:a16="http://schemas.microsoft.com/office/drawing/2014/main" id="{55A5017C-F7A1-474B-B0CB-9A597CB20FED}"/>
            </a:ext>
          </a:extLst>
        </xdr:cNvPr>
        <xdr:cNvSpPr txBox="1">
          <a:spLocks noChangeAspect="1"/>
        </xdr:cNvSpPr>
      </xdr:nvSpPr>
      <xdr:spPr>
        <a:xfrm>
          <a:off x="9950822" y="292756"/>
          <a:ext cx="3165153" cy="301158"/>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 (+) above for more contract data.</a:t>
          </a:r>
          <a:endParaRPr lang="en-US" sz="1100"/>
        </a:p>
      </xdr:txBody>
    </xdr:sp>
    <xdr:clientData/>
  </xdr:twoCellAnchor>
  <xdr:twoCellAnchor>
    <xdr:from>
      <xdr:col>37</xdr:col>
      <xdr:colOff>862853</xdr:colOff>
      <xdr:row>0</xdr:row>
      <xdr:rowOff>829235</xdr:rowOff>
    </xdr:from>
    <xdr:to>
      <xdr:col>43</xdr:col>
      <xdr:colOff>944670</xdr:colOff>
      <xdr:row>1</xdr:row>
      <xdr:rowOff>0</xdr:rowOff>
    </xdr:to>
    <xdr:sp macro="" textlink="">
      <xdr:nvSpPr>
        <xdr:cNvPr id="5" name="TextBox 4">
          <a:extLst>
            <a:ext uri="{FF2B5EF4-FFF2-40B4-BE49-F238E27FC236}">
              <a16:creationId xmlns:a16="http://schemas.microsoft.com/office/drawing/2014/main" id="{7E92A313-1D5E-4961-814D-6015A512A8F3}"/>
            </a:ext>
          </a:extLst>
        </xdr:cNvPr>
        <xdr:cNvSpPr txBox="1"/>
      </xdr:nvSpPr>
      <xdr:spPr>
        <a:xfrm>
          <a:off x="13845428" y="829235"/>
          <a:ext cx="6368317" cy="880121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Q3 2021 staffing report, visit https://nursinghome411.org/staffing-q3-2021/.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 for Q3 2021:</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 for Q3 2021:</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xdr:from>
      <xdr:col>1</xdr:col>
      <xdr:colOff>2711824</xdr:colOff>
      <xdr:row>0</xdr:row>
      <xdr:rowOff>168088</xdr:rowOff>
    </xdr:from>
    <xdr:to>
      <xdr:col>3</xdr:col>
      <xdr:colOff>1288677</xdr:colOff>
      <xdr:row>0</xdr:row>
      <xdr:rowOff>862852</xdr:rowOff>
    </xdr:to>
    <xdr:sp macro="" textlink="">
      <xdr:nvSpPr>
        <xdr:cNvPr id="7" name="TextBox 6">
          <a:extLst>
            <a:ext uri="{FF2B5EF4-FFF2-40B4-BE49-F238E27FC236}">
              <a16:creationId xmlns:a16="http://schemas.microsoft.com/office/drawing/2014/main" id="{B1B05BA3-5F4F-4B11-8903-4315292AED15}"/>
            </a:ext>
          </a:extLst>
        </xdr:cNvPr>
        <xdr:cNvSpPr txBox="1"/>
      </xdr:nvSpPr>
      <xdr:spPr>
        <a:xfrm>
          <a:off x="3283324" y="168088"/>
          <a:ext cx="4067735" cy="694764"/>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are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absolute">
    <xdr:from>
      <xdr:col>1</xdr:col>
      <xdr:colOff>15128</xdr:colOff>
      <xdr:row>0</xdr:row>
      <xdr:rowOff>171450</xdr:rowOff>
    </xdr:from>
    <xdr:to>
      <xdr:col>1</xdr:col>
      <xdr:colOff>1843928</xdr:colOff>
      <xdr:row>0</xdr:row>
      <xdr:rowOff>1613647</xdr:rowOff>
    </xdr:to>
    <mc:AlternateContent xmlns:mc="http://schemas.openxmlformats.org/markup-compatibility/2006" xmlns:sle15="http://schemas.microsoft.com/office/drawing/2012/slicer">
      <mc:Choice Requires="sle15">
        <xdr:graphicFrame macro="">
          <xdr:nvGraphicFramePr>
            <xdr:cNvPr id="4" name="County 1">
              <a:extLst>
                <a:ext uri="{FF2B5EF4-FFF2-40B4-BE49-F238E27FC236}">
                  <a16:creationId xmlns:a16="http://schemas.microsoft.com/office/drawing/2014/main" id="{17708844-BECE-4074-A8AA-A45CB8C09650}"/>
                </a:ext>
              </a:extLst>
            </xdr:cNvPr>
            <xdr:cNvGraphicFramePr/>
          </xdr:nvGraphicFramePr>
          <xdr:xfrm>
            <a:off x="0" y="0"/>
            <a:ext cx="0" cy="0"/>
          </xdr:xfrm>
          <a:graphic>
            <a:graphicData uri="http://schemas.microsoft.com/office/drawing/2010/slicer">
              <sle:slicer xmlns:sle="http://schemas.microsoft.com/office/drawing/2010/slicer" name="County 1"/>
            </a:graphicData>
          </a:graphic>
        </xdr:graphicFrame>
      </mc:Choice>
      <mc:Fallback xmlns="">
        <xdr:sp macro="" textlink="">
          <xdr:nvSpPr>
            <xdr:cNvPr id="0" name=""/>
            <xdr:cNvSpPr>
              <a:spLocks noTextEdit="1"/>
            </xdr:cNvSpPr>
          </xdr:nvSpPr>
          <xdr:spPr>
            <a:xfrm>
              <a:off x="586628" y="171450"/>
              <a:ext cx="1828800" cy="1442197"/>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absolute">
    <xdr:from>
      <xdr:col>14</xdr:col>
      <xdr:colOff>48696</xdr:colOff>
      <xdr:row>0</xdr:row>
      <xdr:rowOff>211186</xdr:rowOff>
    </xdr:from>
    <xdr:to>
      <xdr:col>25</xdr:col>
      <xdr:colOff>793890</xdr:colOff>
      <xdr:row>0</xdr:row>
      <xdr:rowOff>535829</xdr:rowOff>
    </xdr:to>
    <xdr:sp macro="" textlink="">
      <xdr:nvSpPr>
        <xdr:cNvPr id="2" name="TextBox 1">
          <a:extLst>
            <a:ext uri="{FF2B5EF4-FFF2-40B4-BE49-F238E27FC236}">
              <a16:creationId xmlns:a16="http://schemas.microsoft.com/office/drawing/2014/main" id="{27E0DBF7-A077-47E6-9AC9-F5BC825DD469}"/>
            </a:ext>
          </a:extLst>
        </xdr:cNvPr>
        <xdr:cNvSpPr txBox="1">
          <a:spLocks noChangeAspect="1"/>
        </xdr:cNvSpPr>
      </xdr:nvSpPr>
      <xdr:spPr>
        <a:xfrm>
          <a:off x="14280167" y="211186"/>
          <a:ext cx="3266517" cy="324643"/>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p>
        <a:p>
          <a:r>
            <a:rPr lang="en-US" sz="1100" baseline="0"/>
            <a:t>.</a:t>
          </a:r>
          <a:endParaRPr lang="en-US" sz="1100"/>
        </a:p>
      </xdr:txBody>
    </xdr:sp>
    <xdr:clientData/>
  </xdr:twoCellAnchor>
  <xdr:twoCellAnchor editAs="oneCell">
    <xdr:from>
      <xdr:col>35</xdr:col>
      <xdr:colOff>547688</xdr:colOff>
      <xdr:row>0</xdr:row>
      <xdr:rowOff>773906</xdr:rowOff>
    </xdr:from>
    <xdr:to>
      <xdr:col>44</xdr:col>
      <xdr:colOff>2722</xdr:colOff>
      <xdr:row>38</xdr:row>
      <xdr:rowOff>120530</xdr:rowOff>
    </xdr:to>
    <xdr:sp macro="" textlink="">
      <xdr:nvSpPr>
        <xdr:cNvPr id="4" name="TextBox 3">
          <a:extLst>
            <a:ext uri="{FF2B5EF4-FFF2-40B4-BE49-F238E27FC236}">
              <a16:creationId xmlns:a16="http://schemas.microsoft.com/office/drawing/2014/main" id="{EDDBFDE1-355E-4584-AD73-1AB8161C1561}"/>
            </a:ext>
          </a:extLst>
        </xdr:cNvPr>
        <xdr:cNvSpPr txBox="1">
          <a:spLocks noChangeAspect="1"/>
        </xdr:cNvSpPr>
      </xdr:nvSpPr>
      <xdr:spPr>
        <a:xfrm>
          <a:off x="22902863" y="773906"/>
          <a:ext cx="6425746" cy="880121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Q3 2021 staffing report, visit https://nursinghome411.org/staffing-q3-2021/.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 for Q3 2021:</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 for Q3 2021:</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2</xdr:col>
      <xdr:colOff>603389</xdr:colOff>
      <xdr:row>0</xdr:row>
      <xdr:rowOff>99126</xdr:rowOff>
    </xdr:from>
    <xdr:to>
      <xdr:col>3</xdr:col>
      <xdr:colOff>952500</xdr:colOff>
      <xdr:row>0</xdr:row>
      <xdr:rowOff>1277472</xdr:rowOff>
    </xdr:to>
    <xdr:sp macro="" textlink="">
      <xdr:nvSpPr>
        <xdr:cNvPr id="5" name="TextBox 4">
          <a:extLst>
            <a:ext uri="{FF2B5EF4-FFF2-40B4-BE49-F238E27FC236}">
              <a16:creationId xmlns:a16="http://schemas.microsoft.com/office/drawing/2014/main" id="{67D7A814-9CA0-4E22-BB69-E84E9F78E9B8}"/>
            </a:ext>
          </a:extLst>
        </xdr:cNvPr>
        <xdr:cNvSpPr txBox="1">
          <a:spLocks noChangeAspect="1"/>
        </xdr:cNvSpPr>
      </xdr:nvSpPr>
      <xdr:spPr>
        <a:xfrm>
          <a:off x="5220213" y="99126"/>
          <a:ext cx="1794669" cy="1178346"/>
        </a:xfrm>
        <a:prstGeom prst="rect">
          <a:avLst/>
        </a:prstGeom>
        <a:solidFill>
          <a:schemeClr val="tx1">
            <a:lumMod val="95000"/>
            <a:lumOff val="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i="0">
              <a:solidFill>
                <a:schemeClr val="dk1"/>
              </a:solidFill>
              <a:effectLst/>
              <a:latin typeface="+mn-lt"/>
              <a:ea typeface="+mn-ea"/>
              <a:cs typeface="+mn-cs"/>
            </a:rPr>
            <a:t>⚠ </a:t>
          </a:r>
          <a:r>
            <a:rPr lang="en-US" sz="1600" b="1" baseline="0">
              <a:solidFill>
                <a:schemeClr val="bg1"/>
              </a:solidFill>
            </a:rPr>
            <a:t>Hours are total average daily hours unless indicated "HPRD"</a:t>
          </a:r>
        </a:p>
        <a:p>
          <a:endParaRPr lang="en-US" sz="1200" baseline="0">
            <a:solidFill>
              <a:schemeClr val="bg1"/>
            </a:solidFill>
          </a:endParaRPr>
        </a:p>
        <a:p>
          <a:r>
            <a:rPr lang="en-US" sz="1100" baseline="0"/>
            <a:t>.</a:t>
          </a:r>
          <a:endParaRPr lang="en-US" sz="1100"/>
        </a:p>
      </xdr:txBody>
    </xdr:sp>
    <xdr:clientData/>
  </xdr:twoCellAnchor>
  <xdr:twoCellAnchor>
    <xdr:from>
      <xdr:col>4</xdr:col>
      <xdr:colOff>257733</xdr:colOff>
      <xdr:row>0</xdr:row>
      <xdr:rowOff>100855</xdr:rowOff>
    </xdr:from>
    <xdr:to>
      <xdr:col>11</xdr:col>
      <xdr:colOff>414618</xdr:colOff>
      <xdr:row>0</xdr:row>
      <xdr:rowOff>1288677</xdr:rowOff>
    </xdr:to>
    <xdr:sp macro="" textlink="">
      <xdr:nvSpPr>
        <xdr:cNvPr id="7" name="TextBox 6">
          <a:extLst>
            <a:ext uri="{FF2B5EF4-FFF2-40B4-BE49-F238E27FC236}">
              <a16:creationId xmlns:a16="http://schemas.microsoft.com/office/drawing/2014/main" id="{25817BAF-0D1A-4778-94CB-CEAEA406D18D}"/>
            </a:ext>
          </a:extLst>
        </xdr:cNvPr>
        <xdr:cNvSpPr txBox="1"/>
      </xdr:nvSpPr>
      <xdr:spPr>
        <a:xfrm>
          <a:off x="7776880" y="100855"/>
          <a:ext cx="6039973" cy="1187822"/>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Staff </a:t>
          </a:r>
          <a:r>
            <a:rPr lang="en-US" sz="1100" b="1"/>
            <a:t>HPRD</a:t>
          </a:r>
          <a:r>
            <a:rPr lang="en-US" sz="1100" b="0" baseline="0"/>
            <a:t> (Hours Per Resident Day) is the nursing home's daily staff hours divided by its MDS census. </a:t>
          </a:r>
          <a:r>
            <a:rPr lang="en-US" sz="1100" b="0" i="1" baseline="0"/>
            <a:t>Example: A nursing home averaging 300 total nurse staff hours and 100 residents per day would have a 3.0 Total Nurse Staff HPRD (300/100 = 3.0).</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are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absolute">
    <xdr:from>
      <xdr:col>1</xdr:col>
      <xdr:colOff>15128</xdr:colOff>
      <xdr:row>0</xdr:row>
      <xdr:rowOff>216274</xdr:rowOff>
    </xdr:from>
    <xdr:to>
      <xdr:col>1</xdr:col>
      <xdr:colOff>1843928</xdr:colOff>
      <xdr:row>0</xdr:row>
      <xdr:rowOff>1661026</xdr:rowOff>
    </xdr:to>
    <mc:AlternateContent xmlns:mc="http://schemas.openxmlformats.org/markup-compatibility/2006" xmlns:sle15="http://schemas.microsoft.com/office/drawing/2012/slicer">
      <mc:Choice Requires="sle15">
        <xdr:graphicFrame macro="">
          <xdr:nvGraphicFramePr>
            <xdr:cNvPr id="8" name="County 2">
              <a:extLst>
                <a:ext uri="{FF2B5EF4-FFF2-40B4-BE49-F238E27FC236}">
                  <a16:creationId xmlns:a16="http://schemas.microsoft.com/office/drawing/2014/main" id="{B4E1BF41-3207-4ADF-A00C-A6A5468B04A4}"/>
                </a:ext>
              </a:extLst>
            </xdr:cNvPr>
            <xdr:cNvGraphicFramePr/>
          </xdr:nvGraphicFramePr>
          <xdr:xfrm>
            <a:off x="0" y="0"/>
            <a:ext cx="0" cy="0"/>
          </xdr:xfrm>
          <a:graphic>
            <a:graphicData uri="http://schemas.microsoft.com/office/drawing/2010/slicer">
              <sle:slicer xmlns:sle="http://schemas.microsoft.com/office/drawing/2010/slicer" name="County 2"/>
            </a:graphicData>
          </a:graphic>
        </xdr:graphicFrame>
      </mc:Choice>
      <mc:Fallback xmlns="">
        <xdr:sp macro="" textlink="">
          <xdr:nvSpPr>
            <xdr:cNvPr id="0" name=""/>
            <xdr:cNvSpPr>
              <a:spLocks noTextEdit="1"/>
            </xdr:cNvSpPr>
          </xdr:nvSpPr>
          <xdr:spPr>
            <a:xfrm>
              <a:off x="586628" y="216274"/>
              <a:ext cx="1828800" cy="1444752"/>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xdr:from>
      <xdr:col>1</xdr:col>
      <xdr:colOff>23813</xdr:colOff>
      <xdr:row>14</xdr:row>
      <xdr:rowOff>178593</xdr:rowOff>
    </xdr:from>
    <xdr:to>
      <xdr:col>10</xdr:col>
      <xdr:colOff>305934</xdr:colOff>
      <xdr:row>60</xdr:row>
      <xdr:rowOff>145369</xdr:rowOff>
    </xdr:to>
    <xdr:sp macro="" textlink="">
      <xdr:nvSpPr>
        <xdr:cNvPr id="2" name="TextBox 1">
          <a:extLst>
            <a:ext uri="{FF2B5EF4-FFF2-40B4-BE49-F238E27FC236}">
              <a16:creationId xmlns:a16="http://schemas.microsoft.com/office/drawing/2014/main" id="{FB6010FE-CF8A-405C-B45A-B1D4ABFD4C51}"/>
            </a:ext>
          </a:extLst>
        </xdr:cNvPr>
        <xdr:cNvSpPr txBox="1"/>
      </xdr:nvSpPr>
      <xdr:spPr>
        <a:xfrm>
          <a:off x="223838" y="3750468"/>
          <a:ext cx="6397171" cy="8786926"/>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Q3 2021 staffing report, visit https://nursinghome411.org/staffing-q3-2021/.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 for Q3 2021:</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 for Q3 2021:</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163286</xdr:colOff>
      <xdr:row>0</xdr:row>
      <xdr:rowOff>95250</xdr:rowOff>
    </xdr:from>
    <xdr:to>
      <xdr:col>0</xdr:col>
      <xdr:colOff>6667500</xdr:colOff>
      <xdr:row>42</xdr:row>
      <xdr:rowOff>160678</xdr:rowOff>
    </xdr:to>
    <xdr:sp macro="" textlink="">
      <xdr:nvSpPr>
        <xdr:cNvPr id="2" name="TextBox 1">
          <a:extLst>
            <a:ext uri="{FF2B5EF4-FFF2-40B4-BE49-F238E27FC236}">
              <a16:creationId xmlns:a16="http://schemas.microsoft.com/office/drawing/2014/main" id="{FCA0AF53-0CB2-4DBE-811D-5F0B9CB12581}"/>
            </a:ext>
          </a:extLst>
        </xdr:cNvPr>
        <xdr:cNvSpPr txBox="1"/>
      </xdr:nvSpPr>
      <xdr:spPr>
        <a:xfrm>
          <a:off x="163286" y="95250"/>
          <a:ext cx="6504214" cy="8637928"/>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Q3 2021 staffing report, visit https://nursinghome411.org/staffing-q3-2021/.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 for Q3 2021:</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 for Q3 2021:</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 xr10:uid="{D690897B-F577-4D95-9B0B-8E8B889DAF5C}" sourceName="County">
  <extLst>
    <x:ext xmlns:x15="http://schemas.microsoft.com/office/spreadsheetml/2010/11/main" uri="{2F2917AC-EB37-4324-AD4E-5DD8C200BD13}">
      <x15:tableSlicerCache tableId="8" column="4"/>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1" xr10:uid="{10316FE5-B117-43E5-B051-F2AB8B7719CE}" sourceName="County">
  <extLst>
    <x:ext xmlns:x15="http://schemas.microsoft.com/office/spreadsheetml/2010/11/main" uri="{2F2917AC-EB37-4324-AD4E-5DD8C200BD13}">
      <x15:tableSlicerCache tableId="9" column="4"/>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2" xr10:uid="{AB88A2DA-596E-45FB-AD35-44DC5F4F1917}" sourceName="County">
  <extLst>
    <x:ext xmlns:x15="http://schemas.microsoft.com/office/spreadsheetml/2010/11/main" uri="{2F2917AC-EB37-4324-AD4E-5DD8C200BD13}">
      <x15:tableSlicerCache tableId="1" column="5"/>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 xr10:uid="{55340B29-17E9-4B9B-A1A2-EAE5E97A2170}" cache="Slicer_County" caption="Filter by County"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 1" xr10:uid="{84386EC3-945B-4A17-8581-737036F4F2B2}" cache="Slicer_County1" caption="Filter by County" rowHeight="2413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 2" xr10:uid="{86D2A531-947F-4547-B666-CA520BBCE415}" cache="Slicer_County2" caption="Filter by County"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955FF4EC-9B3A-40E9-B5FD-85C86C960AD6}" name="Nurse" displayName="Nurse" ref="A1:AG281" totalsRowShown="0" headerRowDxfId="125">
  <autoFilter ref="A1:AG281" xr:uid="{F6C3CB19-CE12-4B14-8BE9-BE2DA56924F3}"/>
  <tableColumns count="33">
    <tableColumn id="1" xr3:uid="{ABAB593D-FD5B-4419-BBAB-CDC37CE62275}" name="State"/>
    <tableColumn id="2" xr3:uid="{DA8E9A76-9E14-4421-A6E8-72FB71874B77}" name="Provider"/>
    <tableColumn id="3" xr3:uid="{E0670A18-519F-4752-B4D8-B80732CE0847}" name="City"/>
    <tableColumn id="4" xr3:uid="{F6684E0C-4732-40BB-A2E7-7B9F555D1DFD}" name="County"/>
    <tableColumn id="6" xr3:uid="{5A4961F2-56B7-4443-AC8D-934642A0DC8B}" name="MDS Census" dataDxfId="124"/>
    <tableColumn id="32" xr3:uid="{66272861-FA08-4F8B-B9DC-AF244774BF67}" name="Total Nurse Staff HPRD" dataDxfId="123"/>
    <tableColumn id="33" xr3:uid="{D526BB60-FCF9-4D45-AFF8-902DD350258B}" name="Total Direct Care Staff HPRD" dataDxfId="122"/>
    <tableColumn id="37" xr3:uid="{49D55EAB-7C36-4BB6-B4DF-3DE0B180339E}" name="Total RN Staff HPRD" dataDxfId="121"/>
    <tableColumn id="36" xr3:uid="{FB380080-9A90-4908-A7CD-B0A074D0E774}" name="Total RN Care Staff HPRD (excl. Admin/DON)" dataDxfId="120"/>
    <tableColumn id="35" xr3:uid="{E7B0245D-2779-4151-9D48-443001E945AF}" name="Total Nurse Staff Hours" dataDxfId="119"/>
    <tableColumn id="34" xr3:uid="{91E09CF7-ED5D-48FF-B42A-A6995E78FF22}" name="Total Direct Care Staff Hours" dataDxfId="118"/>
    <tableColumn id="38" xr3:uid="{E618867F-F71F-4D0C-A9AB-509FF462CD6A}" name="Total RN Hours (w/ Admin, DON)" dataDxfId="117"/>
    <tableColumn id="7" xr3:uid="{9C984810-5FF2-46DC-8107-0BEBDBAAF414}" name="RN Hours (excl. Admin, DON)" dataDxfId="116"/>
    <tableColumn id="10" xr3:uid="{9795729A-775B-4BC8-A6E7-974DF71DC74A}" name="RN Admin Hours" dataDxfId="115"/>
    <tableColumn id="13" xr3:uid="{7E8DA4B1-DAEC-4432-B6FF-711C0904E23D}" name="RN DON Hours" dataDxfId="114"/>
    <tableColumn id="11" xr3:uid="{71ADF6CB-AC28-4E20-9E1F-F90B131B9686}" name="Total LPN Hours (w/ Admin)" dataDxfId="113"/>
    <tableColumn id="16" xr3:uid="{8B96F6BD-BD28-4B99-AE8F-6941DDF94360}" name="LPN Hours (excl. Admin)" dataDxfId="112"/>
    <tableColumn id="19" xr3:uid="{54009ADA-DBC7-4F2A-8A3B-0A1B020EAA2E}" name="LPN Admin Hours" dataDxfId="111"/>
    <tableColumn id="8" xr3:uid="{A8C7447C-9FBB-4D92-A8DA-985CF9A4AEB7}" name="Total CNA, NA TR, Med Aide/Tech Hours" dataDxfId="110"/>
    <tableColumn id="22" xr3:uid="{1E5C08E0-1E52-41F9-B813-77A9CC9E9EFB}" name="CNA Hours" dataDxfId="109"/>
    <tableColumn id="25" xr3:uid="{540B2205-7F03-4ECE-8816-47B471F7E4D0}" name="NA TR Hours" dataDxfId="108"/>
    <tableColumn id="28" xr3:uid="{6A5DE319-9D11-4A99-BF11-8A9FF6A44A23}" name="Med Aide/Tech Hours" dataDxfId="107"/>
    <tableColumn id="39" xr3:uid="{C3740951-8F0B-435E-83B9-EF1AE533765A}" name="Total Contract Hours" dataDxfId="106"/>
    <tableColumn id="9" xr3:uid="{3CD9C4BC-96BB-4A6F-8602-17D5BBE6614F}" name="RN Hours Contract (excl. Admin, DON)" dataDxfId="105"/>
    <tableColumn id="12" xr3:uid="{5C5ECD7F-E3FF-44F3-B01F-D177E837990B}" name="RN Admin Hours Contract" dataDxfId="104"/>
    <tableColumn id="15" xr3:uid="{28C766FD-54F3-4AFC-8EBC-B9DC71ADD946}" name="RN DON Hours Contract" dataDxfId="103"/>
    <tableColumn id="18" xr3:uid="{3B93067E-F01D-44CD-94FC-A4D9DA8304C6}" name="LPN Hours Contract (excl. Admin)" dataDxfId="102"/>
    <tableColumn id="21" xr3:uid="{00302D4D-05CE-410F-9C04-CCAB4C1F3712}" name="LPN Admin Hours Contract" dataDxfId="101"/>
    <tableColumn id="24" xr3:uid="{BC87E103-389E-4A87-B788-4C1276CFEF94}" name="CNA Hours Contract" dataDxfId="100"/>
    <tableColumn id="27" xr3:uid="{666EA0DC-051F-4DB5-A3F6-37CCDD29175B}" name="NA TR Hours Contract" dataDxfId="99"/>
    <tableColumn id="30" xr3:uid="{53EC9CC0-5A45-472B-ABF7-538921248B00}" name="Med Aide/Tech Hours Contract" dataDxfId="98"/>
    <tableColumn id="5" xr3:uid="{74923E22-8814-4FC6-897F-B0E4561F5E95}" name="Provider Number"/>
    <tableColumn id="14" xr3:uid="{DDF0366C-9E7D-4372-96E2-1CC4C1CC2436}" name="CMS Region Number" dataDxfId="97"/>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5674CAC0-93C7-477B-84AE-E0225124820E}" name="Contract" displayName="Contract" ref="A1:AK281" totalsRowShown="0" headerRowDxfId="96">
  <autoFilter ref="A1:AK281" xr:uid="{F6C3CB19-CE12-4B14-8BE9-BE2DA56924F3}"/>
  <sortState xmlns:xlrd2="http://schemas.microsoft.com/office/spreadsheetml/2017/richdata2" ref="A2:AK281">
    <sortCondition ref="A1:A281"/>
  </sortState>
  <tableColumns count="37">
    <tableColumn id="1" xr3:uid="{3099AC13-4CF4-4F50-BF77-7E7B801F4549}" name="State"/>
    <tableColumn id="2" xr3:uid="{FCBE0EDA-645B-4C59-A1E4-160E77EF59C9}" name="Provider"/>
    <tableColumn id="3" xr3:uid="{9AA6D93B-FA78-4E14-975A-535F96D2E8DF}" name="City"/>
    <tableColumn id="4" xr3:uid="{FBD7A3C3-26CB-49BB-A0F6-52A6682883A0}" name="County"/>
    <tableColumn id="6" xr3:uid="{E8A1A9E6-7E7B-478A-9E91-6CFC4FE5418F}" name="MDS Census" dataDxfId="95"/>
    <tableColumn id="35" xr3:uid="{50533234-BE3E-43B1-8B60-54F346C439BF}" name="Total Nurse Staff Hours" dataDxfId="94"/>
    <tableColumn id="39" xr3:uid="{5D1C01B5-8707-4C8E-996E-AFA84EAED5D1}" name="Total Contract Hours" dataDxfId="93"/>
    <tableColumn id="8" xr3:uid="{AEE5F0E3-73F2-4D6A-9BA2-DCED3E222F78}" name="Percent Contract Hours" dataDxfId="92" dataCellStyle="Percent"/>
    <tableColumn id="38" xr3:uid="{F467BE27-9DC9-4D9F-A7A0-1CC873B50845}" name="Total RN Hours (w/ Admin, DON)" dataDxfId="91"/>
    <tableColumn id="14" xr3:uid="{E9A34D48-053E-4785-B707-7CC4FAEFE0F6}" name="Total Contract RN Hours (w/ Admin, DON)" dataDxfId="90"/>
    <tableColumn id="11" xr3:uid="{B9C99171-231B-47E2-A2A0-1F3F8D6C3DE8}" name="Percent Contract RN Hours (w/ Admin, DON)" dataDxfId="89" dataCellStyle="Percent"/>
    <tableColumn id="7" xr3:uid="{DDA69880-6339-431D-B4B7-E5AE333C7FB1}" name="RN Hours (excl. Admin, DON)" dataDxfId="88"/>
    <tableColumn id="9" xr3:uid="{06977362-E4AE-41A5-9AAB-2DADCF15884C}" name="RN Hours Contract (excl. Admin, DON)" dataDxfId="87"/>
    <tableColumn id="33" xr3:uid="{4A9B5286-CAA7-4518-8B83-462FF51B4224}" name="Percent RN Hours Contract (excl. Admin, DON)" dataDxfId="86" dataCellStyle="Percent"/>
    <tableColumn id="10" xr3:uid="{82609618-B70F-4EF8-B67D-F26460BE073B}" name="RN Admin Hours" dataDxfId="85"/>
    <tableColumn id="12" xr3:uid="{C16A789D-C6A4-4EE3-9404-FABE2AC285E9}" name="RN Admin Hours Contract" dataDxfId="84"/>
    <tableColumn id="32" xr3:uid="{8C6CBAB1-4AEB-4A22-A1DF-B772224433E2}" name="Percent RN Admin Hours Contract" dataDxfId="83" dataCellStyle="Percent"/>
    <tableColumn id="13" xr3:uid="{3CC4890B-29D5-405E-B12F-ED29AA275D75}" name="RN DON Hours" dataDxfId="82"/>
    <tableColumn id="15" xr3:uid="{ADA3164A-3BE5-4D30-A8A5-130B9BA6F15D}" name="RN DON Hours Contract" dataDxfId="81"/>
    <tableColumn id="29" xr3:uid="{B407741D-1DF4-45B1-AD85-71A6757D3B16}" name="Percent RN DON Hours Contract" dataDxfId="80" dataCellStyle="Percent"/>
    <tableColumn id="16" xr3:uid="{DDDDD5A2-7EED-4F69-9A27-891F4137656D}" name="LPN Hours (excl. Admin)" dataDxfId="79"/>
    <tableColumn id="18" xr3:uid="{75DE175A-D827-44BD-8876-62D88FE47947}" name="LPN Hours Contract (excl. Admin)" dataDxfId="78"/>
    <tableColumn id="26" xr3:uid="{2217C8F1-CE73-4D84-9E5E-6BCA418A40AC}" name="Percent LPN Hours Contract (excl. Admin)" dataDxfId="77" dataCellStyle="Percent"/>
    <tableColumn id="19" xr3:uid="{C639186E-EFFC-47B1-9A04-BF13538E4467}" name="LPN Admin Hours" dataDxfId="76"/>
    <tableColumn id="21" xr3:uid="{E2FFCC4A-45ED-4365-9EC0-99EDE467A1EB}" name="LPN Admin Hours Contract" dataDxfId="75"/>
    <tableColumn id="23" xr3:uid="{4259FA0C-4FC5-489B-AC74-DA49990A00A5}" name="Percent LPN Admin Hours Contract" dataDxfId="74" dataCellStyle="Percent"/>
    <tableColumn id="22" xr3:uid="{34D6C111-6B44-48C9-B68E-E7AE3E8B6FA0}" name="CNA Hours" dataDxfId="73"/>
    <tableColumn id="24" xr3:uid="{43294E2D-82E6-421B-ABB5-165E262D7AF7}" name="CNA Hours Contract" dataDxfId="72"/>
    <tableColumn id="20" xr3:uid="{D9A8D736-4730-4F00-A3DF-FDB1C396CDAF}" name="Percent CNA Hours Contract" dataDxfId="71" dataCellStyle="Percent"/>
    <tableColumn id="25" xr3:uid="{E034D994-B1A2-4C9C-BE1B-DAA4D5492B69}" name="NA TR Hours" dataDxfId="70"/>
    <tableColumn id="27" xr3:uid="{22C7895F-619D-426D-A9BC-ECC4AFA8724A}" name="NA TR Hours Contract" dataDxfId="69"/>
    <tableColumn id="17" xr3:uid="{5CFFA5D4-590F-4A24-9812-846632059B8F}" name="Percent NA TR Hours Contract" dataDxfId="68" dataCellStyle="Percent"/>
    <tableColumn id="28" xr3:uid="{26340B62-57E4-4038-B254-C599EABBBEC8}" name="Med Aide/Tech Hours" dataDxfId="67"/>
    <tableColumn id="30" xr3:uid="{3DB296A4-87E4-4B46-864C-D4855A8F0401}" name="Med Aide/Tech Hours Contract" dataDxfId="66"/>
    <tableColumn id="34" xr3:uid="{A567A3F9-969E-4DE3-8A4A-EC0548B2A58F}" name="Percent Med Aide/Tech Hours Contract" dataDxfId="65" dataCellStyle="Percent"/>
    <tableColumn id="5" xr3:uid="{58783FEB-1F51-4E21-BED4-8EB994EB78D3}" name="Provider Number"/>
    <tableColumn id="36" xr3:uid="{0981507B-F19D-491C-AB86-78CCFCB332CA}" name="CMS Region Number" dataDxfId="64"/>
  </tableColumns>
  <tableStyleInfo name="TableStyleMedium1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7B00724-C2D5-44E8-8DCC-4AB86B4BD42C}" name="NonNurse" displayName="NonNurse" ref="A1:AI281" totalsRowShown="0" headerRowDxfId="63">
  <autoFilter ref="A1:AI281" xr:uid="{0BC5ADF1-15D4-4F74-902E-CBC634AC45F1}"/>
  <sortState xmlns:xlrd2="http://schemas.microsoft.com/office/spreadsheetml/2017/richdata2" ref="A2:AI281">
    <sortCondition ref="A1:A281"/>
  </sortState>
  <tableColumns count="35">
    <tableColumn id="1" xr3:uid="{746F0C10-7290-4FF1-BC14-CF6AF8A5F2CB}" name="State"/>
    <tableColumn id="3" xr3:uid="{F15BC00C-BC48-4813-B69F-C4AA65DD6B2B}" name="Provider"/>
    <tableColumn id="4" xr3:uid="{74B73170-B727-43EE-85DC-66CB63DA906F}" name="City"/>
    <tableColumn id="5" xr3:uid="{68A40A24-BC18-4890-8492-9C56AC6CA963}" name="County"/>
    <tableColumn id="6" xr3:uid="{A8C1C2AE-4EF2-4B03-98AB-FA239D7B1F53}" name="MDS Census" dataDxfId="62"/>
    <tableColumn id="7" xr3:uid="{6A0E2DCC-C50F-4D8F-B0AB-5962BE365EF0}" name="Admin Hours" dataDxfId="61"/>
    <tableColumn id="30" xr3:uid="{60B0C3F7-5874-491B-9124-3A5677A99DB0}" name="Medical Director Hours" dataDxfId="60"/>
    <tableColumn id="8" xr3:uid="{7CBABF30-8897-40CD-9327-E47D10E5B195}" name="Pharmacist Hours" dataDxfId="59"/>
    <tableColumn id="10" xr3:uid="{08B319C7-FFEC-48D6-8926-4870D636C1D6}" name="Dietician Hours" dataDxfId="58"/>
    <tableColumn id="28" xr3:uid="{358F62EA-72B6-4EFA-BDBF-8476A114EB9C}" name="Physician Assistant Hours" dataDxfId="57"/>
    <tableColumn id="29" xr3:uid="{98137460-45FB-47C2-862E-CC3BD98DC229}" name="Nurse Practictioner Hours" dataDxfId="56"/>
    <tableColumn id="20" xr3:uid="{9AE39622-D442-41F2-BB09-775FCF98BA02}" name="Speech/Language Pathologist Hours" dataDxfId="55"/>
    <tableColumn id="17" xr3:uid="{C02EFD25-4D91-4DF8-B171-32057799B77B}" name="Qualified Social Work Staff Hours" dataDxfId="54"/>
    <tableColumn id="15" xr3:uid="{24764CA9-0B3D-4615-A103-C5C884C5B8E0}" name="Other Social Work Staff Hours" dataDxfId="53"/>
    <tableColumn id="34" xr3:uid="{6C67C646-E924-46F2-8EFE-8038F6A1F6A7}" name="HPRD: Total Social Work " dataDxfId="52"/>
    <tableColumn id="18" xr3:uid="{F7B08F7C-DBDB-4382-A5A0-4A091A983BD0}" name="Qualified Activities Professional Hours" dataDxfId="51"/>
    <tableColumn id="16" xr3:uid="{8D97232C-593A-456E-8EF5-F0C87A782681}" name="Other Activities Professional Hours" dataDxfId="50"/>
    <tableColumn id="33" xr3:uid="{49C5A5D2-8045-4019-97ED-F5A6ECB317E2}" name="HPRD: Combined Activities" dataDxfId="49"/>
    <tableColumn id="12" xr3:uid="{4F225DA5-6252-46C2-9E62-4D8A0EC7600D}" name="Occupational Therapist Hours" dataDxfId="48"/>
    <tableColumn id="13" xr3:uid="{E0096331-D677-4901-A299-7AFB172C1D35}" name="OT Assistant Hours" dataDxfId="47"/>
    <tableColumn id="22" xr3:uid="{5CBD9D9F-12E2-476A-B650-765AC5D7A708}" name="OT Aide Hours" dataDxfId="46"/>
    <tableColumn id="35" xr3:uid="{B1974E73-0766-4E42-8F50-68E333AB5147}" name="HPRD: OT (incl. Assistant &amp; Aide)" dataDxfId="45"/>
    <tableColumn id="23" xr3:uid="{92D6DA82-4A39-4FF0-9B2D-6C59D13D4588}" name="Physical Therapist (PT) Hours" dataDxfId="44"/>
    <tableColumn id="24" xr3:uid="{82AD846A-C1C0-41C4-BF7D-25240175783C}" name="PT Assistant Hours" dataDxfId="43"/>
    <tableColumn id="25" xr3:uid="{357463A7-4748-4CA2-92CD-77CEDAFC737F}" name="PT Aide Hours" dataDxfId="42"/>
    <tableColumn id="36" xr3:uid="{FEC8E97C-A1F1-44ED-8235-1FE99A7B20F4}" name="HPRD: PT (incl. Assistant &amp; Aide)" dataDxfId="41"/>
    <tableColumn id="14" xr3:uid="{5C7AEA02-E85C-4537-A480-A33AA27F64A9}" name="Mental Health Service Worker Hours" dataDxfId="40"/>
    <tableColumn id="21" xr3:uid="{EAB130F4-F9CC-4796-AB2C-30BA9C9E01E5}" name="Therapeutic Recreation Specialist" dataDxfId="39"/>
    <tableColumn id="9" xr3:uid="{73077007-0751-4EB7-B368-1B06E88C15DF}" name="Clinical Nurse Specialist Hours" dataDxfId="38"/>
    <tableColumn id="11" xr3:uid="{1DE77FC7-A1AC-4679-9835-5F44B686832F}" name="Feeding Assistant Hours" dataDxfId="37"/>
    <tableColumn id="26" xr3:uid="{4788FCC0-D5D1-4D65-96A7-D15FE00312E9}" name="Respiratory Therapist Hours" dataDxfId="36"/>
    <tableColumn id="27" xr3:uid="{793D6F67-C5EF-4E12-93BC-5D015C052104}" name="Respiratory Therapy Technician Hours" dataDxfId="35"/>
    <tableColumn id="31" xr3:uid="{393FEDBD-DAB9-482C-9752-19B1C344360A}" name="Other Physician Hours" dataDxfId="34"/>
    <tableColumn id="2" xr3:uid="{5FF8734A-65A3-4A12-B1FE-14FE8B85CAD6}" name="Provider Number" dataDxfId="33"/>
    <tableColumn id="32" xr3:uid="{6A583A4B-EE1A-419E-AFD6-FB81DC367144}" name="CMS Region" dataDxfId="32"/>
  </tableColumns>
  <tableStyleInfo name="TableStyleMedium2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D24AE48-B7D7-4CF2-A2C6-292B212A88DA}" name="Summary" displayName="Summary" ref="B2:D9" totalsRowShown="0" headerRowDxfId="31" dataDxfId="30" tableBorderDxfId="29">
  <autoFilter ref="B2:D9" xr:uid="{1ED771D8-DBF2-4B5C-9F7D-A59FBB047463}"/>
  <tableColumns count="3">
    <tableColumn id="1" xr3:uid="{BEE65606-42EC-4533-8BC4-0D2AAD5D9ED3}" name="State - Q3 2021" dataDxfId="28"/>
    <tableColumn id="3" xr3:uid="{71157121-1164-4F88-ABD2-CBD850580EBE}" name="State" dataDxfId="27" dataCellStyle="Normal 2 2"/>
    <tableColumn id="2" xr3:uid="{48FB7CBE-DB51-43B4-AD75-168CF89B7321}" name="US" dataDxfId="26" dataCellStyle="Normal 2 2"/>
  </tableColumns>
  <tableStyleInfo name="TableStyleMedium1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C4ADF57-F564-48E7-8375-DF5DD58231DB}" name="CMSRegion" displayName="CMSRegion" ref="F2:K12" totalsRowShown="0" headerRowDxfId="25" dataDxfId="24">
  <autoFilter ref="F2:K12" xr:uid="{8DA5A7B1-12B2-4B6A-ACD1-897DD9C7A713}"/>
  <tableColumns count="6">
    <tableColumn id="1" xr3:uid="{BD3BF801-A5BD-4CB0-8EC9-4C21629CD26C}" name="CMS Region Number" dataDxfId="23"/>
    <tableColumn id="2" xr3:uid="{73D72707-2AA2-4446-9D65-01C7C6B140DC}" name="Total Census" dataDxfId="22"/>
    <tableColumn id="7" xr3:uid="{CCF9C743-1504-4D7B-AD4E-483AF55735FC}" name="Total Nurse Staff HPRD" dataDxfId="21"/>
    <tableColumn id="3" xr3:uid="{F17BFE24-7208-4F5F-B7BC-279B7EF09C59}" name="Rank: Total Nurse Staff HPRD" dataDxfId="20"/>
    <tableColumn id="5" xr3:uid="{D4424C81-7971-4806-AEEA-05351BA501AA}" name="RN Staff HPRD" dataDxfId="19"/>
    <tableColumn id="6" xr3:uid="{79BED424-59AA-491F-B6E2-52CFB95D7257}" name="Rank: RN Staff HPRD" dataDxfId="18"/>
  </tableColumns>
  <tableStyleInfo name="TableStyleMedium17"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15E6BDE-78DE-4F9E-BD06-E28C7F00A573}" name="State" displayName="State" ref="M2:R53" totalsRowShown="0" headerRowDxfId="17" dataDxfId="16">
  <autoFilter ref="M2:R53" xr:uid="{3A6DC66B-51AF-4021-A205-FEA1BCFE532F}"/>
  <tableColumns count="6">
    <tableColumn id="1" xr3:uid="{FE0144D0-54C9-4A4B-B736-73152791E03F}" name="State" dataDxfId="15"/>
    <tableColumn id="2" xr3:uid="{580D95B7-9797-46FF-A3BE-C12A7C5E9978}" name="Total Census" dataDxfId="14"/>
    <tableColumn id="4" xr3:uid="{A077B7D3-3889-4BB3-B067-85147DA80B08}" name="Total Nurse Staff HPRD" dataDxfId="13"/>
    <tableColumn id="3" xr3:uid="{9012E4B1-5055-45F2-831A-19069D7EE5CA}" name="Rank: Total Nurse Staff HPRD" dataDxfId="12"/>
    <tableColumn id="5" xr3:uid="{7E5296A0-E32D-4CA8-9D06-58E1632CB648}" name="RN Staff HPRD" dataDxfId="11"/>
    <tableColumn id="6" xr3:uid="{054EF975-8A04-431E-ACC5-D7BC0FC543CC}" name="Rank: RN Staff HPRD" dataDxfId="10"/>
  </tableColumns>
  <tableStyleInfo name="TableStyleMedium1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FC91A02-3297-4BE2-A62C-2E85F394FCC0}" name="Category" displayName="Category" ref="T2:W15" totalsRowShown="0" headerRowDxfId="9" dataDxfId="8">
  <tableColumns count="4">
    <tableColumn id="1" xr3:uid="{6A55453E-8305-4658-934D-968C33897C8D}" name="Staffing Category" dataDxfId="7"/>
    <tableColumn id="2" xr3:uid="{80796A6E-A20D-4851-8698-64E87CD22DFD}" name="State Total" dataDxfId="6"/>
    <tableColumn id="3" xr3:uid="{1AF800B7-EB57-4437-B379-629881B5B796}" name="Percentage of Total" dataDxfId="5">
      <calculatedColumnFormula>Category[[#This Row],[State Total]]/U1</calculatedColumnFormula>
    </tableColumn>
    <tableColumn id="4" xr3:uid="{152CBEE7-B844-46D8-AA51-29477A45D584}" name="HPRD" dataDxfId="4">
      <calculatedColumnFormula>Category[[#This Row],[State Total]]/D8</calculatedColumnFormula>
    </tableColumn>
  </tableColumns>
  <tableStyleInfo name="TableStyleMedium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C42DE3F7-1CA0-42D4-852B-EEF2488DB027}" name="ContractSummary" displayName="ContractSummary" ref="T18:U29" totalsRowShown="0" headerRowDxfId="3" dataDxfId="2">
  <tableColumns count="2">
    <tableColumn id="1" xr3:uid="{0B23A447-33EC-42D9-B0A0-B78286680E80}" name="Contract Hours" dataDxfId="1"/>
    <tableColumn id="2" xr3:uid="{ED6396CB-DF28-415F-9527-37ED31F7E67F}" name="State Total" dataDxfId="0">
      <calculatedColumnFormula>SUM(#REF!)</calculatedColumnFormula>
    </tableColumn>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microsoft.com/office/2007/relationships/slicer" Target="../slicers/slicer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microsoft.com/office/2007/relationships/slicer" Target="../slicers/slicer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7" Type="http://schemas.openxmlformats.org/officeDocument/2006/relationships/table" Target="../tables/table8.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5AF6A5-CBB7-4715-A07B-251BB4843A83}">
  <sheetPr codeName="Sheet1">
    <outlinePr summaryRight="0"/>
  </sheetPr>
  <dimension ref="A1:AH293"/>
  <sheetViews>
    <sheetView tabSelected="1" zoomScale="85" zoomScaleNormal="85" workbookViewId="0">
      <pane xSplit="4" ySplit="1" topLeftCell="E2" activePane="bottomRight" state="frozen"/>
      <selection pane="topRight" activeCell="E1" sqref="E1"/>
      <selection pane="bottomLeft" activeCell="A2" sqref="A2"/>
      <selection pane="bottomRight"/>
    </sheetView>
  </sheetViews>
  <sheetFormatPr defaultRowHeight="15" outlineLevelCol="1" x14ac:dyDescent="0.25"/>
  <cols>
    <col min="1" max="1" width="8.5703125" customWidth="1"/>
    <col min="2" max="2" width="60.7109375" customWidth="1"/>
    <col min="3" max="3" width="21.7109375" customWidth="1"/>
    <col min="4" max="4" width="21.7109375" bestFit="1" customWidth="1"/>
    <col min="5" max="9" width="15.7109375" customWidth="1"/>
    <col min="10" max="10" width="15.7109375" customWidth="1" collapsed="1"/>
    <col min="11" max="22" width="15.7109375" hidden="1" customWidth="1" outlineLevel="1"/>
    <col min="23" max="23" width="15.7109375" customWidth="1" collapsed="1"/>
    <col min="24" max="31" width="15.7109375" hidden="1" customWidth="1" outlineLevel="1"/>
    <col min="32" max="32" width="10.85546875" bestFit="1" customWidth="1"/>
    <col min="33" max="33" width="10.85546875" style="2" customWidth="1"/>
    <col min="34" max="34" width="15.7109375" style="32" customWidth="1"/>
    <col min="35" max="35" width="25.42578125" customWidth="1"/>
    <col min="36" max="36" width="18.42578125" customWidth="1"/>
    <col min="37" max="37" width="30.140625" customWidth="1"/>
    <col min="38" max="38" width="28.42578125" customWidth="1"/>
    <col min="39" max="39" width="27" customWidth="1"/>
    <col min="40" max="40" width="31" customWidth="1"/>
    <col min="41" max="41" width="23.7109375" customWidth="1"/>
    <col min="44" max="44" width="29.28515625" customWidth="1"/>
    <col min="45" max="45" width="25.85546875" customWidth="1"/>
    <col min="46" max="46" width="24.140625" customWidth="1"/>
    <col min="47" max="48" width="27.28515625" customWidth="1"/>
    <col min="49" max="49" width="25.5703125" customWidth="1"/>
    <col min="50" max="50" width="25.140625" customWidth="1"/>
    <col min="52" max="52" width="9.42578125" customWidth="1"/>
    <col min="53" max="53" width="30.140625" customWidth="1"/>
    <col min="54" max="54" width="28.42578125" customWidth="1"/>
  </cols>
  <sheetData>
    <row r="1" spans="1:34" s="1" customFormat="1" ht="189.95" customHeight="1" x14ac:dyDescent="0.25">
      <c r="A1" s="1" t="s">
        <v>831</v>
      </c>
      <c r="B1" s="1" t="s">
        <v>898</v>
      </c>
      <c r="C1" s="1" t="s">
        <v>834</v>
      </c>
      <c r="D1" s="1" t="s">
        <v>833</v>
      </c>
      <c r="E1" s="1" t="s">
        <v>835</v>
      </c>
      <c r="F1" s="1" t="s">
        <v>839</v>
      </c>
      <c r="G1" s="1" t="s">
        <v>842</v>
      </c>
      <c r="H1" s="1" t="s">
        <v>841</v>
      </c>
      <c r="I1" s="1" t="s">
        <v>899</v>
      </c>
      <c r="J1" s="1" t="s">
        <v>878</v>
      </c>
      <c r="K1" s="1" t="s">
        <v>880</v>
      </c>
      <c r="L1" s="1" t="s">
        <v>879</v>
      </c>
      <c r="M1" s="1" t="s">
        <v>881</v>
      </c>
      <c r="N1" s="1" t="s">
        <v>882</v>
      </c>
      <c r="O1" s="1" t="s">
        <v>883</v>
      </c>
      <c r="P1" s="1" t="s">
        <v>888</v>
      </c>
      <c r="Q1" s="1" t="s">
        <v>889</v>
      </c>
      <c r="R1" s="1" t="s">
        <v>884</v>
      </c>
      <c r="S1" s="1" t="s">
        <v>900</v>
      </c>
      <c r="T1" s="1" t="s">
        <v>885</v>
      </c>
      <c r="U1" s="1" t="s">
        <v>886</v>
      </c>
      <c r="V1" s="1" t="s">
        <v>887</v>
      </c>
      <c r="W1" s="1" t="s">
        <v>901</v>
      </c>
      <c r="X1" s="1" t="s">
        <v>891</v>
      </c>
      <c r="Y1" s="1" t="s">
        <v>890</v>
      </c>
      <c r="Z1" s="1" t="s">
        <v>892</v>
      </c>
      <c r="AA1" s="1" t="s">
        <v>902</v>
      </c>
      <c r="AB1" s="1" t="s">
        <v>893</v>
      </c>
      <c r="AC1" s="1" t="s">
        <v>894</v>
      </c>
      <c r="AD1" s="1" t="s">
        <v>895</v>
      </c>
      <c r="AE1" s="1" t="s">
        <v>896</v>
      </c>
      <c r="AF1" s="1" t="s">
        <v>832</v>
      </c>
      <c r="AG1" s="38" t="s">
        <v>843</v>
      </c>
    </row>
    <row r="2" spans="1:34" x14ac:dyDescent="0.25">
      <c r="A2" t="s">
        <v>816</v>
      </c>
      <c r="B2" t="s">
        <v>548</v>
      </c>
      <c r="C2" t="s">
        <v>591</v>
      </c>
      <c r="D2" t="s">
        <v>716</v>
      </c>
      <c r="E2" s="31">
        <v>52.119565217391305</v>
      </c>
      <c r="F2" s="31">
        <v>3.9418561001042751</v>
      </c>
      <c r="G2" s="31">
        <v>3.3729822732012504</v>
      </c>
      <c r="H2" s="31">
        <v>0.81564754953076102</v>
      </c>
      <c r="I2" s="31">
        <v>0.66158915537017693</v>
      </c>
      <c r="J2" s="31">
        <v>205.44782608695652</v>
      </c>
      <c r="K2" s="31">
        <v>175.79836956521734</v>
      </c>
      <c r="L2" s="31">
        <v>42.511195652173903</v>
      </c>
      <c r="M2" s="31">
        <v>34.481739130434768</v>
      </c>
      <c r="N2" s="31">
        <v>2.2820652173913043</v>
      </c>
      <c r="O2" s="31">
        <v>5.7473913043478273</v>
      </c>
      <c r="P2" s="31">
        <v>59.57021739130434</v>
      </c>
      <c r="Q2" s="31">
        <v>37.950217391304342</v>
      </c>
      <c r="R2" s="31">
        <v>21.619999999999997</v>
      </c>
      <c r="S2" s="31">
        <v>103.36641304347826</v>
      </c>
      <c r="T2" s="31">
        <v>42.880434782608688</v>
      </c>
      <c r="U2" s="31">
        <v>38.635543478260864</v>
      </c>
      <c r="V2" s="31">
        <v>21.850434782608701</v>
      </c>
      <c r="W2" s="31">
        <v>0.67391304347826086</v>
      </c>
      <c r="X2" s="31">
        <v>0</v>
      </c>
      <c r="Y2" s="31">
        <v>0.67391304347826086</v>
      </c>
      <c r="Z2" s="31">
        <v>0</v>
      </c>
      <c r="AA2" s="31">
        <v>0</v>
      </c>
      <c r="AB2" s="31">
        <v>0</v>
      </c>
      <c r="AC2" s="31">
        <v>0</v>
      </c>
      <c r="AD2" s="31">
        <v>0</v>
      </c>
      <c r="AE2" s="31">
        <v>0</v>
      </c>
      <c r="AF2" t="s">
        <v>267</v>
      </c>
      <c r="AG2" s="32">
        <v>6</v>
      </c>
      <c r="AH2"/>
    </row>
    <row r="3" spans="1:34" x14ac:dyDescent="0.25">
      <c r="A3" t="s">
        <v>816</v>
      </c>
      <c r="B3" t="s">
        <v>467</v>
      </c>
      <c r="C3" t="s">
        <v>582</v>
      </c>
      <c r="D3" t="s">
        <v>738</v>
      </c>
      <c r="E3" s="31">
        <v>41.163043478260867</v>
      </c>
      <c r="F3" s="31">
        <v>2.569936625297069</v>
      </c>
      <c r="G3" s="31">
        <v>2.2490282545550566</v>
      </c>
      <c r="H3" s="31">
        <v>0.37563506733562191</v>
      </c>
      <c r="I3" s="31">
        <v>5.4726696593609715E-2</v>
      </c>
      <c r="J3" s="31">
        <v>105.78641304347826</v>
      </c>
      <c r="K3" s="31">
        <v>92.576847826086947</v>
      </c>
      <c r="L3" s="31">
        <v>15.462282608695652</v>
      </c>
      <c r="M3" s="31">
        <v>2.2527173913043477</v>
      </c>
      <c r="N3" s="31">
        <v>7.3260869565217392</v>
      </c>
      <c r="O3" s="31">
        <v>5.8834782608695653</v>
      </c>
      <c r="P3" s="31">
        <v>21.167717391304347</v>
      </c>
      <c r="Q3" s="31">
        <v>21.167717391304347</v>
      </c>
      <c r="R3" s="31">
        <v>0</v>
      </c>
      <c r="S3" s="31">
        <v>69.156413043478267</v>
      </c>
      <c r="T3" s="31">
        <v>52.037391304347828</v>
      </c>
      <c r="U3" s="31">
        <v>0.82423913043478259</v>
      </c>
      <c r="V3" s="31">
        <v>16.294782608695652</v>
      </c>
      <c r="W3" s="31">
        <v>15.142065217391304</v>
      </c>
      <c r="X3" s="31">
        <v>2.2527173913043477</v>
      </c>
      <c r="Y3" s="31">
        <v>0</v>
      </c>
      <c r="Z3" s="31">
        <v>0</v>
      </c>
      <c r="AA3" s="31">
        <v>2.6919565217391304</v>
      </c>
      <c r="AB3" s="31">
        <v>0</v>
      </c>
      <c r="AC3" s="31">
        <v>8.4709782608695647</v>
      </c>
      <c r="AD3" s="31">
        <v>0.82423913043478259</v>
      </c>
      <c r="AE3" s="31">
        <v>0.90217391304347827</v>
      </c>
      <c r="AF3" t="s">
        <v>182</v>
      </c>
      <c r="AG3" s="32">
        <v>6</v>
      </c>
      <c r="AH3"/>
    </row>
    <row r="4" spans="1:34" x14ac:dyDescent="0.25">
      <c r="A4" t="s">
        <v>816</v>
      </c>
      <c r="B4" t="s">
        <v>316</v>
      </c>
      <c r="C4" t="s">
        <v>588</v>
      </c>
      <c r="D4" t="s">
        <v>743</v>
      </c>
      <c r="E4" s="31">
        <v>116.90217391304348</v>
      </c>
      <c r="F4" s="31">
        <v>3.2682873082287296</v>
      </c>
      <c r="G4" s="31">
        <v>3.1113937703393768</v>
      </c>
      <c r="H4" s="31">
        <v>0.34236541143654109</v>
      </c>
      <c r="I4" s="31">
        <v>0.30889260808926078</v>
      </c>
      <c r="J4" s="31">
        <v>382.06989130434772</v>
      </c>
      <c r="K4" s="31">
        <v>363.72869565217388</v>
      </c>
      <c r="L4" s="31">
        <v>40.023260869565213</v>
      </c>
      <c r="M4" s="31">
        <v>36.110217391304346</v>
      </c>
      <c r="N4" s="31">
        <v>0</v>
      </c>
      <c r="O4" s="31">
        <v>3.9130434782608696</v>
      </c>
      <c r="P4" s="31">
        <v>102.72869565217391</v>
      </c>
      <c r="Q4" s="31">
        <v>88.300543478260863</v>
      </c>
      <c r="R4" s="31">
        <v>14.428152173913043</v>
      </c>
      <c r="S4" s="31">
        <v>239.31793478260866</v>
      </c>
      <c r="T4" s="31">
        <v>163.18978260869562</v>
      </c>
      <c r="U4" s="31">
        <v>0</v>
      </c>
      <c r="V4" s="31">
        <v>76.128152173913037</v>
      </c>
      <c r="W4" s="31">
        <v>2.5523913043478261</v>
      </c>
      <c r="X4" s="31">
        <v>0</v>
      </c>
      <c r="Y4" s="31">
        <v>0</v>
      </c>
      <c r="Z4" s="31">
        <v>0</v>
      </c>
      <c r="AA4" s="31">
        <v>1.5034782608695652</v>
      </c>
      <c r="AB4" s="31">
        <v>0</v>
      </c>
      <c r="AC4" s="31">
        <v>1.048913043478261</v>
      </c>
      <c r="AD4" s="31">
        <v>0</v>
      </c>
      <c r="AE4" s="31">
        <v>0</v>
      </c>
      <c r="AF4" t="s">
        <v>28</v>
      </c>
      <c r="AG4" s="32">
        <v>6</v>
      </c>
      <c r="AH4"/>
    </row>
    <row r="5" spans="1:34" x14ac:dyDescent="0.25">
      <c r="A5" t="s">
        <v>816</v>
      </c>
      <c r="B5" t="s">
        <v>478</v>
      </c>
      <c r="C5" t="s">
        <v>681</v>
      </c>
      <c r="D5" t="s">
        <v>737</v>
      </c>
      <c r="E5" s="31">
        <v>68.032608695652172</v>
      </c>
      <c r="F5" s="31">
        <v>3.0574772327847897</v>
      </c>
      <c r="G5" s="31">
        <v>2.7207221600894709</v>
      </c>
      <c r="H5" s="31">
        <v>0.17582680939447198</v>
      </c>
      <c r="I5" s="31">
        <v>1.7095382648985462E-2</v>
      </c>
      <c r="J5" s="31">
        <v>208.00815217391303</v>
      </c>
      <c r="K5" s="31">
        <v>185.0978260869565</v>
      </c>
      <c r="L5" s="31">
        <v>11.961956521739131</v>
      </c>
      <c r="M5" s="31">
        <v>1.1630434782608696</v>
      </c>
      <c r="N5" s="31">
        <v>0</v>
      </c>
      <c r="O5" s="31">
        <v>10.798913043478262</v>
      </c>
      <c r="P5" s="31">
        <v>57.459239130434781</v>
      </c>
      <c r="Q5" s="31">
        <v>45.347826086956523</v>
      </c>
      <c r="R5" s="31">
        <v>12.111413043478262</v>
      </c>
      <c r="S5" s="31">
        <v>138.58695652173913</v>
      </c>
      <c r="T5" s="31">
        <v>53.831521739130437</v>
      </c>
      <c r="U5" s="31">
        <v>54.475543478260867</v>
      </c>
      <c r="V5" s="31">
        <v>30.279891304347824</v>
      </c>
      <c r="W5" s="31">
        <v>5.2309782608695654</v>
      </c>
      <c r="X5" s="31">
        <v>0</v>
      </c>
      <c r="Y5" s="31">
        <v>0</v>
      </c>
      <c r="Z5" s="31">
        <v>0</v>
      </c>
      <c r="AA5" s="31">
        <v>4.9646739130434785</v>
      </c>
      <c r="AB5" s="31">
        <v>0</v>
      </c>
      <c r="AC5" s="31">
        <v>0.26630434782608697</v>
      </c>
      <c r="AD5" s="31">
        <v>0</v>
      </c>
      <c r="AE5" s="31">
        <v>0</v>
      </c>
      <c r="AF5" t="s">
        <v>193</v>
      </c>
      <c r="AG5" s="32">
        <v>6</v>
      </c>
      <c r="AH5"/>
    </row>
    <row r="6" spans="1:34" x14ac:dyDescent="0.25">
      <c r="A6" t="s">
        <v>816</v>
      </c>
      <c r="B6" t="s">
        <v>369</v>
      </c>
      <c r="C6" t="s">
        <v>636</v>
      </c>
      <c r="D6" t="s">
        <v>765</v>
      </c>
      <c r="E6" s="31">
        <v>32.206521739130437</v>
      </c>
      <c r="F6" s="31">
        <v>2.9955315558555511</v>
      </c>
      <c r="G6" s="31">
        <v>2.4802159973000331</v>
      </c>
      <c r="H6" s="31">
        <v>0.38931825852176849</v>
      </c>
      <c r="I6" s="31">
        <v>0.23104961187985154</v>
      </c>
      <c r="J6" s="31">
        <v>96.475652173913033</v>
      </c>
      <c r="K6" s="31">
        <v>79.879130434782596</v>
      </c>
      <c r="L6" s="31">
        <v>12.53858695652174</v>
      </c>
      <c r="M6" s="31">
        <v>7.4413043478260885</v>
      </c>
      <c r="N6" s="31">
        <v>0</v>
      </c>
      <c r="O6" s="31">
        <v>5.0972826086956511</v>
      </c>
      <c r="P6" s="31">
        <v>20.17880434782608</v>
      </c>
      <c r="Q6" s="31">
        <v>8.6795652173913016</v>
      </c>
      <c r="R6" s="31">
        <v>11.499239130434779</v>
      </c>
      <c r="S6" s="31">
        <v>63.758260869565206</v>
      </c>
      <c r="T6" s="31">
        <v>21.106086956521743</v>
      </c>
      <c r="U6" s="31">
        <v>0</v>
      </c>
      <c r="V6" s="31">
        <v>42.652173913043463</v>
      </c>
      <c r="W6" s="31">
        <v>0</v>
      </c>
      <c r="X6" s="31">
        <v>0</v>
      </c>
      <c r="Y6" s="31">
        <v>0</v>
      </c>
      <c r="Z6" s="31">
        <v>0</v>
      </c>
      <c r="AA6" s="31">
        <v>0</v>
      </c>
      <c r="AB6" s="31">
        <v>0</v>
      </c>
      <c r="AC6" s="31">
        <v>0</v>
      </c>
      <c r="AD6" s="31">
        <v>0</v>
      </c>
      <c r="AE6" s="31">
        <v>0</v>
      </c>
      <c r="AF6" t="s">
        <v>82</v>
      </c>
      <c r="AG6" s="32">
        <v>6</v>
      </c>
      <c r="AH6"/>
    </row>
    <row r="7" spans="1:34" x14ac:dyDescent="0.25">
      <c r="A7" t="s">
        <v>816</v>
      </c>
      <c r="B7" t="s">
        <v>355</v>
      </c>
      <c r="C7" t="s">
        <v>624</v>
      </c>
      <c r="D7" t="s">
        <v>759</v>
      </c>
      <c r="E7" s="31">
        <v>67.717391304347828</v>
      </c>
      <c r="F7" s="31">
        <v>3.6754012841091495</v>
      </c>
      <c r="G7" s="31">
        <v>3.3800561797752811</v>
      </c>
      <c r="H7" s="31">
        <v>0.26099518459069021</v>
      </c>
      <c r="I7" s="31">
        <v>0.18121990369181382</v>
      </c>
      <c r="J7" s="31">
        <v>248.88858695652175</v>
      </c>
      <c r="K7" s="31">
        <v>228.88858695652175</v>
      </c>
      <c r="L7" s="31">
        <v>17.673913043478262</v>
      </c>
      <c r="M7" s="31">
        <v>12.271739130434783</v>
      </c>
      <c r="N7" s="31">
        <v>0</v>
      </c>
      <c r="O7" s="31">
        <v>5.4021739130434785</v>
      </c>
      <c r="P7" s="31">
        <v>74.377717391304344</v>
      </c>
      <c r="Q7" s="31">
        <v>59.779891304347828</v>
      </c>
      <c r="R7" s="31">
        <v>14.597826086956522</v>
      </c>
      <c r="S7" s="31">
        <v>156.83695652173913</v>
      </c>
      <c r="T7" s="31">
        <v>95.709239130434781</v>
      </c>
      <c r="U7" s="31">
        <v>13.138586956521738</v>
      </c>
      <c r="V7" s="31">
        <v>47.989130434782609</v>
      </c>
      <c r="W7" s="31">
        <v>0</v>
      </c>
      <c r="X7" s="31">
        <v>0</v>
      </c>
      <c r="Y7" s="31">
        <v>0</v>
      </c>
      <c r="Z7" s="31">
        <v>0</v>
      </c>
      <c r="AA7" s="31">
        <v>0</v>
      </c>
      <c r="AB7" s="31">
        <v>0</v>
      </c>
      <c r="AC7" s="31">
        <v>0</v>
      </c>
      <c r="AD7" s="31">
        <v>0</v>
      </c>
      <c r="AE7" s="31">
        <v>0</v>
      </c>
      <c r="AF7" t="s">
        <v>68</v>
      </c>
      <c r="AG7" s="32">
        <v>6</v>
      </c>
      <c r="AH7"/>
    </row>
    <row r="8" spans="1:34" x14ac:dyDescent="0.25">
      <c r="A8" t="s">
        <v>816</v>
      </c>
      <c r="B8" t="s">
        <v>358</v>
      </c>
      <c r="C8" t="s">
        <v>578</v>
      </c>
      <c r="D8" t="s">
        <v>719</v>
      </c>
      <c r="E8" s="31">
        <v>34.152173913043477</v>
      </c>
      <c r="F8" s="31">
        <v>3.7597835773392747</v>
      </c>
      <c r="G8" s="31">
        <v>3.2567122851686823</v>
      </c>
      <c r="H8" s="31">
        <v>0.86133991088478645</v>
      </c>
      <c r="I8" s="31">
        <v>0.47023233609166115</v>
      </c>
      <c r="J8" s="31">
        <v>128.40478260869565</v>
      </c>
      <c r="K8" s="31">
        <v>111.22380434782607</v>
      </c>
      <c r="L8" s="31">
        <v>29.416630434782597</v>
      </c>
      <c r="M8" s="31">
        <v>16.059456521739122</v>
      </c>
      <c r="N8" s="31">
        <v>8.6586956521739129</v>
      </c>
      <c r="O8" s="31">
        <v>4.6984782608695657</v>
      </c>
      <c r="P8" s="31">
        <v>22.251739130434792</v>
      </c>
      <c r="Q8" s="31">
        <v>18.427934782608705</v>
      </c>
      <c r="R8" s="31">
        <v>3.8238043478260879</v>
      </c>
      <c r="S8" s="31">
        <v>76.736413043478265</v>
      </c>
      <c r="T8" s="31">
        <v>48.780217391304355</v>
      </c>
      <c r="U8" s="31">
        <v>6.6744565217391285</v>
      </c>
      <c r="V8" s="31">
        <v>21.281739130434779</v>
      </c>
      <c r="W8" s="31">
        <v>7.0706521739130439</v>
      </c>
      <c r="X8" s="31">
        <v>0</v>
      </c>
      <c r="Y8" s="31">
        <v>0</v>
      </c>
      <c r="Z8" s="31">
        <v>0</v>
      </c>
      <c r="AA8" s="31">
        <v>0.13315217391304349</v>
      </c>
      <c r="AB8" s="31">
        <v>1.2228260869565217</v>
      </c>
      <c r="AC8" s="31">
        <v>5.7146739130434785</v>
      </c>
      <c r="AD8" s="31">
        <v>0</v>
      </c>
      <c r="AE8" s="31">
        <v>0</v>
      </c>
      <c r="AF8" t="s">
        <v>71</v>
      </c>
      <c r="AG8" s="32">
        <v>6</v>
      </c>
      <c r="AH8"/>
    </row>
    <row r="9" spans="1:34" x14ac:dyDescent="0.25">
      <c r="A9" t="s">
        <v>816</v>
      </c>
      <c r="B9" t="s">
        <v>510</v>
      </c>
      <c r="C9" t="s">
        <v>613</v>
      </c>
      <c r="D9" t="s">
        <v>752</v>
      </c>
      <c r="E9" s="31">
        <v>47.891304347826086</v>
      </c>
      <c r="F9" s="31">
        <v>4.2827712210621875</v>
      </c>
      <c r="G9" s="31">
        <v>3.9825692237857457</v>
      </c>
      <c r="H9" s="31">
        <v>0.46630276895142986</v>
      </c>
      <c r="I9" s="31">
        <v>0.26657512482977763</v>
      </c>
      <c r="J9" s="31">
        <v>205.10749999999996</v>
      </c>
      <c r="K9" s="31">
        <v>190.73043478260865</v>
      </c>
      <c r="L9" s="31">
        <v>22.331847826086957</v>
      </c>
      <c r="M9" s="31">
        <v>12.766630434782611</v>
      </c>
      <c r="N9" s="31">
        <v>7.7391304347826084</v>
      </c>
      <c r="O9" s="31">
        <v>1.826086956521739</v>
      </c>
      <c r="P9" s="31">
        <v>53.872282608695642</v>
      </c>
      <c r="Q9" s="31">
        <v>49.060434782608688</v>
      </c>
      <c r="R9" s="31">
        <v>4.8118478260869573</v>
      </c>
      <c r="S9" s="31">
        <v>128.90336956521736</v>
      </c>
      <c r="T9" s="31">
        <v>102.80858695652171</v>
      </c>
      <c r="U9" s="31">
        <v>0</v>
      </c>
      <c r="V9" s="31">
        <v>26.094782608695649</v>
      </c>
      <c r="W9" s="31">
        <v>18.358152173913044</v>
      </c>
      <c r="X9" s="31">
        <v>0</v>
      </c>
      <c r="Y9" s="31">
        <v>0</v>
      </c>
      <c r="Z9" s="31">
        <v>0</v>
      </c>
      <c r="AA9" s="31">
        <v>4.1086956521739131</v>
      </c>
      <c r="AB9" s="31">
        <v>0</v>
      </c>
      <c r="AC9" s="31">
        <v>8.0298913043478262</v>
      </c>
      <c r="AD9" s="31">
        <v>0</v>
      </c>
      <c r="AE9" s="31">
        <v>6.2195652173913052</v>
      </c>
      <c r="AF9" t="s">
        <v>228</v>
      </c>
      <c r="AG9" s="32">
        <v>6</v>
      </c>
      <c r="AH9"/>
    </row>
    <row r="10" spans="1:34" x14ac:dyDescent="0.25">
      <c r="A10" t="s">
        <v>816</v>
      </c>
      <c r="B10" t="s">
        <v>392</v>
      </c>
      <c r="C10" t="s">
        <v>607</v>
      </c>
      <c r="D10" t="s">
        <v>743</v>
      </c>
      <c r="E10" s="31">
        <v>67.413043478260875</v>
      </c>
      <c r="F10" s="31">
        <v>4.0209206707513703</v>
      </c>
      <c r="G10" s="31">
        <v>3.7192437923250563</v>
      </c>
      <c r="H10" s="31">
        <v>0.4742824895195098</v>
      </c>
      <c r="I10" s="31">
        <v>0.22682199290551433</v>
      </c>
      <c r="J10" s="31">
        <v>271.0625</v>
      </c>
      <c r="K10" s="31">
        <v>250.72554347826087</v>
      </c>
      <c r="L10" s="31">
        <v>31.972826086956523</v>
      </c>
      <c r="M10" s="31">
        <v>15.290760869565217</v>
      </c>
      <c r="N10" s="31">
        <v>9.1576086956521738</v>
      </c>
      <c r="O10" s="31">
        <v>7.5244565217391308</v>
      </c>
      <c r="P10" s="31">
        <v>78.03532608695653</v>
      </c>
      <c r="Q10" s="31">
        <v>74.380434782608702</v>
      </c>
      <c r="R10" s="31">
        <v>3.6548913043478262</v>
      </c>
      <c r="S10" s="31">
        <v>161.05434782608697</v>
      </c>
      <c r="T10" s="31">
        <v>113.86413043478261</v>
      </c>
      <c r="U10" s="31">
        <v>0</v>
      </c>
      <c r="V10" s="31">
        <v>47.190217391304351</v>
      </c>
      <c r="W10" s="31">
        <v>0</v>
      </c>
      <c r="X10" s="31">
        <v>0</v>
      </c>
      <c r="Y10" s="31">
        <v>0</v>
      </c>
      <c r="Z10" s="31">
        <v>0</v>
      </c>
      <c r="AA10" s="31">
        <v>0</v>
      </c>
      <c r="AB10" s="31">
        <v>0</v>
      </c>
      <c r="AC10" s="31">
        <v>0</v>
      </c>
      <c r="AD10" s="31">
        <v>0</v>
      </c>
      <c r="AE10" s="31">
        <v>0</v>
      </c>
      <c r="AF10" t="s">
        <v>105</v>
      </c>
      <c r="AG10" s="32">
        <v>6</v>
      </c>
      <c r="AH10"/>
    </row>
    <row r="11" spans="1:34" x14ac:dyDescent="0.25">
      <c r="A11" t="s">
        <v>816</v>
      </c>
      <c r="B11" t="s">
        <v>524</v>
      </c>
      <c r="C11" t="s">
        <v>696</v>
      </c>
      <c r="D11" t="s">
        <v>776</v>
      </c>
      <c r="E11" s="31">
        <v>37.826086956521742</v>
      </c>
      <c r="F11" s="31">
        <v>3.7637586206896554</v>
      </c>
      <c r="G11" s="31">
        <v>3.4680804597701149</v>
      </c>
      <c r="H11" s="31">
        <v>0.25409482758620688</v>
      </c>
      <c r="I11" s="31">
        <v>0.12665229885057469</v>
      </c>
      <c r="J11" s="31">
        <v>142.36826086956523</v>
      </c>
      <c r="K11" s="31">
        <v>131.18391304347827</v>
      </c>
      <c r="L11" s="31">
        <v>9.6114130434782616</v>
      </c>
      <c r="M11" s="31">
        <v>4.7907608695652169</v>
      </c>
      <c r="N11" s="31">
        <v>0</v>
      </c>
      <c r="O11" s="31">
        <v>4.8206521739130439</v>
      </c>
      <c r="P11" s="31">
        <v>54.715978260869583</v>
      </c>
      <c r="Q11" s="31">
        <v>48.352282608695667</v>
      </c>
      <c r="R11" s="31">
        <v>6.3636956521739139</v>
      </c>
      <c r="S11" s="31">
        <v>78.040869565217392</v>
      </c>
      <c r="T11" s="31">
        <v>59.698804347826083</v>
      </c>
      <c r="U11" s="31">
        <v>0</v>
      </c>
      <c r="V11" s="31">
        <v>18.342065217391305</v>
      </c>
      <c r="W11" s="31">
        <v>6.2071739130434782</v>
      </c>
      <c r="X11" s="31">
        <v>0.86956521739130432</v>
      </c>
      <c r="Y11" s="31">
        <v>0</v>
      </c>
      <c r="Z11" s="31">
        <v>0</v>
      </c>
      <c r="AA11" s="31">
        <v>0</v>
      </c>
      <c r="AB11" s="31">
        <v>0</v>
      </c>
      <c r="AC11" s="31">
        <v>5.3376086956521736</v>
      </c>
      <c r="AD11" s="31">
        <v>0</v>
      </c>
      <c r="AE11" s="31">
        <v>0</v>
      </c>
      <c r="AF11" t="s">
        <v>242</v>
      </c>
      <c r="AG11" s="32">
        <v>6</v>
      </c>
      <c r="AH11"/>
    </row>
    <row r="12" spans="1:34" x14ac:dyDescent="0.25">
      <c r="A12" t="s">
        <v>816</v>
      </c>
      <c r="B12" t="s">
        <v>529</v>
      </c>
      <c r="C12" t="s">
        <v>699</v>
      </c>
      <c r="D12" t="s">
        <v>733</v>
      </c>
      <c r="E12" s="31">
        <v>58.956521739130437</v>
      </c>
      <c r="F12" s="31">
        <v>3.4166205752212391</v>
      </c>
      <c r="G12" s="31">
        <v>3.2838311209439524</v>
      </c>
      <c r="H12" s="31">
        <v>0.42657632743362828</v>
      </c>
      <c r="I12" s="31">
        <v>0.29378687315634217</v>
      </c>
      <c r="J12" s="31">
        <v>201.43206521739131</v>
      </c>
      <c r="K12" s="31">
        <v>193.60326086956519</v>
      </c>
      <c r="L12" s="31">
        <v>25.149456521739129</v>
      </c>
      <c r="M12" s="31">
        <v>17.320652173913043</v>
      </c>
      <c r="N12" s="31">
        <v>3.3994565217391304</v>
      </c>
      <c r="O12" s="31">
        <v>4.4293478260869561</v>
      </c>
      <c r="P12" s="31">
        <v>43.635869565217391</v>
      </c>
      <c r="Q12" s="31">
        <v>43.635869565217391</v>
      </c>
      <c r="R12" s="31">
        <v>0</v>
      </c>
      <c r="S12" s="31">
        <v>132.64673913043478</v>
      </c>
      <c r="T12" s="31">
        <v>116.67934782608695</v>
      </c>
      <c r="U12" s="31">
        <v>5.5407608695652177</v>
      </c>
      <c r="V12" s="31">
        <v>10.426630434782609</v>
      </c>
      <c r="W12" s="31">
        <v>0</v>
      </c>
      <c r="X12" s="31">
        <v>0</v>
      </c>
      <c r="Y12" s="31">
        <v>0</v>
      </c>
      <c r="Z12" s="31">
        <v>0</v>
      </c>
      <c r="AA12" s="31">
        <v>0</v>
      </c>
      <c r="AB12" s="31">
        <v>0</v>
      </c>
      <c r="AC12" s="31">
        <v>0</v>
      </c>
      <c r="AD12" s="31">
        <v>0</v>
      </c>
      <c r="AE12" s="31">
        <v>0</v>
      </c>
      <c r="AF12" t="s">
        <v>247</v>
      </c>
      <c r="AG12" s="32">
        <v>6</v>
      </c>
      <c r="AH12"/>
    </row>
    <row r="13" spans="1:34" x14ac:dyDescent="0.25">
      <c r="A13" t="s">
        <v>816</v>
      </c>
      <c r="B13" t="s">
        <v>351</v>
      </c>
      <c r="C13" t="s">
        <v>582</v>
      </c>
      <c r="D13" t="s">
        <v>738</v>
      </c>
      <c r="E13" s="31">
        <v>38.293478260869563</v>
      </c>
      <c r="F13" s="31">
        <v>3.6400056769798468</v>
      </c>
      <c r="G13" s="31">
        <v>3.3480357649730346</v>
      </c>
      <c r="H13" s="31">
        <v>0.55126596650581894</v>
      </c>
      <c r="I13" s="31">
        <v>0.25929605449900656</v>
      </c>
      <c r="J13" s="31">
        <v>139.38847826086956</v>
      </c>
      <c r="K13" s="31">
        <v>128.2079347826087</v>
      </c>
      <c r="L13" s="31">
        <v>21.109891304347826</v>
      </c>
      <c r="M13" s="31">
        <v>9.929347826086957</v>
      </c>
      <c r="N13" s="31">
        <v>5.2479347826086959</v>
      </c>
      <c r="O13" s="31">
        <v>5.9326086956521733</v>
      </c>
      <c r="P13" s="31">
        <v>26.536847826086955</v>
      </c>
      <c r="Q13" s="31">
        <v>26.536847826086955</v>
      </c>
      <c r="R13" s="31">
        <v>0</v>
      </c>
      <c r="S13" s="31">
        <v>91.74173913043478</v>
      </c>
      <c r="T13" s="31">
        <v>70.80097826086957</v>
      </c>
      <c r="U13" s="31">
        <v>0</v>
      </c>
      <c r="V13" s="31">
        <v>20.940760869565214</v>
      </c>
      <c r="W13" s="31">
        <v>0</v>
      </c>
      <c r="X13" s="31">
        <v>0</v>
      </c>
      <c r="Y13" s="31">
        <v>0</v>
      </c>
      <c r="Z13" s="31">
        <v>0</v>
      </c>
      <c r="AA13" s="31">
        <v>0</v>
      </c>
      <c r="AB13" s="31">
        <v>0</v>
      </c>
      <c r="AC13" s="31">
        <v>0</v>
      </c>
      <c r="AD13" s="31">
        <v>0</v>
      </c>
      <c r="AE13" s="31">
        <v>0</v>
      </c>
      <c r="AF13" t="s">
        <v>64</v>
      </c>
      <c r="AG13" s="32">
        <v>6</v>
      </c>
      <c r="AH13"/>
    </row>
    <row r="14" spans="1:34" x14ac:dyDescent="0.25">
      <c r="A14" t="s">
        <v>816</v>
      </c>
      <c r="B14" t="s">
        <v>414</v>
      </c>
      <c r="C14" t="s">
        <v>659</v>
      </c>
      <c r="D14" t="s">
        <v>710</v>
      </c>
      <c r="E14" s="31">
        <v>51.706521739130437</v>
      </c>
      <c r="F14" s="31">
        <v>3.6100651671221362</v>
      </c>
      <c r="G14" s="31">
        <v>3.1848686146731136</v>
      </c>
      <c r="H14" s="31">
        <v>0.32711793146941343</v>
      </c>
      <c r="I14" s="31">
        <v>0.19531217153668276</v>
      </c>
      <c r="J14" s="31">
        <v>186.66391304347829</v>
      </c>
      <c r="K14" s="31">
        <v>164.67847826086958</v>
      </c>
      <c r="L14" s="31">
        <v>16.914130434782606</v>
      </c>
      <c r="M14" s="31">
        <v>10.098913043478261</v>
      </c>
      <c r="N14" s="31">
        <v>0</v>
      </c>
      <c r="O14" s="31">
        <v>6.8152173913043477</v>
      </c>
      <c r="P14" s="31">
        <v>45.577608695652174</v>
      </c>
      <c r="Q14" s="31">
        <v>30.407391304347826</v>
      </c>
      <c r="R14" s="31">
        <v>15.170217391304346</v>
      </c>
      <c r="S14" s="31">
        <v>124.17217391304348</v>
      </c>
      <c r="T14" s="31">
        <v>88.112391304347838</v>
      </c>
      <c r="U14" s="31">
        <v>1.076304347826087</v>
      </c>
      <c r="V14" s="31">
        <v>34.98347826086956</v>
      </c>
      <c r="W14" s="31">
        <v>0</v>
      </c>
      <c r="X14" s="31">
        <v>0</v>
      </c>
      <c r="Y14" s="31">
        <v>0</v>
      </c>
      <c r="Z14" s="31">
        <v>0</v>
      </c>
      <c r="AA14" s="31">
        <v>0</v>
      </c>
      <c r="AB14" s="31">
        <v>0</v>
      </c>
      <c r="AC14" s="31">
        <v>0</v>
      </c>
      <c r="AD14" s="31">
        <v>0</v>
      </c>
      <c r="AE14" s="31">
        <v>0</v>
      </c>
      <c r="AF14" t="s">
        <v>128</v>
      </c>
      <c r="AG14" s="32">
        <v>6</v>
      </c>
      <c r="AH14"/>
    </row>
    <row r="15" spans="1:34" x14ac:dyDescent="0.25">
      <c r="A15" t="s">
        <v>816</v>
      </c>
      <c r="B15" t="s">
        <v>407</v>
      </c>
      <c r="C15" t="s">
        <v>591</v>
      </c>
      <c r="D15" t="s">
        <v>744</v>
      </c>
      <c r="E15" s="31">
        <v>75.75</v>
      </c>
      <c r="F15" s="31">
        <v>5.534570239632659</v>
      </c>
      <c r="G15" s="31">
        <v>5.1087803128138898</v>
      </c>
      <c r="H15" s="31">
        <v>0.50439948342660357</v>
      </c>
      <c r="I15" s="31">
        <v>0.45166594920361608</v>
      </c>
      <c r="J15" s="31">
        <v>419.24369565217393</v>
      </c>
      <c r="K15" s="31">
        <v>386.99010869565217</v>
      </c>
      <c r="L15" s="31">
        <v>38.208260869565223</v>
      </c>
      <c r="M15" s="31">
        <v>34.213695652173918</v>
      </c>
      <c r="N15" s="31">
        <v>0</v>
      </c>
      <c r="O15" s="31">
        <v>3.9945652173913042</v>
      </c>
      <c r="P15" s="31">
        <v>125.16771739130435</v>
      </c>
      <c r="Q15" s="31">
        <v>96.908695652173904</v>
      </c>
      <c r="R15" s="31">
        <v>28.259021739130443</v>
      </c>
      <c r="S15" s="31">
        <v>255.86771739130432</v>
      </c>
      <c r="T15" s="31">
        <v>154.50108695652173</v>
      </c>
      <c r="U15" s="31">
        <v>1.2993478260869566</v>
      </c>
      <c r="V15" s="31">
        <v>100.06728260869566</v>
      </c>
      <c r="W15" s="31">
        <v>0</v>
      </c>
      <c r="X15" s="31">
        <v>0</v>
      </c>
      <c r="Y15" s="31">
        <v>0</v>
      </c>
      <c r="Z15" s="31">
        <v>0</v>
      </c>
      <c r="AA15" s="31">
        <v>0</v>
      </c>
      <c r="AB15" s="31">
        <v>0</v>
      </c>
      <c r="AC15" s="31">
        <v>0</v>
      </c>
      <c r="AD15" s="31">
        <v>0</v>
      </c>
      <c r="AE15" s="31">
        <v>0</v>
      </c>
      <c r="AF15" t="s">
        <v>121</v>
      </c>
      <c r="AG15" s="32">
        <v>6</v>
      </c>
      <c r="AH15"/>
    </row>
    <row r="16" spans="1:34" x14ac:dyDescent="0.25">
      <c r="A16" t="s">
        <v>816</v>
      </c>
      <c r="B16" t="s">
        <v>408</v>
      </c>
      <c r="C16" t="s">
        <v>647</v>
      </c>
      <c r="D16" t="s">
        <v>743</v>
      </c>
      <c r="E16" s="31">
        <v>65.652173913043484</v>
      </c>
      <c r="F16" s="31">
        <v>4.3122499999999997</v>
      </c>
      <c r="G16" s="31">
        <v>3.9367201986754958</v>
      </c>
      <c r="H16" s="31">
        <v>0.26100165562913907</v>
      </c>
      <c r="I16" s="31">
        <v>5.9350993377483445E-2</v>
      </c>
      <c r="J16" s="31">
        <v>283.10858695652172</v>
      </c>
      <c r="K16" s="31">
        <v>258.45423913043476</v>
      </c>
      <c r="L16" s="31">
        <v>17.135326086956525</v>
      </c>
      <c r="M16" s="31">
        <v>3.896521739130435</v>
      </c>
      <c r="N16" s="31">
        <v>7.8475000000000019</v>
      </c>
      <c r="O16" s="31">
        <v>5.3913043478260869</v>
      </c>
      <c r="P16" s="31">
        <v>69.464891304347816</v>
      </c>
      <c r="Q16" s="31">
        <v>58.049347826086944</v>
      </c>
      <c r="R16" s="31">
        <v>11.415543478260867</v>
      </c>
      <c r="S16" s="31">
        <v>196.50836956521738</v>
      </c>
      <c r="T16" s="31">
        <v>143.71673913043477</v>
      </c>
      <c r="U16" s="31">
        <v>0</v>
      </c>
      <c r="V16" s="31">
        <v>52.791630434782597</v>
      </c>
      <c r="W16" s="31">
        <v>78.584239130434781</v>
      </c>
      <c r="X16" s="31">
        <v>0</v>
      </c>
      <c r="Y16" s="31">
        <v>0</v>
      </c>
      <c r="Z16" s="31">
        <v>3.3043478260869565</v>
      </c>
      <c r="AA16" s="31">
        <v>16.442934782608695</v>
      </c>
      <c r="AB16" s="31">
        <v>0</v>
      </c>
      <c r="AC16" s="31">
        <v>58.836956521739133</v>
      </c>
      <c r="AD16" s="31">
        <v>0</v>
      </c>
      <c r="AE16" s="31">
        <v>0</v>
      </c>
      <c r="AF16" t="s">
        <v>122</v>
      </c>
      <c r="AG16" s="32">
        <v>6</v>
      </c>
      <c r="AH16"/>
    </row>
    <row r="17" spans="1:34" x14ac:dyDescent="0.25">
      <c r="A17" t="s">
        <v>816</v>
      </c>
      <c r="B17" t="s">
        <v>481</v>
      </c>
      <c r="C17" t="s">
        <v>683</v>
      </c>
      <c r="D17" t="s">
        <v>727</v>
      </c>
      <c r="E17" s="31">
        <v>25.804347826086957</v>
      </c>
      <c r="F17" s="31">
        <v>3.7728180286436395</v>
      </c>
      <c r="G17" s="31">
        <v>3.1745745577085089</v>
      </c>
      <c r="H17" s="31">
        <v>0.37208508845829819</v>
      </c>
      <c r="I17" s="31">
        <v>0</v>
      </c>
      <c r="J17" s="31">
        <v>97.355108695652177</v>
      </c>
      <c r="K17" s="31">
        <v>81.917826086956524</v>
      </c>
      <c r="L17" s="31">
        <v>9.6014130434782601</v>
      </c>
      <c r="M17" s="31">
        <v>0</v>
      </c>
      <c r="N17" s="31">
        <v>5.0198913043478255</v>
      </c>
      <c r="O17" s="31">
        <v>4.5815217391304346</v>
      </c>
      <c r="P17" s="31">
        <v>28.664999999999996</v>
      </c>
      <c r="Q17" s="31">
        <v>22.829130434782606</v>
      </c>
      <c r="R17" s="31">
        <v>5.83586956521739</v>
      </c>
      <c r="S17" s="31">
        <v>59.088695652173911</v>
      </c>
      <c r="T17" s="31">
        <v>33.991195652173914</v>
      </c>
      <c r="U17" s="31">
        <v>9.5615217391304359</v>
      </c>
      <c r="V17" s="31">
        <v>15.535978260869564</v>
      </c>
      <c r="W17" s="31">
        <v>6.1418478260869565</v>
      </c>
      <c r="X17" s="31">
        <v>0</v>
      </c>
      <c r="Y17" s="31">
        <v>0</v>
      </c>
      <c r="Z17" s="31">
        <v>0</v>
      </c>
      <c r="AA17" s="31">
        <v>3.215217391304348</v>
      </c>
      <c r="AB17" s="31">
        <v>0</v>
      </c>
      <c r="AC17" s="31">
        <v>2.4239130434782608</v>
      </c>
      <c r="AD17" s="31">
        <v>0</v>
      </c>
      <c r="AE17" s="31">
        <v>0.50271739130434778</v>
      </c>
      <c r="AF17" t="s">
        <v>196</v>
      </c>
      <c r="AG17" s="32">
        <v>6</v>
      </c>
      <c r="AH17"/>
    </row>
    <row r="18" spans="1:34" x14ac:dyDescent="0.25">
      <c r="A18" t="s">
        <v>816</v>
      </c>
      <c r="B18" t="s">
        <v>295</v>
      </c>
      <c r="C18" t="s">
        <v>592</v>
      </c>
      <c r="D18" t="s">
        <v>709</v>
      </c>
      <c r="E18" s="31">
        <v>65.445652173913047</v>
      </c>
      <c r="F18" s="31">
        <v>3.6130210928417203</v>
      </c>
      <c r="G18" s="31">
        <v>3.3780518186347783</v>
      </c>
      <c r="H18" s="31">
        <v>0.14146321209101476</v>
      </c>
      <c r="I18" s="31">
        <v>1.1003155621989703E-2</v>
      </c>
      <c r="J18" s="31">
        <v>236.45652173913044</v>
      </c>
      <c r="K18" s="31">
        <v>221.07880434782609</v>
      </c>
      <c r="L18" s="31">
        <v>9.258152173913043</v>
      </c>
      <c r="M18" s="31">
        <v>0.72010869565217395</v>
      </c>
      <c r="N18" s="31">
        <v>4.6521739130434785</v>
      </c>
      <c r="O18" s="31">
        <v>3.8858695652173911</v>
      </c>
      <c r="P18" s="31">
        <v>72.951086956521749</v>
      </c>
      <c r="Q18" s="31">
        <v>66.111413043478265</v>
      </c>
      <c r="R18" s="31">
        <v>6.8396739130434785</v>
      </c>
      <c r="S18" s="31">
        <v>154.24728260869566</v>
      </c>
      <c r="T18" s="31">
        <v>125.1820652173913</v>
      </c>
      <c r="U18" s="31">
        <v>0.36141304347826086</v>
      </c>
      <c r="V18" s="31">
        <v>28.703804347826086</v>
      </c>
      <c r="W18" s="31">
        <v>0</v>
      </c>
      <c r="X18" s="31">
        <v>0</v>
      </c>
      <c r="Y18" s="31">
        <v>0</v>
      </c>
      <c r="Z18" s="31">
        <v>0</v>
      </c>
      <c r="AA18" s="31">
        <v>0</v>
      </c>
      <c r="AB18" s="31">
        <v>0</v>
      </c>
      <c r="AC18" s="31">
        <v>0</v>
      </c>
      <c r="AD18" s="31">
        <v>0</v>
      </c>
      <c r="AE18" s="31">
        <v>0</v>
      </c>
      <c r="AF18" t="s">
        <v>6</v>
      </c>
      <c r="AG18" s="32">
        <v>6</v>
      </c>
      <c r="AH18"/>
    </row>
    <row r="19" spans="1:34" x14ac:dyDescent="0.25">
      <c r="A19" t="s">
        <v>816</v>
      </c>
      <c r="B19" t="s">
        <v>550</v>
      </c>
      <c r="C19" t="s">
        <v>624</v>
      </c>
      <c r="D19" t="s">
        <v>759</v>
      </c>
      <c r="E19" s="31">
        <v>51.923913043478258</v>
      </c>
      <c r="F19" s="31">
        <v>3.5724303956458026</v>
      </c>
      <c r="G19" s="31">
        <v>3.3801549089386644</v>
      </c>
      <c r="H19" s="31">
        <v>0.45755704416998116</v>
      </c>
      <c r="I19" s="31">
        <v>0.38638266694578188</v>
      </c>
      <c r="J19" s="31">
        <v>185.49456521739128</v>
      </c>
      <c r="K19" s="31">
        <v>175.51086956521738</v>
      </c>
      <c r="L19" s="31">
        <v>23.758152173913043</v>
      </c>
      <c r="M19" s="31">
        <v>20.0625</v>
      </c>
      <c r="N19" s="31">
        <v>0</v>
      </c>
      <c r="O19" s="31">
        <v>3.6956521739130435</v>
      </c>
      <c r="P19" s="31">
        <v>36.323369565217391</v>
      </c>
      <c r="Q19" s="31">
        <v>30.035326086956523</v>
      </c>
      <c r="R19" s="31">
        <v>6.2880434782608692</v>
      </c>
      <c r="S19" s="31">
        <v>125.41304347826086</v>
      </c>
      <c r="T19" s="31">
        <v>75.679347826086953</v>
      </c>
      <c r="U19" s="31">
        <v>12.274456521739131</v>
      </c>
      <c r="V19" s="31">
        <v>37.459239130434781</v>
      </c>
      <c r="W19" s="31">
        <v>0</v>
      </c>
      <c r="X19" s="31">
        <v>0</v>
      </c>
      <c r="Y19" s="31">
        <v>0</v>
      </c>
      <c r="Z19" s="31">
        <v>0</v>
      </c>
      <c r="AA19" s="31">
        <v>0</v>
      </c>
      <c r="AB19" s="31">
        <v>0</v>
      </c>
      <c r="AC19" s="31">
        <v>0</v>
      </c>
      <c r="AD19" s="31">
        <v>0</v>
      </c>
      <c r="AE19" s="31">
        <v>0</v>
      </c>
      <c r="AF19" t="s">
        <v>269</v>
      </c>
      <c r="AG19" s="32">
        <v>6</v>
      </c>
      <c r="AH19"/>
    </row>
    <row r="20" spans="1:34" x14ac:dyDescent="0.25">
      <c r="A20" t="s">
        <v>816</v>
      </c>
      <c r="B20" t="s">
        <v>511</v>
      </c>
      <c r="C20" t="s">
        <v>691</v>
      </c>
      <c r="D20" t="s">
        <v>774</v>
      </c>
      <c r="E20" s="31">
        <v>49.641304347826086</v>
      </c>
      <c r="F20" s="31">
        <v>5.2760017516969571</v>
      </c>
      <c r="G20" s="31">
        <v>4.9880665644843445</v>
      </c>
      <c r="H20" s="31">
        <v>0.44969345303262537</v>
      </c>
      <c r="I20" s="31">
        <v>0.2412415152178673</v>
      </c>
      <c r="J20" s="31">
        <v>261.90760869565219</v>
      </c>
      <c r="K20" s="31">
        <v>247.61413043478262</v>
      </c>
      <c r="L20" s="31">
        <v>22.323369565217391</v>
      </c>
      <c r="M20" s="31">
        <v>11.975543478260869</v>
      </c>
      <c r="N20" s="31">
        <v>5.3043478260869561</v>
      </c>
      <c r="O20" s="31">
        <v>5.0434782608695654</v>
      </c>
      <c r="P20" s="31">
        <v>39.456521739130437</v>
      </c>
      <c r="Q20" s="31">
        <v>35.510869565217391</v>
      </c>
      <c r="R20" s="31">
        <v>3.9456521739130435</v>
      </c>
      <c r="S20" s="31">
        <v>200.12771739130434</v>
      </c>
      <c r="T20" s="31">
        <v>93.013586956521735</v>
      </c>
      <c r="U20" s="31">
        <v>26.116847826086957</v>
      </c>
      <c r="V20" s="31">
        <v>80.997282608695656</v>
      </c>
      <c r="W20" s="31">
        <v>0</v>
      </c>
      <c r="X20" s="31">
        <v>0</v>
      </c>
      <c r="Y20" s="31">
        <v>0</v>
      </c>
      <c r="Z20" s="31">
        <v>0</v>
      </c>
      <c r="AA20" s="31">
        <v>0</v>
      </c>
      <c r="AB20" s="31">
        <v>0</v>
      </c>
      <c r="AC20" s="31">
        <v>0</v>
      </c>
      <c r="AD20" s="31">
        <v>0</v>
      </c>
      <c r="AE20" s="31">
        <v>0</v>
      </c>
      <c r="AF20" t="s">
        <v>229</v>
      </c>
      <c r="AG20" s="32">
        <v>6</v>
      </c>
      <c r="AH20"/>
    </row>
    <row r="21" spans="1:34" x14ac:dyDescent="0.25">
      <c r="A21" t="s">
        <v>816</v>
      </c>
      <c r="B21" t="s">
        <v>539</v>
      </c>
      <c r="C21" t="s">
        <v>701</v>
      </c>
      <c r="D21" t="s">
        <v>778</v>
      </c>
      <c r="E21" s="31">
        <v>37.282608695652172</v>
      </c>
      <c r="F21" s="31">
        <v>3.7505218658892123</v>
      </c>
      <c r="G21" s="31">
        <v>3.6152448979591831</v>
      </c>
      <c r="H21" s="31">
        <v>0.42193877551020414</v>
      </c>
      <c r="I21" s="31">
        <v>0.28666180758017495</v>
      </c>
      <c r="J21" s="31">
        <v>139.82923913043476</v>
      </c>
      <c r="K21" s="31">
        <v>134.78576086956519</v>
      </c>
      <c r="L21" s="31">
        <v>15.730978260869566</v>
      </c>
      <c r="M21" s="31">
        <v>10.6875</v>
      </c>
      <c r="N21" s="31">
        <v>0</v>
      </c>
      <c r="O21" s="31">
        <v>5.0434782608695654</v>
      </c>
      <c r="P21" s="31">
        <v>28.576956521739131</v>
      </c>
      <c r="Q21" s="31">
        <v>28.576956521739131</v>
      </c>
      <c r="R21" s="31">
        <v>0</v>
      </c>
      <c r="S21" s="31">
        <v>95.521304347826089</v>
      </c>
      <c r="T21" s="31">
        <v>58.486413043478258</v>
      </c>
      <c r="U21" s="31">
        <v>0.82576086956521733</v>
      </c>
      <c r="V21" s="31">
        <v>36.209130434782608</v>
      </c>
      <c r="W21" s="31">
        <v>1.589673913043478</v>
      </c>
      <c r="X21" s="31">
        <v>1.0679347826086956</v>
      </c>
      <c r="Y21" s="31">
        <v>0</v>
      </c>
      <c r="Z21" s="31">
        <v>0</v>
      </c>
      <c r="AA21" s="31">
        <v>0.52173913043478259</v>
      </c>
      <c r="AB21" s="31">
        <v>0</v>
      </c>
      <c r="AC21" s="31">
        <v>0</v>
      </c>
      <c r="AD21" s="31">
        <v>0</v>
      </c>
      <c r="AE21" s="31">
        <v>0</v>
      </c>
      <c r="AF21" t="s">
        <v>257</v>
      </c>
      <c r="AG21" s="32">
        <v>6</v>
      </c>
      <c r="AH21"/>
    </row>
    <row r="22" spans="1:34" x14ac:dyDescent="0.25">
      <c r="A22" t="s">
        <v>816</v>
      </c>
      <c r="B22" t="s">
        <v>421</v>
      </c>
      <c r="C22" t="s">
        <v>661</v>
      </c>
      <c r="D22" t="s">
        <v>770</v>
      </c>
      <c r="E22" s="31">
        <v>37.836956521739133</v>
      </c>
      <c r="F22" s="31">
        <v>4.0150100545820164</v>
      </c>
      <c r="G22" s="31">
        <v>3.7176817006607297</v>
      </c>
      <c r="H22" s="31">
        <v>0.316216604424016</v>
      </c>
      <c r="I22" s="31">
        <v>0.16827061189313414</v>
      </c>
      <c r="J22" s="31">
        <v>151.91576086956522</v>
      </c>
      <c r="K22" s="31">
        <v>140.66576086956522</v>
      </c>
      <c r="L22" s="31">
        <v>11.964673913043477</v>
      </c>
      <c r="M22" s="31">
        <v>6.3668478260869561</v>
      </c>
      <c r="N22" s="31">
        <v>0</v>
      </c>
      <c r="O22" s="31">
        <v>5.5978260869565215</v>
      </c>
      <c r="P22" s="31">
        <v>31.157608695652172</v>
      </c>
      <c r="Q22" s="31">
        <v>25.505434782608695</v>
      </c>
      <c r="R22" s="31">
        <v>5.6521739130434785</v>
      </c>
      <c r="S22" s="31">
        <v>108.79347826086956</v>
      </c>
      <c r="T22" s="31">
        <v>70.122282608695656</v>
      </c>
      <c r="U22" s="31">
        <v>0.90489130434782605</v>
      </c>
      <c r="V22" s="31">
        <v>37.766304347826086</v>
      </c>
      <c r="W22" s="31">
        <v>0</v>
      </c>
      <c r="X22" s="31">
        <v>0</v>
      </c>
      <c r="Y22" s="31">
        <v>0</v>
      </c>
      <c r="Z22" s="31">
        <v>0</v>
      </c>
      <c r="AA22" s="31">
        <v>0</v>
      </c>
      <c r="AB22" s="31">
        <v>0</v>
      </c>
      <c r="AC22" s="31">
        <v>0</v>
      </c>
      <c r="AD22" s="31">
        <v>0</v>
      </c>
      <c r="AE22" s="31">
        <v>0</v>
      </c>
      <c r="AF22" t="s">
        <v>135</v>
      </c>
      <c r="AG22" s="32">
        <v>6</v>
      </c>
      <c r="AH22"/>
    </row>
    <row r="23" spans="1:34" x14ac:dyDescent="0.25">
      <c r="A23" t="s">
        <v>816</v>
      </c>
      <c r="B23" t="s">
        <v>390</v>
      </c>
      <c r="C23" t="s">
        <v>591</v>
      </c>
      <c r="D23" t="s">
        <v>744</v>
      </c>
      <c r="E23" s="31">
        <v>119.93478260869566</v>
      </c>
      <c r="F23" s="31">
        <v>5.7122711618633319</v>
      </c>
      <c r="G23" s="31">
        <v>5.1186686605038965</v>
      </c>
      <c r="H23" s="31">
        <v>0.48772158781946712</v>
      </c>
      <c r="I23" s="31">
        <v>0.29775965198477439</v>
      </c>
      <c r="J23" s="31">
        <v>685.1</v>
      </c>
      <c r="K23" s="31">
        <v>613.90641304347821</v>
      </c>
      <c r="L23" s="31">
        <v>58.494782608695658</v>
      </c>
      <c r="M23" s="31">
        <v>35.711739130434793</v>
      </c>
      <c r="N23" s="31">
        <v>16.326521739130431</v>
      </c>
      <c r="O23" s="31">
        <v>6.4565217391304346</v>
      </c>
      <c r="P23" s="31">
        <v>208.29717391304351</v>
      </c>
      <c r="Q23" s="31">
        <v>159.88663043478263</v>
      </c>
      <c r="R23" s="31">
        <v>48.410543478260877</v>
      </c>
      <c r="S23" s="31">
        <v>418.30804347826086</v>
      </c>
      <c r="T23" s="31">
        <v>336.22630434782604</v>
      </c>
      <c r="U23" s="31">
        <v>0</v>
      </c>
      <c r="V23" s="31">
        <v>82.081739130434784</v>
      </c>
      <c r="W23" s="31">
        <v>70.968152173913055</v>
      </c>
      <c r="X23" s="31">
        <v>0</v>
      </c>
      <c r="Y23" s="31">
        <v>0</v>
      </c>
      <c r="Z23" s="31">
        <v>0</v>
      </c>
      <c r="AA23" s="31">
        <v>18.761847826086953</v>
      </c>
      <c r="AB23" s="31">
        <v>0</v>
      </c>
      <c r="AC23" s="31">
        <v>51.056304347826099</v>
      </c>
      <c r="AD23" s="31">
        <v>0</v>
      </c>
      <c r="AE23" s="31">
        <v>1.1499999999999999</v>
      </c>
      <c r="AF23" t="s">
        <v>103</v>
      </c>
      <c r="AG23" s="32">
        <v>6</v>
      </c>
      <c r="AH23"/>
    </row>
    <row r="24" spans="1:34" x14ac:dyDescent="0.25">
      <c r="A24" t="s">
        <v>816</v>
      </c>
      <c r="B24" t="s">
        <v>460</v>
      </c>
      <c r="C24" t="s">
        <v>594</v>
      </c>
      <c r="D24" t="s">
        <v>724</v>
      </c>
      <c r="E24" s="31">
        <v>50.456521739130437</v>
      </c>
      <c r="F24" s="31">
        <v>3.3221671693235675</v>
      </c>
      <c r="G24" s="31">
        <v>2.8801895734597154</v>
      </c>
      <c r="H24" s="31">
        <v>0.2147156398104266</v>
      </c>
      <c r="I24" s="31">
        <v>7.3974579922447242E-2</v>
      </c>
      <c r="J24" s="31">
        <v>167.625</v>
      </c>
      <c r="K24" s="31">
        <v>145.32434782608695</v>
      </c>
      <c r="L24" s="31">
        <v>10.83380434782609</v>
      </c>
      <c r="M24" s="31">
        <v>3.7325000000000013</v>
      </c>
      <c r="N24" s="31">
        <v>0</v>
      </c>
      <c r="O24" s="31">
        <v>7.1013043478260887</v>
      </c>
      <c r="P24" s="31">
        <v>37.643804347826091</v>
      </c>
      <c r="Q24" s="31">
        <v>22.444456521739138</v>
      </c>
      <c r="R24" s="31">
        <v>15.199347826086951</v>
      </c>
      <c r="S24" s="31">
        <v>119.14739130434782</v>
      </c>
      <c r="T24" s="31">
        <v>103.75902173913042</v>
      </c>
      <c r="U24" s="31">
        <v>0</v>
      </c>
      <c r="V24" s="31">
        <v>15.388369565217399</v>
      </c>
      <c r="W24" s="31">
        <v>8.478260869565217E-2</v>
      </c>
      <c r="X24" s="31">
        <v>8.478260869565217E-2</v>
      </c>
      <c r="Y24" s="31">
        <v>0</v>
      </c>
      <c r="Z24" s="31">
        <v>0</v>
      </c>
      <c r="AA24" s="31">
        <v>0</v>
      </c>
      <c r="AB24" s="31">
        <v>0</v>
      </c>
      <c r="AC24" s="31">
        <v>0</v>
      </c>
      <c r="AD24" s="31">
        <v>0</v>
      </c>
      <c r="AE24" s="31">
        <v>0</v>
      </c>
      <c r="AF24" t="s">
        <v>175</v>
      </c>
      <c r="AG24" s="32">
        <v>6</v>
      </c>
      <c r="AH24"/>
    </row>
    <row r="25" spans="1:34" x14ac:dyDescent="0.25">
      <c r="A25" t="s">
        <v>816</v>
      </c>
      <c r="B25" t="s">
        <v>363</v>
      </c>
      <c r="C25" t="s">
        <v>631</v>
      </c>
      <c r="D25" t="s">
        <v>741</v>
      </c>
      <c r="E25" s="31">
        <v>33.934782608695649</v>
      </c>
      <c r="F25" s="31">
        <v>3.1380140935297893</v>
      </c>
      <c r="G25" s="31">
        <v>2.8780589365791167</v>
      </c>
      <c r="H25" s="31">
        <v>0.62741511851377352</v>
      </c>
      <c r="I25" s="31">
        <v>0.52050608584240909</v>
      </c>
      <c r="J25" s="31">
        <v>106.48782608695653</v>
      </c>
      <c r="K25" s="31">
        <v>97.666304347826099</v>
      </c>
      <c r="L25" s="31">
        <v>21.291195652173922</v>
      </c>
      <c r="M25" s="31">
        <v>17.663260869565228</v>
      </c>
      <c r="N25" s="31">
        <v>0.7463043478260869</v>
      </c>
      <c r="O25" s="31">
        <v>2.8816304347826089</v>
      </c>
      <c r="P25" s="31">
        <v>17.282608695652176</v>
      </c>
      <c r="Q25" s="31">
        <v>12.089021739130436</v>
      </c>
      <c r="R25" s="31">
        <v>5.1935869565217407</v>
      </c>
      <c r="S25" s="31">
        <v>67.914021739130433</v>
      </c>
      <c r="T25" s="31">
        <v>45.962608695652179</v>
      </c>
      <c r="U25" s="31">
        <v>7.4528260869565202</v>
      </c>
      <c r="V25" s="31">
        <v>14.498586956521738</v>
      </c>
      <c r="W25" s="31">
        <v>1.875</v>
      </c>
      <c r="X25" s="31">
        <v>0</v>
      </c>
      <c r="Y25" s="31">
        <v>0</v>
      </c>
      <c r="Z25" s="31">
        <v>0</v>
      </c>
      <c r="AA25" s="31">
        <v>0</v>
      </c>
      <c r="AB25" s="31">
        <v>1.875</v>
      </c>
      <c r="AC25" s="31">
        <v>0</v>
      </c>
      <c r="AD25" s="31">
        <v>0</v>
      </c>
      <c r="AE25" s="31">
        <v>0</v>
      </c>
      <c r="AF25" t="s">
        <v>76</v>
      </c>
      <c r="AG25" s="32">
        <v>6</v>
      </c>
      <c r="AH25"/>
    </row>
    <row r="26" spans="1:34" x14ac:dyDescent="0.25">
      <c r="A26" t="s">
        <v>816</v>
      </c>
      <c r="B26" t="s">
        <v>537</v>
      </c>
      <c r="C26" t="s">
        <v>615</v>
      </c>
      <c r="D26" t="s">
        <v>754</v>
      </c>
      <c r="E26" s="31">
        <v>39.978260869565219</v>
      </c>
      <c r="F26" s="31">
        <v>2.9695432300163134</v>
      </c>
      <c r="G26" s="31">
        <v>2.6358945078847205</v>
      </c>
      <c r="H26" s="31">
        <v>0.16367591082109839</v>
      </c>
      <c r="I26" s="31">
        <v>3.4420880913539962E-3</v>
      </c>
      <c r="J26" s="31">
        <v>118.7171739130435</v>
      </c>
      <c r="K26" s="31">
        <v>105.37847826086958</v>
      </c>
      <c r="L26" s="31">
        <v>6.5434782608695636</v>
      </c>
      <c r="M26" s="31">
        <v>0.1376086956521739</v>
      </c>
      <c r="N26" s="31">
        <v>0</v>
      </c>
      <c r="O26" s="31">
        <v>6.4058695652173894</v>
      </c>
      <c r="P26" s="31">
        <v>32.321413043478273</v>
      </c>
      <c r="Q26" s="31">
        <v>25.388586956521745</v>
      </c>
      <c r="R26" s="31">
        <v>6.932826086956525</v>
      </c>
      <c r="S26" s="31">
        <v>79.85228260869566</v>
      </c>
      <c r="T26" s="31">
        <v>60.857065217391316</v>
      </c>
      <c r="U26" s="31">
        <v>0</v>
      </c>
      <c r="V26" s="31">
        <v>18.995217391304347</v>
      </c>
      <c r="W26" s="31">
        <v>0</v>
      </c>
      <c r="X26" s="31">
        <v>0</v>
      </c>
      <c r="Y26" s="31">
        <v>0</v>
      </c>
      <c r="Z26" s="31">
        <v>0</v>
      </c>
      <c r="AA26" s="31">
        <v>0</v>
      </c>
      <c r="AB26" s="31">
        <v>0</v>
      </c>
      <c r="AC26" s="31">
        <v>0</v>
      </c>
      <c r="AD26" s="31">
        <v>0</v>
      </c>
      <c r="AE26" s="31">
        <v>0</v>
      </c>
      <c r="AF26" t="s">
        <v>255</v>
      </c>
      <c r="AG26" s="32">
        <v>6</v>
      </c>
      <c r="AH26"/>
    </row>
    <row r="27" spans="1:34" x14ac:dyDescent="0.25">
      <c r="A27" t="s">
        <v>816</v>
      </c>
      <c r="B27" t="s">
        <v>496</v>
      </c>
      <c r="C27" t="s">
        <v>604</v>
      </c>
      <c r="D27" t="s">
        <v>744</v>
      </c>
      <c r="E27" s="31">
        <v>84.739130434782609</v>
      </c>
      <c r="F27" s="31">
        <v>3.5823024628014366</v>
      </c>
      <c r="G27" s="31">
        <v>3.1929861467419194</v>
      </c>
      <c r="H27" s="31">
        <v>0.39</v>
      </c>
      <c r="I27" s="31">
        <v>0.32227296049256032</v>
      </c>
      <c r="J27" s="31">
        <v>303.56119565217392</v>
      </c>
      <c r="K27" s="31">
        <v>270.57086956521744</v>
      </c>
      <c r="L27" s="31">
        <v>33.048260869565219</v>
      </c>
      <c r="M27" s="31">
        <v>27.309130434782613</v>
      </c>
      <c r="N27" s="31">
        <v>0</v>
      </c>
      <c r="O27" s="31">
        <v>5.7391304347826084</v>
      </c>
      <c r="P27" s="31">
        <v>109.59923913043484</v>
      </c>
      <c r="Q27" s="31">
        <v>82.348043478260905</v>
      </c>
      <c r="R27" s="31">
        <v>27.25119565217393</v>
      </c>
      <c r="S27" s="31">
        <v>160.91369565217389</v>
      </c>
      <c r="T27" s="31">
        <v>108.52956521739129</v>
      </c>
      <c r="U27" s="31">
        <v>0</v>
      </c>
      <c r="V27" s="31">
        <v>52.384130434782598</v>
      </c>
      <c r="W27" s="31">
        <v>0</v>
      </c>
      <c r="X27" s="31">
        <v>0</v>
      </c>
      <c r="Y27" s="31">
        <v>0</v>
      </c>
      <c r="Z27" s="31">
        <v>0</v>
      </c>
      <c r="AA27" s="31">
        <v>0</v>
      </c>
      <c r="AB27" s="31">
        <v>0</v>
      </c>
      <c r="AC27" s="31">
        <v>0</v>
      </c>
      <c r="AD27" s="31">
        <v>0</v>
      </c>
      <c r="AE27" s="31">
        <v>0</v>
      </c>
      <c r="AF27" t="s">
        <v>211</v>
      </c>
      <c r="AG27" s="32">
        <v>6</v>
      </c>
      <c r="AH27"/>
    </row>
    <row r="28" spans="1:34" x14ac:dyDescent="0.25">
      <c r="A28" t="s">
        <v>816</v>
      </c>
      <c r="B28" t="s">
        <v>489</v>
      </c>
      <c r="C28" t="s">
        <v>577</v>
      </c>
      <c r="D28" t="s">
        <v>716</v>
      </c>
      <c r="E28" s="31">
        <v>80.847826086956516</v>
      </c>
      <c r="F28" s="31">
        <v>3.1500067222371606</v>
      </c>
      <c r="G28" s="31">
        <v>3.0790198978219951</v>
      </c>
      <c r="H28" s="31">
        <v>0.43385318634041409</v>
      </c>
      <c r="I28" s="31">
        <v>0.36286636192524874</v>
      </c>
      <c r="J28" s="31">
        <v>254.67119565217391</v>
      </c>
      <c r="K28" s="31">
        <v>248.93206521739128</v>
      </c>
      <c r="L28" s="31">
        <v>35.076086956521735</v>
      </c>
      <c r="M28" s="31">
        <v>29.336956521739129</v>
      </c>
      <c r="N28" s="31">
        <v>0</v>
      </c>
      <c r="O28" s="31">
        <v>5.7391304347826084</v>
      </c>
      <c r="P28" s="31">
        <v>47.065217391304351</v>
      </c>
      <c r="Q28" s="31">
        <v>47.065217391304351</v>
      </c>
      <c r="R28" s="31">
        <v>0</v>
      </c>
      <c r="S28" s="31">
        <v>172.52989130434781</v>
      </c>
      <c r="T28" s="31">
        <v>170.2391304347826</v>
      </c>
      <c r="U28" s="31">
        <v>0</v>
      </c>
      <c r="V28" s="31">
        <v>2.2907608695652173</v>
      </c>
      <c r="W28" s="31">
        <v>0</v>
      </c>
      <c r="X28" s="31">
        <v>0</v>
      </c>
      <c r="Y28" s="31">
        <v>0</v>
      </c>
      <c r="Z28" s="31">
        <v>0</v>
      </c>
      <c r="AA28" s="31">
        <v>0</v>
      </c>
      <c r="AB28" s="31">
        <v>0</v>
      </c>
      <c r="AC28" s="31">
        <v>0</v>
      </c>
      <c r="AD28" s="31">
        <v>0</v>
      </c>
      <c r="AE28" s="31">
        <v>0</v>
      </c>
      <c r="AF28" t="s">
        <v>204</v>
      </c>
      <c r="AG28" s="32">
        <v>6</v>
      </c>
      <c r="AH28"/>
    </row>
    <row r="29" spans="1:34" x14ac:dyDescent="0.25">
      <c r="A29" t="s">
        <v>816</v>
      </c>
      <c r="B29" t="s">
        <v>307</v>
      </c>
      <c r="C29" t="s">
        <v>599</v>
      </c>
      <c r="D29" t="s">
        <v>748</v>
      </c>
      <c r="E29" s="31">
        <v>64.695652173913047</v>
      </c>
      <c r="F29" s="31">
        <v>3.713289650537634</v>
      </c>
      <c r="G29" s="31">
        <v>3.3734022177419352</v>
      </c>
      <c r="H29" s="31">
        <v>0.29992103494623651</v>
      </c>
      <c r="I29" s="31">
        <v>0.18820732526881709</v>
      </c>
      <c r="J29" s="31">
        <v>240.23369565217391</v>
      </c>
      <c r="K29" s="31">
        <v>218.24445652173912</v>
      </c>
      <c r="L29" s="31">
        <v>19.403586956521735</v>
      </c>
      <c r="M29" s="31">
        <v>12.176195652173906</v>
      </c>
      <c r="N29" s="31">
        <v>7.2273913043478277</v>
      </c>
      <c r="O29" s="31">
        <v>0</v>
      </c>
      <c r="P29" s="31">
        <v>68.007173913043474</v>
      </c>
      <c r="Q29" s="31">
        <v>53.245326086956517</v>
      </c>
      <c r="R29" s="31">
        <v>14.761847826086955</v>
      </c>
      <c r="S29" s="31">
        <v>152.82293478260868</v>
      </c>
      <c r="T29" s="31">
        <v>123.44652173913043</v>
      </c>
      <c r="U29" s="31">
        <v>0.36956521739130432</v>
      </c>
      <c r="V29" s="31">
        <v>29.006847826086958</v>
      </c>
      <c r="W29" s="31">
        <v>9.9744565217391283</v>
      </c>
      <c r="X29" s="31">
        <v>0</v>
      </c>
      <c r="Y29" s="31">
        <v>1.6956521739130435</v>
      </c>
      <c r="Z29" s="31">
        <v>0</v>
      </c>
      <c r="AA29" s="31">
        <v>0</v>
      </c>
      <c r="AB29" s="31">
        <v>0</v>
      </c>
      <c r="AC29" s="31">
        <v>8.2788043478260853</v>
      </c>
      <c r="AD29" s="31">
        <v>0</v>
      </c>
      <c r="AE29" s="31">
        <v>0</v>
      </c>
      <c r="AF29" t="s">
        <v>19</v>
      </c>
      <c r="AG29" s="32">
        <v>6</v>
      </c>
      <c r="AH29"/>
    </row>
    <row r="30" spans="1:34" x14ac:dyDescent="0.25">
      <c r="A30" t="s">
        <v>816</v>
      </c>
      <c r="B30" t="s">
        <v>545</v>
      </c>
      <c r="C30" t="s">
        <v>607</v>
      </c>
      <c r="D30" t="s">
        <v>743</v>
      </c>
      <c r="E30" s="31">
        <v>64.195652173913047</v>
      </c>
      <c r="F30" s="31">
        <v>3.394229597019979</v>
      </c>
      <c r="G30" s="31">
        <v>3.205827971554351</v>
      </c>
      <c r="H30" s="31">
        <v>0.26960717913985766</v>
      </c>
      <c r="I30" s="31">
        <v>0.26319166948865552</v>
      </c>
      <c r="J30" s="31">
        <v>217.89478260869561</v>
      </c>
      <c r="K30" s="31">
        <v>205.80021739130433</v>
      </c>
      <c r="L30" s="31">
        <v>17.307608695652167</v>
      </c>
      <c r="M30" s="31">
        <v>16.895760869565212</v>
      </c>
      <c r="N30" s="31">
        <v>0</v>
      </c>
      <c r="O30" s="31">
        <v>0.41184782608695653</v>
      </c>
      <c r="P30" s="31">
        <v>54.83</v>
      </c>
      <c r="Q30" s="31">
        <v>43.147282608695647</v>
      </c>
      <c r="R30" s="31">
        <v>11.682717391304347</v>
      </c>
      <c r="S30" s="31">
        <v>145.75717391304346</v>
      </c>
      <c r="T30" s="31">
        <v>91.542173913043484</v>
      </c>
      <c r="U30" s="31">
        <v>7.642826086956525</v>
      </c>
      <c r="V30" s="31">
        <v>46.572173913043471</v>
      </c>
      <c r="W30" s="31">
        <v>0</v>
      </c>
      <c r="X30" s="31">
        <v>0</v>
      </c>
      <c r="Y30" s="31">
        <v>0</v>
      </c>
      <c r="Z30" s="31">
        <v>0</v>
      </c>
      <c r="AA30" s="31">
        <v>0</v>
      </c>
      <c r="AB30" s="31">
        <v>0</v>
      </c>
      <c r="AC30" s="31">
        <v>0</v>
      </c>
      <c r="AD30" s="31">
        <v>0</v>
      </c>
      <c r="AE30" s="31">
        <v>0</v>
      </c>
      <c r="AF30" t="s">
        <v>263</v>
      </c>
      <c r="AG30" s="32">
        <v>6</v>
      </c>
      <c r="AH30"/>
    </row>
    <row r="31" spans="1:34" x14ac:dyDescent="0.25">
      <c r="A31" t="s">
        <v>816</v>
      </c>
      <c r="B31" t="s">
        <v>340</v>
      </c>
      <c r="C31" t="s">
        <v>619</v>
      </c>
      <c r="D31" t="s">
        <v>708</v>
      </c>
      <c r="E31" s="31">
        <v>55.913043478260867</v>
      </c>
      <c r="F31" s="31">
        <v>3.0287597200622094</v>
      </c>
      <c r="G31" s="31">
        <v>2.7812694401244178</v>
      </c>
      <c r="H31" s="31">
        <v>0.49512441679626745</v>
      </c>
      <c r="I31" s="31">
        <v>0.34168934681181956</v>
      </c>
      <c r="J31" s="31">
        <v>169.34717391304352</v>
      </c>
      <c r="K31" s="31">
        <v>155.50923913043482</v>
      </c>
      <c r="L31" s="31">
        <v>27.683913043478256</v>
      </c>
      <c r="M31" s="31">
        <v>19.104891304347824</v>
      </c>
      <c r="N31" s="31">
        <v>6.163695652173911</v>
      </c>
      <c r="O31" s="31">
        <v>2.4153260869565218</v>
      </c>
      <c r="P31" s="31">
        <v>33.766195652173913</v>
      </c>
      <c r="Q31" s="31">
        <v>28.507282608695654</v>
      </c>
      <c r="R31" s="31">
        <v>5.2589130434782598</v>
      </c>
      <c r="S31" s="31">
        <v>107.89706521739133</v>
      </c>
      <c r="T31" s="31">
        <v>76.740978260869582</v>
      </c>
      <c r="U31" s="31">
        <v>3.1658695652173918</v>
      </c>
      <c r="V31" s="31">
        <v>27.990217391304355</v>
      </c>
      <c r="W31" s="31">
        <v>0</v>
      </c>
      <c r="X31" s="31">
        <v>0</v>
      </c>
      <c r="Y31" s="31">
        <v>0</v>
      </c>
      <c r="Z31" s="31">
        <v>0</v>
      </c>
      <c r="AA31" s="31">
        <v>0</v>
      </c>
      <c r="AB31" s="31">
        <v>0</v>
      </c>
      <c r="AC31" s="31">
        <v>0</v>
      </c>
      <c r="AD31" s="31">
        <v>0</v>
      </c>
      <c r="AE31" s="31">
        <v>0</v>
      </c>
      <c r="AF31" t="s">
        <v>52</v>
      </c>
      <c r="AG31" s="32">
        <v>6</v>
      </c>
      <c r="AH31"/>
    </row>
    <row r="32" spans="1:34" x14ac:dyDescent="0.25">
      <c r="A32" t="s">
        <v>816</v>
      </c>
      <c r="B32" t="s">
        <v>292</v>
      </c>
      <c r="C32" t="s">
        <v>591</v>
      </c>
      <c r="D32" t="s">
        <v>744</v>
      </c>
      <c r="E32" s="31">
        <v>107.3804347826087</v>
      </c>
      <c r="F32" s="31">
        <v>3.8997914768701283</v>
      </c>
      <c r="G32" s="31">
        <v>3.6887296285049089</v>
      </c>
      <c r="H32" s="31">
        <v>0.53064783885008593</v>
      </c>
      <c r="I32" s="31">
        <v>0.44313189594088465</v>
      </c>
      <c r="J32" s="31">
        <v>418.76130434782607</v>
      </c>
      <c r="K32" s="31">
        <v>396.09739130434781</v>
      </c>
      <c r="L32" s="31">
        <v>56.981195652173909</v>
      </c>
      <c r="M32" s="31">
        <v>47.583695652173908</v>
      </c>
      <c r="N32" s="31">
        <v>3.8322826086956527</v>
      </c>
      <c r="O32" s="31">
        <v>5.5652173913043477</v>
      </c>
      <c r="P32" s="31">
        <v>128.5684782608696</v>
      </c>
      <c r="Q32" s="31">
        <v>115.30206521739133</v>
      </c>
      <c r="R32" s="31">
        <v>13.266413043478263</v>
      </c>
      <c r="S32" s="31">
        <v>233.21163043478259</v>
      </c>
      <c r="T32" s="31">
        <v>161.66902173913041</v>
      </c>
      <c r="U32" s="31">
        <v>0</v>
      </c>
      <c r="V32" s="31">
        <v>71.542608695652177</v>
      </c>
      <c r="W32" s="31">
        <v>14.056086956521739</v>
      </c>
      <c r="X32" s="31">
        <v>0</v>
      </c>
      <c r="Y32" s="31">
        <v>0</v>
      </c>
      <c r="Z32" s="31">
        <v>0</v>
      </c>
      <c r="AA32" s="31">
        <v>6.16804347826087</v>
      </c>
      <c r="AB32" s="31">
        <v>0</v>
      </c>
      <c r="AC32" s="31">
        <v>6.9161956521739123</v>
      </c>
      <c r="AD32" s="31">
        <v>0</v>
      </c>
      <c r="AE32" s="31">
        <v>0.97184782608695652</v>
      </c>
      <c r="AF32" t="s">
        <v>3</v>
      </c>
      <c r="AG32" s="32">
        <v>6</v>
      </c>
      <c r="AH32"/>
    </row>
    <row r="33" spans="1:34" x14ac:dyDescent="0.25">
      <c r="A33" t="s">
        <v>816</v>
      </c>
      <c r="B33" t="s">
        <v>375</v>
      </c>
      <c r="C33" t="s">
        <v>565</v>
      </c>
      <c r="D33" t="s">
        <v>719</v>
      </c>
      <c r="E33" s="31">
        <v>46.543478260869563</v>
      </c>
      <c r="F33" s="31">
        <v>4.0403432975245215</v>
      </c>
      <c r="G33" s="31">
        <v>3.8092013078000937</v>
      </c>
      <c r="H33" s="31">
        <v>0.29326249416160677</v>
      </c>
      <c r="I33" s="31">
        <v>0.29326249416160677</v>
      </c>
      <c r="J33" s="31">
        <v>188.05163043478262</v>
      </c>
      <c r="K33" s="31">
        <v>177.29347826086956</v>
      </c>
      <c r="L33" s="31">
        <v>13.649456521739131</v>
      </c>
      <c r="M33" s="31">
        <v>13.649456521739131</v>
      </c>
      <c r="N33" s="31">
        <v>0</v>
      </c>
      <c r="O33" s="31">
        <v>0</v>
      </c>
      <c r="P33" s="31">
        <v>39.904891304347828</v>
      </c>
      <c r="Q33" s="31">
        <v>29.146739130434781</v>
      </c>
      <c r="R33" s="31">
        <v>10.758152173913043</v>
      </c>
      <c r="S33" s="31">
        <v>134.49728260869566</v>
      </c>
      <c r="T33" s="31">
        <v>105.49728260869566</v>
      </c>
      <c r="U33" s="31">
        <v>1.2038043478260869</v>
      </c>
      <c r="V33" s="31">
        <v>27.796195652173914</v>
      </c>
      <c r="W33" s="31">
        <v>0</v>
      </c>
      <c r="X33" s="31">
        <v>0</v>
      </c>
      <c r="Y33" s="31">
        <v>0</v>
      </c>
      <c r="Z33" s="31">
        <v>0</v>
      </c>
      <c r="AA33" s="31">
        <v>0</v>
      </c>
      <c r="AB33" s="31">
        <v>0</v>
      </c>
      <c r="AC33" s="31">
        <v>0</v>
      </c>
      <c r="AD33" s="31">
        <v>0</v>
      </c>
      <c r="AE33" s="31">
        <v>0</v>
      </c>
      <c r="AF33" t="s">
        <v>88</v>
      </c>
      <c r="AG33" s="32">
        <v>6</v>
      </c>
      <c r="AH33"/>
    </row>
    <row r="34" spans="1:34" x14ac:dyDescent="0.25">
      <c r="A34" t="s">
        <v>816</v>
      </c>
      <c r="B34" t="s">
        <v>508</v>
      </c>
      <c r="C34" t="s">
        <v>690</v>
      </c>
      <c r="D34" t="s">
        <v>721</v>
      </c>
      <c r="E34" s="31">
        <v>56.141304347826086</v>
      </c>
      <c r="F34" s="31">
        <v>2.4562284607938047</v>
      </c>
      <c r="G34" s="31">
        <v>2.0339186834462728</v>
      </c>
      <c r="H34" s="31">
        <v>0.15804453049370765</v>
      </c>
      <c r="I34" s="31">
        <v>7.1732817037754137E-2</v>
      </c>
      <c r="J34" s="31">
        <v>137.8958695652174</v>
      </c>
      <c r="K34" s="31">
        <v>114.18684782608695</v>
      </c>
      <c r="L34" s="31">
        <v>8.8728260869565219</v>
      </c>
      <c r="M34" s="31">
        <v>4.0271739130434794</v>
      </c>
      <c r="N34" s="31">
        <v>0</v>
      </c>
      <c r="O34" s="31">
        <v>4.8456521739130425</v>
      </c>
      <c r="P34" s="31">
        <v>28.323913043478267</v>
      </c>
      <c r="Q34" s="31">
        <v>9.4605434782608704</v>
      </c>
      <c r="R34" s="31">
        <v>18.863369565217397</v>
      </c>
      <c r="S34" s="31">
        <v>100.69913043478259</v>
      </c>
      <c r="T34" s="31">
        <v>88.599673913043461</v>
      </c>
      <c r="U34" s="31">
        <v>0</v>
      </c>
      <c r="V34" s="31">
        <v>12.099456521739132</v>
      </c>
      <c r="W34" s="31">
        <v>0</v>
      </c>
      <c r="X34" s="31">
        <v>0</v>
      </c>
      <c r="Y34" s="31">
        <v>0</v>
      </c>
      <c r="Z34" s="31">
        <v>0</v>
      </c>
      <c r="AA34" s="31">
        <v>0</v>
      </c>
      <c r="AB34" s="31">
        <v>0</v>
      </c>
      <c r="AC34" s="31">
        <v>0</v>
      </c>
      <c r="AD34" s="31">
        <v>0</v>
      </c>
      <c r="AE34" s="31">
        <v>0</v>
      </c>
      <c r="AF34" t="s">
        <v>226</v>
      </c>
      <c r="AG34" s="32">
        <v>6</v>
      </c>
      <c r="AH34"/>
    </row>
    <row r="35" spans="1:34" x14ac:dyDescent="0.25">
      <c r="A35" t="s">
        <v>816</v>
      </c>
      <c r="B35" t="s">
        <v>310</v>
      </c>
      <c r="C35" t="s">
        <v>591</v>
      </c>
      <c r="D35" t="s">
        <v>744</v>
      </c>
      <c r="E35" s="31">
        <v>56.967391304347828</v>
      </c>
      <c r="F35" s="31">
        <v>3.8974413279908404</v>
      </c>
      <c r="G35" s="31">
        <v>3.5800076321312715</v>
      </c>
      <c r="H35" s="31">
        <v>0.44817973669147115</v>
      </c>
      <c r="I35" s="31">
        <v>0.35115626788780779</v>
      </c>
      <c r="J35" s="31">
        <v>222.02706521739125</v>
      </c>
      <c r="K35" s="31">
        <v>203.94369565217386</v>
      </c>
      <c r="L35" s="31">
        <v>25.531630434782613</v>
      </c>
      <c r="M35" s="31">
        <v>20.004456521739137</v>
      </c>
      <c r="N35" s="31">
        <v>0</v>
      </c>
      <c r="O35" s="31">
        <v>5.5271739130434785</v>
      </c>
      <c r="P35" s="31">
        <v>72.500326086956534</v>
      </c>
      <c r="Q35" s="31">
        <v>59.944130434782615</v>
      </c>
      <c r="R35" s="31">
        <v>12.556195652173912</v>
      </c>
      <c r="S35" s="31">
        <v>123.99510869565214</v>
      </c>
      <c r="T35" s="31">
        <v>83.589347826086922</v>
      </c>
      <c r="U35" s="31">
        <v>0</v>
      </c>
      <c r="V35" s="31">
        <v>40.405760869565206</v>
      </c>
      <c r="W35" s="31">
        <v>5.6685869565217404</v>
      </c>
      <c r="X35" s="31">
        <v>0</v>
      </c>
      <c r="Y35" s="31">
        <v>0</v>
      </c>
      <c r="Z35" s="31">
        <v>0</v>
      </c>
      <c r="AA35" s="31">
        <v>4.3855434782608702</v>
      </c>
      <c r="AB35" s="31">
        <v>0</v>
      </c>
      <c r="AC35" s="31">
        <v>1.1206521739130435</v>
      </c>
      <c r="AD35" s="31">
        <v>0</v>
      </c>
      <c r="AE35" s="31">
        <v>0.16239130434782609</v>
      </c>
      <c r="AF35" t="s">
        <v>22</v>
      </c>
      <c r="AG35" s="32">
        <v>6</v>
      </c>
      <c r="AH35"/>
    </row>
    <row r="36" spans="1:34" x14ac:dyDescent="0.25">
      <c r="A36" t="s">
        <v>816</v>
      </c>
      <c r="B36" t="s">
        <v>557</v>
      </c>
      <c r="C36" t="s">
        <v>705</v>
      </c>
      <c r="D36" t="s">
        <v>737</v>
      </c>
      <c r="E36" s="31">
        <v>25.891304347826086</v>
      </c>
      <c r="F36" s="31">
        <v>4.4809319899244331</v>
      </c>
      <c r="G36" s="31">
        <v>3.7806801007556672</v>
      </c>
      <c r="H36" s="31">
        <v>0.32010915197313183</v>
      </c>
      <c r="I36" s="31">
        <v>0.11838790931989925</v>
      </c>
      <c r="J36" s="31">
        <v>116.01717391304346</v>
      </c>
      <c r="K36" s="31">
        <v>97.886739130434776</v>
      </c>
      <c r="L36" s="31">
        <v>8.2880434782608692</v>
      </c>
      <c r="M36" s="31">
        <v>3.0652173913043477</v>
      </c>
      <c r="N36" s="31">
        <v>0</v>
      </c>
      <c r="O36" s="31">
        <v>5.2228260869565215</v>
      </c>
      <c r="P36" s="31">
        <v>28.923913043478258</v>
      </c>
      <c r="Q36" s="31">
        <v>16.016304347826086</v>
      </c>
      <c r="R36" s="31">
        <v>12.907608695652174</v>
      </c>
      <c r="S36" s="31">
        <v>78.805217391304353</v>
      </c>
      <c r="T36" s="31">
        <v>26.093260869565217</v>
      </c>
      <c r="U36" s="31">
        <v>26.157608695652176</v>
      </c>
      <c r="V36" s="31">
        <v>26.554347826086957</v>
      </c>
      <c r="W36" s="31">
        <v>0</v>
      </c>
      <c r="X36" s="31">
        <v>0</v>
      </c>
      <c r="Y36" s="31">
        <v>0</v>
      </c>
      <c r="Z36" s="31">
        <v>0</v>
      </c>
      <c r="AA36" s="31">
        <v>0</v>
      </c>
      <c r="AB36" s="31">
        <v>0</v>
      </c>
      <c r="AC36" s="31">
        <v>0</v>
      </c>
      <c r="AD36" s="31">
        <v>0</v>
      </c>
      <c r="AE36" s="31">
        <v>0</v>
      </c>
      <c r="AF36" t="s">
        <v>276</v>
      </c>
      <c r="AG36" s="32">
        <v>6</v>
      </c>
      <c r="AH36"/>
    </row>
    <row r="37" spans="1:34" x14ac:dyDescent="0.25">
      <c r="A37" t="s">
        <v>816</v>
      </c>
      <c r="B37" t="s">
        <v>335</v>
      </c>
      <c r="C37" t="s">
        <v>596</v>
      </c>
      <c r="D37" t="s">
        <v>716</v>
      </c>
      <c r="E37" s="31">
        <v>53.815217391304351</v>
      </c>
      <c r="F37" s="31">
        <v>3.0190022217733792</v>
      </c>
      <c r="G37" s="31">
        <v>2.8133407392445973</v>
      </c>
      <c r="H37" s="31">
        <v>0.28973540698848715</v>
      </c>
      <c r="I37" s="31">
        <v>8.4073924459705116E-2</v>
      </c>
      <c r="J37" s="31">
        <v>162.46826086956523</v>
      </c>
      <c r="K37" s="31">
        <v>151.40054347826089</v>
      </c>
      <c r="L37" s="31">
        <v>15.592173913043478</v>
      </c>
      <c r="M37" s="31">
        <v>4.5244565217391308</v>
      </c>
      <c r="N37" s="31">
        <v>5.3285869565217387</v>
      </c>
      <c r="O37" s="31">
        <v>5.7391304347826084</v>
      </c>
      <c r="P37" s="31">
        <v>43.8279347826087</v>
      </c>
      <c r="Q37" s="31">
        <v>43.8279347826087</v>
      </c>
      <c r="R37" s="31">
        <v>0</v>
      </c>
      <c r="S37" s="31">
        <v>103.04815217391305</v>
      </c>
      <c r="T37" s="31">
        <v>81.606739130434789</v>
      </c>
      <c r="U37" s="31">
        <v>0</v>
      </c>
      <c r="V37" s="31">
        <v>21.441413043478263</v>
      </c>
      <c r="W37" s="31">
        <v>0</v>
      </c>
      <c r="X37" s="31">
        <v>0</v>
      </c>
      <c r="Y37" s="31">
        <v>0</v>
      </c>
      <c r="Z37" s="31">
        <v>0</v>
      </c>
      <c r="AA37" s="31">
        <v>0</v>
      </c>
      <c r="AB37" s="31">
        <v>0</v>
      </c>
      <c r="AC37" s="31">
        <v>0</v>
      </c>
      <c r="AD37" s="31">
        <v>0</v>
      </c>
      <c r="AE37" s="31">
        <v>0</v>
      </c>
      <c r="AF37" t="s">
        <v>47</v>
      </c>
      <c r="AG37" s="32">
        <v>6</v>
      </c>
      <c r="AH37"/>
    </row>
    <row r="38" spans="1:34" x14ac:dyDescent="0.25">
      <c r="A38" t="s">
        <v>816</v>
      </c>
      <c r="B38" t="s">
        <v>503</v>
      </c>
      <c r="C38" t="s">
        <v>671</v>
      </c>
      <c r="D38" t="s">
        <v>732</v>
      </c>
      <c r="E38" s="31">
        <v>67.673913043478265</v>
      </c>
      <c r="F38" s="31">
        <v>3.4114567940893026</v>
      </c>
      <c r="G38" s="31">
        <v>3.2980613556055247</v>
      </c>
      <c r="H38" s="31">
        <v>0.13977674269193702</v>
      </c>
      <c r="I38" s="31">
        <v>0.13680533247671056</v>
      </c>
      <c r="J38" s="31">
        <v>230.86663043478259</v>
      </c>
      <c r="K38" s="31">
        <v>223.19271739130434</v>
      </c>
      <c r="L38" s="31">
        <v>9.4592391304347814</v>
      </c>
      <c r="M38" s="31">
        <v>9.258152173913043</v>
      </c>
      <c r="N38" s="31">
        <v>0</v>
      </c>
      <c r="O38" s="31">
        <v>0.20108695652173914</v>
      </c>
      <c r="P38" s="31">
        <v>65.896739130434781</v>
      </c>
      <c r="Q38" s="31">
        <v>58.423913043478258</v>
      </c>
      <c r="R38" s="31">
        <v>7.4728260869565215</v>
      </c>
      <c r="S38" s="31">
        <v>155.51065217391303</v>
      </c>
      <c r="T38" s="31">
        <v>114.35847826086956</v>
      </c>
      <c r="U38" s="31">
        <v>0</v>
      </c>
      <c r="V38" s="31">
        <v>41.152173913043477</v>
      </c>
      <c r="W38" s="31">
        <v>7.7361956521739117</v>
      </c>
      <c r="X38" s="31">
        <v>0</v>
      </c>
      <c r="Y38" s="31">
        <v>0</v>
      </c>
      <c r="Z38" s="31">
        <v>0</v>
      </c>
      <c r="AA38" s="31">
        <v>0</v>
      </c>
      <c r="AB38" s="31">
        <v>0</v>
      </c>
      <c r="AC38" s="31">
        <v>7.7361956521739117</v>
      </c>
      <c r="AD38" s="31">
        <v>0</v>
      </c>
      <c r="AE38" s="31">
        <v>0</v>
      </c>
      <c r="AF38" t="s">
        <v>219</v>
      </c>
      <c r="AG38" s="32">
        <v>6</v>
      </c>
      <c r="AH38"/>
    </row>
    <row r="39" spans="1:34" x14ac:dyDescent="0.25">
      <c r="A39" t="s">
        <v>816</v>
      </c>
      <c r="B39" t="s">
        <v>338</v>
      </c>
      <c r="C39" t="s">
        <v>607</v>
      </c>
      <c r="D39" t="s">
        <v>743</v>
      </c>
      <c r="E39" s="31">
        <v>54.054347826086953</v>
      </c>
      <c r="F39" s="31">
        <v>3.257088276694148</v>
      </c>
      <c r="G39" s="31">
        <v>3.1042630203096722</v>
      </c>
      <c r="H39" s="31">
        <v>0.28136939473155037</v>
      </c>
      <c r="I39" s="31">
        <v>0.1285441383470742</v>
      </c>
      <c r="J39" s="31">
        <v>176.05978260869563</v>
      </c>
      <c r="K39" s="31">
        <v>167.79891304347825</v>
      </c>
      <c r="L39" s="31">
        <v>15.209239130434781</v>
      </c>
      <c r="M39" s="31">
        <v>6.9483695652173916</v>
      </c>
      <c r="N39" s="31">
        <v>0</v>
      </c>
      <c r="O39" s="31">
        <v>8.2608695652173907</v>
      </c>
      <c r="P39" s="31">
        <v>28.945652173913043</v>
      </c>
      <c r="Q39" s="31">
        <v>28.945652173913043</v>
      </c>
      <c r="R39" s="31">
        <v>0</v>
      </c>
      <c r="S39" s="31">
        <v>131.90489130434781</v>
      </c>
      <c r="T39" s="31">
        <v>70.970108695652172</v>
      </c>
      <c r="U39" s="31">
        <v>15.611413043478262</v>
      </c>
      <c r="V39" s="31">
        <v>45.323369565217391</v>
      </c>
      <c r="W39" s="31">
        <v>0</v>
      </c>
      <c r="X39" s="31">
        <v>0</v>
      </c>
      <c r="Y39" s="31">
        <v>0</v>
      </c>
      <c r="Z39" s="31">
        <v>0</v>
      </c>
      <c r="AA39" s="31">
        <v>0</v>
      </c>
      <c r="AB39" s="31">
        <v>0</v>
      </c>
      <c r="AC39" s="31">
        <v>0</v>
      </c>
      <c r="AD39" s="31">
        <v>0</v>
      </c>
      <c r="AE39" s="31">
        <v>0</v>
      </c>
      <c r="AF39" t="s">
        <v>50</v>
      </c>
      <c r="AG39" s="32">
        <v>6</v>
      </c>
      <c r="AH39"/>
    </row>
    <row r="40" spans="1:34" x14ac:dyDescent="0.25">
      <c r="A40" t="s">
        <v>816</v>
      </c>
      <c r="B40" t="s">
        <v>472</v>
      </c>
      <c r="C40" t="s">
        <v>563</v>
      </c>
      <c r="D40" t="s">
        <v>714</v>
      </c>
      <c r="E40" s="31">
        <v>34.956521739130437</v>
      </c>
      <c r="F40" s="31">
        <v>3.2781249999999997</v>
      </c>
      <c r="G40" s="31">
        <v>3.0668003731343276</v>
      </c>
      <c r="H40" s="31">
        <v>0.41381529850746263</v>
      </c>
      <c r="I40" s="31">
        <v>0.28610074626865667</v>
      </c>
      <c r="J40" s="31">
        <v>114.59184782608695</v>
      </c>
      <c r="K40" s="31">
        <v>107.20467391304346</v>
      </c>
      <c r="L40" s="31">
        <v>14.465543478260868</v>
      </c>
      <c r="M40" s="31">
        <v>10.001086956521737</v>
      </c>
      <c r="N40" s="31">
        <v>0</v>
      </c>
      <c r="O40" s="31">
        <v>4.4644565217391303</v>
      </c>
      <c r="P40" s="31">
        <v>25.415869565217392</v>
      </c>
      <c r="Q40" s="31">
        <v>22.493152173913042</v>
      </c>
      <c r="R40" s="31">
        <v>2.9227173913043476</v>
      </c>
      <c r="S40" s="31">
        <v>74.710434782608687</v>
      </c>
      <c r="T40" s="31">
        <v>43.592391304347814</v>
      </c>
      <c r="U40" s="31">
        <v>0</v>
      </c>
      <c r="V40" s="31">
        <v>31.118043478260869</v>
      </c>
      <c r="W40" s="31">
        <v>7.7961956521739122</v>
      </c>
      <c r="X40" s="31">
        <v>0</v>
      </c>
      <c r="Y40" s="31">
        <v>0</v>
      </c>
      <c r="Z40" s="31">
        <v>0</v>
      </c>
      <c r="AA40" s="31">
        <v>1.0353260869565217</v>
      </c>
      <c r="AB40" s="31">
        <v>0</v>
      </c>
      <c r="AC40" s="31">
        <v>6.1630434782608692</v>
      </c>
      <c r="AD40" s="31">
        <v>0</v>
      </c>
      <c r="AE40" s="31">
        <v>0.59782608695652173</v>
      </c>
      <c r="AF40" t="s">
        <v>187</v>
      </c>
      <c r="AG40" s="32">
        <v>6</v>
      </c>
      <c r="AH40"/>
    </row>
    <row r="41" spans="1:34" x14ac:dyDescent="0.25">
      <c r="A41" t="s">
        <v>816</v>
      </c>
      <c r="B41" t="s">
        <v>304</v>
      </c>
      <c r="C41" t="s">
        <v>600</v>
      </c>
      <c r="D41" t="s">
        <v>742</v>
      </c>
      <c r="E41" s="31">
        <v>35.326086956521742</v>
      </c>
      <c r="F41" s="31">
        <v>4.2438984615384614</v>
      </c>
      <c r="G41" s="31">
        <v>4.2051292307692307</v>
      </c>
      <c r="H41" s="31">
        <v>0.47012000000000004</v>
      </c>
      <c r="I41" s="31">
        <v>0.43135076923076926</v>
      </c>
      <c r="J41" s="31">
        <v>149.92032608695652</v>
      </c>
      <c r="K41" s="31">
        <v>148.55076086956524</v>
      </c>
      <c r="L41" s="31">
        <v>16.607500000000002</v>
      </c>
      <c r="M41" s="31">
        <v>15.237934782608697</v>
      </c>
      <c r="N41" s="31">
        <v>0</v>
      </c>
      <c r="O41" s="31">
        <v>1.3695652173913044</v>
      </c>
      <c r="P41" s="31">
        <v>20.465217391304343</v>
      </c>
      <c r="Q41" s="31">
        <v>20.465217391304343</v>
      </c>
      <c r="R41" s="31">
        <v>0</v>
      </c>
      <c r="S41" s="31">
        <v>112.84760869565217</v>
      </c>
      <c r="T41" s="31">
        <v>87.361413043478251</v>
      </c>
      <c r="U41" s="31">
        <v>7.3280434782608701</v>
      </c>
      <c r="V41" s="31">
        <v>18.158152173913056</v>
      </c>
      <c r="W41" s="31">
        <v>0.2608695652173913</v>
      </c>
      <c r="X41" s="31">
        <v>0</v>
      </c>
      <c r="Y41" s="31">
        <v>0</v>
      </c>
      <c r="Z41" s="31">
        <v>0</v>
      </c>
      <c r="AA41" s="31">
        <v>0.2608695652173913</v>
      </c>
      <c r="AB41" s="31">
        <v>0</v>
      </c>
      <c r="AC41" s="31">
        <v>0</v>
      </c>
      <c r="AD41" s="31">
        <v>0</v>
      </c>
      <c r="AE41" s="31">
        <v>0</v>
      </c>
      <c r="AF41" t="s">
        <v>16</v>
      </c>
      <c r="AG41" s="32">
        <v>6</v>
      </c>
      <c r="AH41"/>
    </row>
    <row r="42" spans="1:34" x14ac:dyDescent="0.25">
      <c r="A42" t="s">
        <v>816</v>
      </c>
      <c r="B42" t="s">
        <v>374</v>
      </c>
      <c r="C42" t="s">
        <v>598</v>
      </c>
      <c r="D42" t="s">
        <v>712</v>
      </c>
      <c r="E42" s="31">
        <v>90.326086956521735</v>
      </c>
      <c r="F42" s="31">
        <v>3.6083634175691937</v>
      </c>
      <c r="G42" s="31">
        <v>3.3199157641395916</v>
      </c>
      <c r="H42" s="31">
        <v>0.29434416365824312</v>
      </c>
      <c r="I42" s="31">
        <v>5.8965102286401934E-3</v>
      </c>
      <c r="J42" s="31">
        <v>325.92934782608694</v>
      </c>
      <c r="K42" s="31">
        <v>299.87500000000006</v>
      </c>
      <c r="L42" s="31">
        <v>26.586956521739133</v>
      </c>
      <c r="M42" s="31">
        <v>0.53260869565217395</v>
      </c>
      <c r="N42" s="31">
        <v>20.315217391304348</v>
      </c>
      <c r="O42" s="31">
        <v>5.7391304347826084</v>
      </c>
      <c r="P42" s="31">
        <v>100.44021739130434</v>
      </c>
      <c r="Q42" s="31">
        <v>100.44021739130434</v>
      </c>
      <c r="R42" s="31">
        <v>0</v>
      </c>
      <c r="S42" s="31">
        <v>198.90217391304347</v>
      </c>
      <c r="T42" s="31">
        <v>165.05978260869566</v>
      </c>
      <c r="U42" s="31">
        <v>23.834239130434781</v>
      </c>
      <c r="V42" s="31">
        <v>10.008152173913043</v>
      </c>
      <c r="W42" s="31">
        <v>0</v>
      </c>
      <c r="X42" s="31">
        <v>0</v>
      </c>
      <c r="Y42" s="31">
        <v>0</v>
      </c>
      <c r="Z42" s="31">
        <v>0</v>
      </c>
      <c r="AA42" s="31">
        <v>0</v>
      </c>
      <c r="AB42" s="31">
        <v>0</v>
      </c>
      <c r="AC42" s="31">
        <v>0</v>
      </c>
      <c r="AD42" s="31">
        <v>0</v>
      </c>
      <c r="AE42" s="31">
        <v>0</v>
      </c>
      <c r="AF42" t="s">
        <v>87</v>
      </c>
      <c r="AG42" s="32">
        <v>6</v>
      </c>
      <c r="AH42"/>
    </row>
    <row r="43" spans="1:34" x14ac:dyDescent="0.25">
      <c r="A43" t="s">
        <v>816</v>
      </c>
      <c r="B43" t="s">
        <v>402</v>
      </c>
      <c r="C43" t="s">
        <v>636</v>
      </c>
      <c r="D43" t="s">
        <v>765</v>
      </c>
      <c r="E43" s="31">
        <v>24.130434782608695</v>
      </c>
      <c r="F43" s="31">
        <v>2.4614459459459463</v>
      </c>
      <c r="G43" s="31">
        <v>2.1505360360360362</v>
      </c>
      <c r="H43" s="31">
        <v>0.7147252252252253</v>
      </c>
      <c r="I43" s="31">
        <v>0.46579729729729724</v>
      </c>
      <c r="J43" s="31">
        <v>59.395760869565223</v>
      </c>
      <c r="K43" s="31">
        <v>51.893369565217398</v>
      </c>
      <c r="L43" s="31">
        <v>17.24663043478261</v>
      </c>
      <c r="M43" s="31">
        <v>11.239891304347825</v>
      </c>
      <c r="N43" s="31">
        <v>0</v>
      </c>
      <c r="O43" s="31">
        <v>6.0067391304347826</v>
      </c>
      <c r="P43" s="31">
        <v>10.801847826086957</v>
      </c>
      <c r="Q43" s="31">
        <v>9.3061956521739138</v>
      </c>
      <c r="R43" s="31">
        <v>1.4956521739130437</v>
      </c>
      <c r="S43" s="31">
        <v>31.347282608695664</v>
      </c>
      <c r="T43" s="31">
        <v>23.18043478260871</v>
      </c>
      <c r="U43" s="31">
        <v>0</v>
      </c>
      <c r="V43" s="31">
        <v>8.1668478260869541</v>
      </c>
      <c r="W43" s="31">
        <v>0</v>
      </c>
      <c r="X43" s="31">
        <v>0</v>
      </c>
      <c r="Y43" s="31">
        <v>0</v>
      </c>
      <c r="Z43" s="31">
        <v>0</v>
      </c>
      <c r="AA43" s="31">
        <v>0</v>
      </c>
      <c r="AB43" s="31">
        <v>0</v>
      </c>
      <c r="AC43" s="31">
        <v>0</v>
      </c>
      <c r="AD43" s="31">
        <v>0</v>
      </c>
      <c r="AE43" s="31">
        <v>0</v>
      </c>
      <c r="AF43" t="s">
        <v>115</v>
      </c>
      <c r="AG43" s="32">
        <v>6</v>
      </c>
      <c r="AH43"/>
    </row>
    <row r="44" spans="1:34" x14ac:dyDescent="0.25">
      <c r="A44" t="s">
        <v>816</v>
      </c>
      <c r="B44" t="s">
        <v>291</v>
      </c>
      <c r="C44" t="s">
        <v>590</v>
      </c>
      <c r="D44" t="s">
        <v>745</v>
      </c>
      <c r="E44" s="31">
        <v>64.478260869565219</v>
      </c>
      <c r="F44" s="31">
        <v>3.7474140256237356</v>
      </c>
      <c r="G44" s="31">
        <v>3.5764463924477412</v>
      </c>
      <c r="H44" s="31">
        <v>0.48863789615643977</v>
      </c>
      <c r="I44" s="31">
        <v>0.39365138233310865</v>
      </c>
      <c r="J44" s="31">
        <v>241.62673913043477</v>
      </c>
      <c r="K44" s="31">
        <v>230.60304347826087</v>
      </c>
      <c r="L44" s="31">
        <v>31.506521739130442</v>
      </c>
      <c r="M44" s="31">
        <v>25.381956521739138</v>
      </c>
      <c r="N44" s="31">
        <v>0</v>
      </c>
      <c r="O44" s="31">
        <v>6.1245652173913046</v>
      </c>
      <c r="P44" s="31">
        <v>45.36467391304349</v>
      </c>
      <c r="Q44" s="31">
        <v>40.465543478260884</v>
      </c>
      <c r="R44" s="31">
        <v>4.8991304347826086</v>
      </c>
      <c r="S44" s="31">
        <v>164.75554347826085</v>
      </c>
      <c r="T44" s="31">
        <v>136.4803260869565</v>
      </c>
      <c r="U44" s="31">
        <v>0</v>
      </c>
      <c r="V44" s="31">
        <v>28.275217391304359</v>
      </c>
      <c r="W44" s="31">
        <v>0</v>
      </c>
      <c r="X44" s="31">
        <v>0</v>
      </c>
      <c r="Y44" s="31">
        <v>0</v>
      </c>
      <c r="Z44" s="31">
        <v>0</v>
      </c>
      <c r="AA44" s="31">
        <v>0</v>
      </c>
      <c r="AB44" s="31">
        <v>0</v>
      </c>
      <c r="AC44" s="31">
        <v>0</v>
      </c>
      <c r="AD44" s="31">
        <v>0</v>
      </c>
      <c r="AE44" s="31">
        <v>0</v>
      </c>
      <c r="AF44" t="s">
        <v>2</v>
      </c>
      <c r="AG44" s="32">
        <v>6</v>
      </c>
      <c r="AH44"/>
    </row>
    <row r="45" spans="1:34" x14ac:dyDescent="0.25">
      <c r="A45" t="s">
        <v>816</v>
      </c>
      <c r="B45" t="s">
        <v>388</v>
      </c>
      <c r="C45" t="s">
        <v>648</v>
      </c>
      <c r="D45" t="s">
        <v>759</v>
      </c>
      <c r="E45" s="31">
        <v>36.326086956521742</v>
      </c>
      <c r="F45" s="31">
        <v>2.9996469180131649</v>
      </c>
      <c r="G45" s="31">
        <v>2.7137522441651698</v>
      </c>
      <c r="H45" s="31">
        <v>0.29327947336923993</v>
      </c>
      <c r="I45" s="31">
        <v>7.3847995212447644E-3</v>
      </c>
      <c r="J45" s="31">
        <v>108.96543478260867</v>
      </c>
      <c r="K45" s="31">
        <v>98.579999999999984</v>
      </c>
      <c r="L45" s="31">
        <v>10.653695652173912</v>
      </c>
      <c r="M45" s="31">
        <v>0.26826086956521744</v>
      </c>
      <c r="N45" s="31">
        <v>4.7414130434782606</v>
      </c>
      <c r="O45" s="31">
        <v>5.6440217391304346</v>
      </c>
      <c r="P45" s="31">
        <v>23.235000000000003</v>
      </c>
      <c r="Q45" s="31">
        <v>23.235000000000003</v>
      </c>
      <c r="R45" s="31">
        <v>0</v>
      </c>
      <c r="S45" s="31">
        <v>75.07673913043476</v>
      </c>
      <c r="T45" s="31">
        <v>53.47413043478258</v>
      </c>
      <c r="U45" s="31">
        <v>0</v>
      </c>
      <c r="V45" s="31">
        <v>21.602608695652176</v>
      </c>
      <c r="W45" s="31">
        <v>0</v>
      </c>
      <c r="X45" s="31">
        <v>0</v>
      </c>
      <c r="Y45" s="31">
        <v>0</v>
      </c>
      <c r="Z45" s="31">
        <v>0</v>
      </c>
      <c r="AA45" s="31">
        <v>0</v>
      </c>
      <c r="AB45" s="31">
        <v>0</v>
      </c>
      <c r="AC45" s="31">
        <v>0</v>
      </c>
      <c r="AD45" s="31">
        <v>0</v>
      </c>
      <c r="AE45" s="31">
        <v>0</v>
      </c>
      <c r="AF45" t="s">
        <v>101</v>
      </c>
      <c r="AG45" s="32">
        <v>6</v>
      </c>
      <c r="AH45"/>
    </row>
    <row r="46" spans="1:34" x14ac:dyDescent="0.25">
      <c r="A46" t="s">
        <v>816</v>
      </c>
      <c r="B46" t="s">
        <v>405</v>
      </c>
      <c r="C46" t="s">
        <v>655</v>
      </c>
      <c r="D46" t="s">
        <v>757</v>
      </c>
      <c r="E46" s="31">
        <v>78.75</v>
      </c>
      <c r="F46" s="31">
        <v>3.2457156659765358</v>
      </c>
      <c r="G46" s="31">
        <v>2.9875873015873013</v>
      </c>
      <c r="H46" s="31">
        <v>0.299831608005521</v>
      </c>
      <c r="I46" s="31">
        <v>0.10211870255348514</v>
      </c>
      <c r="J46" s="31">
        <v>255.60010869565218</v>
      </c>
      <c r="K46" s="31">
        <v>235.27249999999998</v>
      </c>
      <c r="L46" s="31">
        <v>23.611739130434778</v>
      </c>
      <c r="M46" s="31">
        <v>8.0418478260869541</v>
      </c>
      <c r="N46" s="31">
        <v>9.6840217391304328</v>
      </c>
      <c r="O46" s="31">
        <v>5.8858695652173916</v>
      </c>
      <c r="P46" s="31">
        <v>79.517065217391306</v>
      </c>
      <c r="Q46" s="31">
        <v>74.759347826086952</v>
      </c>
      <c r="R46" s="31">
        <v>4.7577173913043502</v>
      </c>
      <c r="S46" s="31">
        <v>152.47130434782608</v>
      </c>
      <c r="T46" s="31">
        <v>106.52999999999999</v>
      </c>
      <c r="U46" s="31">
        <v>0</v>
      </c>
      <c r="V46" s="31">
        <v>45.94130434782609</v>
      </c>
      <c r="W46" s="31">
        <v>1.7743478260869567</v>
      </c>
      <c r="X46" s="31">
        <v>0</v>
      </c>
      <c r="Y46" s="31">
        <v>0</v>
      </c>
      <c r="Z46" s="31">
        <v>0</v>
      </c>
      <c r="AA46" s="31">
        <v>0.68706521739130444</v>
      </c>
      <c r="AB46" s="31">
        <v>0</v>
      </c>
      <c r="AC46" s="31">
        <v>0.83032608695652177</v>
      </c>
      <c r="AD46" s="31">
        <v>0</v>
      </c>
      <c r="AE46" s="31">
        <v>0.25695652173913042</v>
      </c>
      <c r="AF46" t="s">
        <v>118</v>
      </c>
      <c r="AG46" s="32">
        <v>6</v>
      </c>
      <c r="AH46"/>
    </row>
    <row r="47" spans="1:34" x14ac:dyDescent="0.25">
      <c r="A47" t="s">
        <v>816</v>
      </c>
      <c r="B47" t="s">
        <v>453</v>
      </c>
      <c r="C47" t="s">
        <v>571</v>
      </c>
      <c r="D47" t="s">
        <v>729</v>
      </c>
      <c r="E47" s="31">
        <v>52.967391304347828</v>
      </c>
      <c r="F47" s="31">
        <v>2.9517750872152679</v>
      </c>
      <c r="G47" s="31">
        <v>2.7110158013544021</v>
      </c>
      <c r="H47" s="31">
        <v>0.16835214446952593</v>
      </c>
      <c r="I47" s="31">
        <v>4.5663862097270677E-2</v>
      </c>
      <c r="J47" s="31">
        <v>156.34782608695653</v>
      </c>
      <c r="K47" s="31">
        <v>143.59543478260872</v>
      </c>
      <c r="L47" s="31">
        <v>8.9171739130434773</v>
      </c>
      <c r="M47" s="31">
        <v>2.4186956521739131</v>
      </c>
      <c r="N47" s="31">
        <v>6.2307608695652155</v>
      </c>
      <c r="O47" s="31">
        <v>0.2677173913043478</v>
      </c>
      <c r="P47" s="31">
        <v>43.55141304347827</v>
      </c>
      <c r="Q47" s="31">
        <v>37.297500000000007</v>
      </c>
      <c r="R47" s="31">
        <v>6.2539130434782608</v>
      </c>
      <c r="S47" s="31">
        <v>103.87923913043478</v>
      </c>
      <c r="T47" s="31">
        <v>69.13347826086958</v>
      </c>
      <c r="U47" s="31">
        <v>5.6539130434782603</v>
      </c>
      <c r="V47" s="31">
        <v>29.091847826086951</v>
      </c>
      <c r="W47" s="31">
        <v>0</v>
      </c>
      <c r="X47" s="31">
        <v>0</v>
      </c>
      <c r="Y47" s="31">
        <v>0</v>
      </c>
      <c r="Z47" s="31">
        <v>0</v>
      </c>
      <c r="AA47" s="31">
        <v>0</v>
      </c>
      <c r="AB47" s="31">
        <v>0</v>
      </c>
      <c r="AC47" s="31">
        <v>0</v>
      </c>
      <c r="AD47" s="31">
        <v>0</v>
      </c>
      <c r="AE47" s="31">
        <v>0</v>
      </c>
      <c r="AF47" t="s">
        <v>168</v>
      </c>
      <c r="AG47" s="32">
        <v>6</v>
      </c>
      <c r="AH47"/>
    </row>
    <row r="48" spans="1:34" x14ac:dyDescent="0.25">
      <c r="A48" t="s">
        <v>816</v>
      </c>
      <c r="B48" t="s">
        <v>346</v>
      </c>
      <c r="C48" t="s">
        <v>564</v>
      </c>
      <c r="D48" t="s">
        <v>740</v>
      </c>
      <c r="E48" s="31">
        <v>38.923913043478258</v>
      </c>
      <c r="F48" s="31">
        <v>3.8488829935772131</v>
      </c>
      <c r="G48" s="31">
        <v>3.7116196593130408</v>
      </c>
      <c r="H48" s="31">
        <v>0.45679419156660145</v>
      </c>
      <c r="I48" s="31">
        <v>0.45452666852834395</v>
      </c>
      <c r="J48" s="31">
        <v>149.81358695652173</v>
      </c>
      <c r="K48" s="31">
        <v>144.4707608695652</v>
      </c>
      <c r="L48" s="31">
        <v>17.780217391304344</v>
      </c>
      <c r="M48" s="31">
        <v>17.691956521739126</v>
      </c>
      <c r="N48" s="31">
        <v>0</v>
      </c>
      <c r="O48" s="31">
        <v>8.8260869565217379E-2</v>
      </c>
      <c r="P48" s="31">
        <v>43.481413043478263</v>
      </c>
      <c r="Q48" s="31">
        <v>38.22684782608696</v>
      </c>
      <c r="R48" s="31">
        <v>5.2545652173913036</v>
      </c>
      <c r="S48" s="31">
        <v>88.551956521739115</v>
      </c>
      <c r="T48" s="31">
        <v>71.289347826086939</v>
      </c>
      <c r="U48" s="31">
        <v>0</v>
      </c>
      <c r="V48" s="31">
        <v>17.262608695652172</v>
      </c>
      <c r="W48" s="31">
        <v>0</v>
      </c>
      <c r="X48" s="31">
        <v>0</v>
      </c>
      <c r="Y48" s="31">
        <v>0</v>
      </c>
      <c r="Z48" s="31">
        <v>0</v>
      </c>
      <c r="AA48" s="31">
        <v>0</v>
      </c>
      <c r="AB48" s="31">
        <v>0</v>
      </c>
      <c r="AC48" s="31">
        <v>0</v>
      </c>
      <c r="AD48" s="31">
        <v>0</v>
      </c>
      <c r="AE48" s="31">
        <v>0</v>
      </c>
      <c r="AF48" t="s">
        <v>59</v>
      </c>
      <c r="AG48" s="32">
        <v>6</v>
      </c>
      <c r="AH48"/>
    </row>
    <row r="49" spans="1:34" x14ac:dyDescent="0.25">
      <c r="A49" t="s">
        <v>816</v>
      </c>
      <c r="B49" t="s">
        <v>559</v>
      </c>
      <c r="C49" t="s">
        <v>587</v>
      </c>
      <c r="D49" t="s">
        <v>779</v>
      </c>
      <c r="E49" s="31">
        <v>39.336956521739133</v>
      </c>
      <c r="F49" s="31">
        <v>3.8779358938933401</v>
      </c>
      <c r="G49" s="31">
        <v>3.6127383255042824</v>
      </c>
      <c r="H49" s="31">
        <v>0.1458966565349544</v>
      </c>
      <c r="I49" s="31">
        <v>0</v>
      </c>
      <c r="J49" s="31">
        <v>152.54619565217391</v>
      </c>
      <c r="K49" s="31">
        <v>142.1141304347826</v>
      </c>
      <c r="L49" s="31">
        <v>5.7391304347826084</v>
      </c>
      <c r="M49" s="31">
        <v>0</v>
      </c>
      <c r="N49" s="31">
        <v>0</v>
      </c>
      <c r="O49" s="31">
        <v>5.7391304347826084</v>
      </c>
      <c r="P49" s="31">
        <v>37.899456521739133</v>
      </c>
      <c r="Q49" s="31">
        <v>33.206521739130437</v>
      </c>
      <c r="R49" s="31">
        <v>4.6929347826086953</v>
      </c>
      <c r="S49" s="31">
        <v>108.90760869565217</v>
      </c>
      <c r="T49" s="31">
        <v>87.682065217391298</v>
      </c>
      <c r="U49" s="31">
        <v>0.72826086956521741</v>
      </c>
      <c r="V49" s="31">
        <v>20.497282608695652</v>
      </c>
      <c r="W49" s="31">
        <v>0</v>
      </c>
      <c r="X49" s="31">
        <v>0</v>
      </c>
      <c r="Y49" s="31">
        <v>0</v>
      </c>
      <c r="Z49" s="31">
        <v>0</v>
      </c>
      <c r="AA49" s="31">
        <v>0</v>
      </c>
      <c r="AB49" s="31">
        <v>0</v>
      </c>
      <c r="AC49" s="31">
        <v>0</v>
      </c>
      <c r="AD49" s="31">
        <v>0</v>
      </c>
      <c r="AE49" s="31">
        <v>0</v>
      </c>
      <c r="AF49" t="s">
        <v>278</v>
      </c>
      <c r="AG49" s="32">
        <v>6</v>
      </c>
      <c r="AH49"/>
    </row>
    <row r="50" spans="1:34" x14ac:dyDescent="0.25">
      <c r="A50" t="s">
        <v>816</v>
      </c>
      <c r="B50" t="s">
        <v>468</v>
      </c>
      <c r="C50" t="s">
        <v>588</v>
      </c>
      <c r="D50" t="s">
        <v>743</v>
      </c>
      <c r="E50" s="31">
        <v>57.597826086956523</v>
      </c>
      <c r="F50" s="31">
        <v>3.1139554632949618</v>
      </c>
      <c r="G50" s="31">
        <v>2.8735327420267973</v>
      </c>
      <c r="H50" s="31">
        <v>0.29505567088129836</v>
      </c>
      <c r="I50" s="31">
        <v>0.12106057746744668</v>
      </c>
      <c r="J50" s="31">
        <v>179.35706521739132</v>
      </c>
      <c r="K50" s="31">
        <v>165.50923913043476</v>
      </c>
      <c r="L50" s="31">
        <v>16.994565217391305</v>
      </c>
      <c r="M50" s="31">
        <v>6.9728260869565215</v>
      </c>
      <c r="N50" s="31">
        <v>0</v>
      </c>
      <c r="O50" s="31">
        <v>10.021739130434783</v>
      </c>
      <c r="P50" s="31">
        <v>34.222826086956523</v>
      </c>
      <c r="Q50" s="31">
        <v>30.396739130434781</v>
      </c>
      <c r="R50" s="31">
        <v>3.8260869565217392</v>
      </c>
      <c r="S50" s="31">
        <v>128.13967391304348</v>
      </c>
      <c r="T50" s="31">
        <v>88.508152173913047</v>
      </c>
      <c r="U50" s="31">
        <v>0</v>
      </c>
      <c r="V50" s="31">
        <v>39.631521739130434</v>
      </c>
      <c r="W50" s="31">
        <v>9.5760869565217401</v>
      </c>
      <c r="X50" s="31">
        <v>0</v>
      </c>
      <c r="Y50" s="31">
        <v>0</v>
      </c>
      <c r="Z50" s="31">
        <v>0</v>
      </c>
      <c r="AA50" s="31">
        <v>1.0217391304347827</v>
      </c>
      <c r="AB50" s="31">
        <v>0</v>
      </c>
      <c r="AC50" s="31">
        <v>8.554347826086957</v>
      </c>
      <c r="AD50" s="31">
        <v>0</v>
      </c>
      <c r="AE50" s="31">
        <v>0</v>
      </c>
      <c r="AF50" t="s">
        <v>183</v>
      </c>
      <c r="AG50" s="32">
        <v>6</v>
      </c>
      <c r="AH50"/>
    </row>
    <row r="51" spans="1:34" x14ac:dyDescent="0.25">
      <c r="A51" t="s">
        <v>816</v>
      </c>
      <c r="B51" t="s">
        <v>377</v>
      </c>
      <c r="C51" t="s">
        <v>640</v>
      </c>
      <c r="D51" t="s">
        <v>768</v>
      </c>
      <c r="E51" s="31">
        <v>68.206521739130437</v>
      </c>
      <c r="F51" s="31">
        <v>3.2309816733067724</v>
      </c>
      <c r="G51" s="31">
        <v>3.1224956175298799</v>
      </c>
      <c r="H51" s="31">
        <v>0.34760159362549792</v>
      </c>
      <c r="I51" s="31">
        <v>0.23911553784860551</v>
      </c>
      <c r="J51" s="31">
        <v>220.3740217391304</v>
      </c>
      <c r="K51" s="31">
        <v>212.97456521739127</v>
      </c>
      <c r="L51" s="31">
        <v>23.708695652173908</v>
      </c>
      <c r="M51" s="31">
        <v>16.309239130434779</v>
      </c>
      <c r="N51" s="31">
        <v>1.7109782608695652</v>
      </c>
      <c r="O51" s="31">
        <v>5.6884782608695641</v>
      </c>
      <c r="P51" s="31">
        <v>42.68902173913046</v>
      </c>
      <c r="Q51" s="31">
        <v>42.68902173913046</v>
      </c>
      <c r="R51" s="31">
        <v>0</v>
      </c>
      <c r="S51" s="31">
        <v>153.97630434782602</v>
      </c>
      <c r="T51" s="31">
        <v>129.98163043478255</v>
      </c>
      <c r="U51" s="31">
        <v>0</v>
      </c>
      <c r="V51" s="31">
        <v>23.994673913043481</v>
      </c>
      <c r="W51" s="31">
        <v>0</v>
      </c>
      <c r="X51" s="31">
        <v>0</v>
      </c>
      <c r="Y51" s="31">
        <v>0</v>
      </c>
      <c r="Z51" s="31">
        <v>0</v>
      </c>
      <c r="AA51" s="31">
        <v>0</v>
      </c>
      <c r="AB51" s="31">
        <v>0</v>
      </c>
      <c r="AC51" s="31">
        <v>0</v>
      </c>
      <c r="AD51" s="31">
        <v>0</v>
      </c>
      <c r="AE51" s="31">
        <v>0</v>
      </c>
      <c r="AF51" t="s">
        <v>90</v>
      </c>
      <c r="AG51" s="32">
        <v>6</v>
      </c>
      <c r="AH51"/>
    </row>
    <row r="52" spans="1:34" x14ac:dyDescent="0.25">
      <c r="A52" t="s">
        <v>816</v>
      </c>
      <c r="B52" t="s">
        <v>362</v>
      </c>
      <c r="C52" t="s">
        <v>630</v>
      </c>
      <c r="D52" t="s">
        <v>758</v>
      </c>
      <c r="E52" s="31">
        <v>43.586956521739133</v>
      </c>
      <c r="F52" s="31">
        <v>3.11857855361596</v>
      </c>
      <c r="G52" s="31">
        <v>2.803778054862843</v>
      </c>
      <c r="H52" s="31">
        <v>0.18574064837905233</v>
      </c>
      <c r="I52" s="31">
        <v>5.6034912718204485E-3</v>
      </c>
      <c r="J52" s="31">
        <v>135.92934782608697</v>
      </c>
      <c r="K52" s="31">
        <v>122.20815217391305</v>
      </c>
      <c r="L52" s="31">
        <v>8.0958695652173898</v>
      </c>
      <c r="M52" s="31">
        <v>0.2442391304347826</v>
      </c>
      <c r="N52" s="31">
        <v>0</v>
      </c>
      <c r="O52" s="31">
        <v>7.8516304347826065</v>
      </c>
      <c r="P52" s="31">
        <v>17.407826086956522</v>
      </c>
      <c r="Q52" s="31">
        <v>11.538260869565216</v>
      </c>
      <c r="R52" s="31">
        <v>5.8695652173913055</v>
      </c>
      <c r="S52" s="31">
        <v>110.42565217391305</v>
      </c>
      <c r="T52" s="31">
        <v>87.300434782608704</v>
      </c>
      <c r="U52" s="31">
        <v>0</v>
      </c>
      <c r="V52" s="31">
        <v>23.125217391304339</v>
      </c>
      <c r="W52" s="31">
        <v>0</v>
      </c>
      <c r="X52" s="31">
        <v>0</v>
      </c>
      <c r="Y52" s="31">
        <v>0</v>
      </c>
      <c r="Z52" s="31">
        <v>0</v>
      </c>
      <c r="AA52" s="31">
        <v>0</v>
      </c>
      <c r="AB52" s="31">
        <v>0</v>
      </c>
      <c r="AC52" s="31">
        <v>0</v>
      </c>
      <c r="AD52" s="31">
        <v>0</v>
      </c>
      <c r="AE52" s="31">
        <v>0</v>
      </c>
      <c r="AF52" t="s">
        <v>75</v>
      </c>
      <c r="AG52" s="32">
        <v>6</v>
      </c>
      <c r="AH52"/>
    </row>
    <row r="53" spans="1:34" x14ac:dyDescent="0.25">
      <c r="A53" t="s">
        <v>816</v>
      </c>
      <c r="B53" t="s">
        <v>361</v>
      </c>
      <c r="C53" t="s">
        <v>629</v>
      </c>
      <c r="D53" t="s">
        <v>750</v>
      </c>
      <c r="E53" s="31">
        <v>48.086956521739133</v>
      </c>
      <c r="F53" s="31">
        <v>4.3593105786618445</v>
      </c>
      <c r="G53" s="31">
        <v>4.2435782097649186</v>
      </c>
      <c r="H53" s="31">
        <v>0.25945750452079563</v>
      </c>
      <c r="I53" s="31">
        <v>0.14372513562386979</v>
      </c>
      <c r="J53" s="31">
        <v>209.62597826086957</v>
      </c>
      <c r="K53" s="31">
        <v>204.06076086956523</v>
      </c>
      <c r="L53" s="31">
        <v>12.476521739130435</v>
      </c>
      <c r="M53" s="31">
        <v>6.9113043478260874</v>
      </c>
      <c r="N53" s="31">
        <v>0.29891304347826086</v>
      </c>
      <c r="O53" s="31">
        <v>5.2663043478260869</v>
      </c>
      <c r="P53" s="31">
        <v>37.117065217391307</v>
      </c>
      <c r="Q53" s="31">
        <v>37.117065217391307</v>
      </c>
      <c r="R53" s="31">
        <v>0</v>
      </c>
      <c r="S53" s="31">
        <v>160.03239130434781</v>
      </c>
      <c r="T53" s="31">
        <v>126.47923913043478</v>
      </c>
      <c r="U53" s="31">
        <v>0</v>
      </c>
      <c r="V53" s="31">
        <v>33.553152173913041</v>
      </c>
      <c r="W53" s="31">
        <v>0</v>
      </c>
      <c r="X53" s="31">
        <v>0</v>
      </c>
      <c r="Y53" s="31">
        <v>0</v>
      </c>
      <c r="Z53" s="31">
        <v>0</v>
      </c>
      <c r="AA53" s="31">
        <v>0</v>
      </c>
      <c r="AB53" s="31">
        <v>0</v>
      </c>
      <c r="AC53" s="31">
        <v>0</v>
      </c>
      <c r="AD53" s="31">
        <v>0</v>
      </c>
      <c r="AE53" s="31">
        <v>0</v>
      </c>
      <c r="AF53" t="s">
        <v>74</v>
      </c>
      <c r="AG53" s="32">
        <v>6</v>
      </c>
      <c r="AH53"/>
    </row>
    <row r="54" spans="1:34" x14ac:dyDescent="0.25">
      <c r="A54" t="s">
        <v>816</v>
      </c>
      <c r="B54" t="s">
        <v>359</v>
      </c>
      <c r="C54" t="s">
        <v>627</v>
      </c>
      <c r="D54" t="s">
        <v>713</v>
      </c>
      <c r="E54" s="31">
        <v>34.358695652173914</v>
      </c>
      <c r="F54" s="31">
        <v>3.6702783929136347</v>
      </c>
      <c r="G54" s="31">
        <v>3.3784403669724772</v>
      </c>
      <c r="H54" s="31">
        <v>0.26945586839607716</v>
      </c>
      <c r="I54" s="31">
        <v>0.15335336918696613</v>
      </c>
      <c r="J54" s="31">
        <v>126.10597826086956</v>
      </c>
      <c r="K54" s="31">
        <v>116.07880434782609</v>
      </c>
      <c r="L54" s="31">
        <v>9.258152173913043</v>
      </c>
      <c r="M54" s="31">
        <v>5.2690217391304346</v>
      </c>
      <c r="N54" s="31">
        <v>0</v>
      </c>
      <c r="O54" s="31">
        <v>3.9891304347826089</v>
      </c>
      <c r="P54" s="31">
        <v>26.016304347826086</v>
      </c>
      <c r="Q54" s="31">
        <v>19.978260869565219</v>
      </c>
      <c r="R54" s="31">
        <v>6.0380434782608692</v>
      </c>
      <c r="S54" s="31">
        <v>90.831521739130437</v>
      </c>
      <c r="T54" s="31">
        <v>68.888586956521735</v>
      </c>
      <c r="U54" s="31">
        <v>7.625</v>
      </c>
      <c r="V54" s="31">
        <v>14.317934782608695</v>
      </c>
      <c r="W54" s="31">
        <v>9.4157608695652169</v>
      </c>
      <c r="X54" s="31">
        <v>8.1521739130434784E-2</v>
      </c>
      <c r="Y54" s="31">
        <v>0</v>
      </c>
      <c r="Z54" s="31">
        <v>0</v>
      </c>
      <c r="AA54" s="31">
        <v>1.2336956521739131</v>
      </c>
      <c r="AB54" s="31">
        <v>0</v>
      </c>
      <c r="AC54" s="31">
        <v>8.1005434782608692</v>
      </c>
      <c r="AD54" s="31">
        <v>0</v>
      </c>
      <c r="AE54" s="31">
        <v>0</v>
      </c>
      <c r="AF54" t="s">
        <v>72</v>
      </c>
      <c r="AG54" s="32">
        <v>6</v>
      </c>
      <c r="AH54"/>
    </row>
    <row r="55" spans="1:34" x14ac:dyDescent="0.25">
      <c r="A55" t="s">
        <v>816</v>
      </c>
      <c r="B55" t="s">
        <v>366</v>
      </c>
      <c r="C55" t="s">
        <v>634</v>
      </c>
      <c r="D55" t="s">
        <v>762</v>
      </c>
      <c r="E55" s="31">
        <v>36.663043478260867</v>
      </c>
      <c r="F55" s="31">
        <v>4.3501482359916981</v>
      </c>
      <c r="G55" s="31">
        <v>4.1388734064630883</v>
      </c>
      <c r="H55" s="31">
        <v>0.23095760450637418</v>
      </c>
      <c r="I55" s="31">
        <v>9.3450933886747731E-2</v>
      </c>
      <c r="J55" s="31">
        <v>159.48967391304345</v>
      </c>
      <c r="K55" s="31">
        <v>151.74369565217387</v>
      </c>
      <c r="L55" s="31">
        <v>8.4676086956521743</v>
      </c>
      <c r="M55" s="31">
        <v>3.4261956521739139</v>
      </c>
      <c r="N55" s="31">
        <v>1.9031521739130439</v>
      </c>
      <c r="O55" s="31">
        <v>3.1382608695652179</v>
      </c>
      <c r="P55" s="31">
        <v>21.62902173913044</v>
      </c>
      <c r="Q55" s="31">
        <v>18.924456521739135</v>
      </c>
      <c r="R55" s="31">
        <v>2.7045652173913046</v>
      </c>
      <c r="S55" s="31">
        <v>129.39304347826084</v>
      </c>
      <c r="T55" s="31">
        <v>82.893478260869529</v>
      </c>
      <c r="U55" s="31">
        <v>0</v>
      </c>
      <c r="V55" s="31">
        <v>46.499565217391307</v>
      </c>
      <c r="W55" s="31">
        <v>0.93032608695652175</v>
      </c>
      <c r="X55" s="31">
        <v>0</v>
      </c>
      <c r="Y55" s="31">
        <v>0</v>
      </c>
      <c r="Z55" s="31">
        <v>0.93032608695652175</v>
      </c>
      <c r="AA55" s="31">
        <v>0</v>
      </c>
      <c r="AB55" s="31">
        <v>0</v>
      </c>
      <c r="AC55" s="31">
        <v>0</v>
      </c>
      <c r="AD55" s="31">
        <v>0</v>
      </c>
      <c r="AE55" s="31">
        <v>0</v>
      </c>
      <c r="AF55" t="s">
        <v>79</v>
      </c>
      <c r="AG55" s="32">
        <v>6</v>
      </c>
      <c r="AH55"/>
    </row>
    <row r="56" spans="1:34" x14ac:dyDescent="0.25">
      <c r="A56" t="s">
        <v>816</v>
      </c>
      <c r="B56" t="s">
        <v>427</v>
      </c>
      <c r="C56" t="s">
        <v>665</v>
      </c>
      <c r="D56" t="s">
        <v>762</v>
      </c>
      <c r="E56" s="31">
        <v>73.336956521739125</v>
      </c>
      <c r="F56" s="31">
        <v>3.6626589595375729</v>
      </c>
      <c r="G56" s="31">
        <v>3.3125641025641035</v>
      </c>
      <c r="H56" s="31">
        <v>0.30307099451608122</v>
      </c>
      <c r="I56" s="31">
        <v>7.0377945753668292E-2</v>
      </c>
      <c r="J56" s="31">
        <v>268.60826086956524</v>
      </c>
      <c r="K56" s="31">
        <v>242.93336956521745</v>
      </c>
      <c r="L56" s="31">
        <v>22.226304347826087</v>
      </c>
      <c r="M56" s="31">
        <v>5.1613043478260865</v>
      </c>
      <c r="N56" s="31">
        <v>12.413695652173912</v>
      </c>
      <c r="O56" s="31">
        <v>4.6513043478260867</v>
      </c>
      <c r="P56" s="31">
        <v>48.184565217391317</v>
      </c>
      <c r="Q56" s="31">
        <v>39.57467391304349</v>
      </c>
      <c r="R56" s="31">
        <v>8.6098913043478262</v>
      </c>
      <c r="S56" s="31">
        <v>198.19739130434783</v>
      </c>
      <c r="T56" s="31">
        <v>110.97336956521738</v>
      </c>
      <c r="U56" s="31">
        <v>10.660217391304348</v>
      </c>
      <c r="V56" s="31">
        <v>76.563804347826121</v>
      </c>
      <c r="W56" s="31">
        <v>12.76195652173913</v>
      </c>
      <c r="X56" s="31">
        <v>0</v>
      </c>
      <c r="Y56" s="31">
        <v>0</v>
      </c>
      <c r="Z56" s="31">
        <v>0</v>
      </c>
      <c r="AA56" s="31">
        <v>2.7798913043478262</v>
      </c>
      <c r="AB56" s="31">
        <v>0</v>
      </c>
      <c r="AC56" s="31">
        <v>3.9972826086956523</v>
      </c>
      <c r="AD56" s="31">
        <v>0</v>
      </c>
      <c r="AE56" s="31">
        <v>5.9847826086956522</v>
      </c>
      <c r="AF56" t="s">
        <v>141</v>
      </c>
      <c r="AG56" s="32">
        <v>6</v>
      </c>
      <c r="AH56"/>
    </row>
    <row r="57" spans="1:34" x14ac:dyDescent="0.25">
      <c r="A57" t="s">
        <v>816</v>
      </c>
      <c r="B57" t="s">
        <v>517</v>
      </c>
      <c r="C57" t="s">
        <v>693</v>
      </c>
      <c r="D57" t="s">
        <v>740</v>
      </c>
      <c r="E57" s="31">
        <v>63.434782608695649</v>
      </c>
      <c r="F57" s="31">
        <v>3.7498800548320781</v>
      </c>
      <c r="G57" s="31">
        <v>3.4299383139136408</v>
      </c>
      <c r="H57" s="31">
        <v>0.36269705277587377</v>
      </c>
      <c r="I57" s="31">
        <v>0.1705894448252227</v>
      </c>
      <c r="J57" s="31">
        <v>237.87282608695659</v>
      </c>
      <c r="K57" s="31">
        <v>217.57739130434788</v>
      </c>
      <c r="L57" s="31">
        <v>23.007608695652166</v>
      </c>
      <c r="M57" s="31">
        <v>10.821304347826082</v>
      </c>
      <c r="N57" s="31">
        <v>4.9960869565217383</v>
      </c>
      <c r="O57" s="31">
        <v>7.1902173913043477</v>
      </c>
      <c r="P57" s="31">
        <v>40.854239130434777</v>
      </c>
      <c r="Q57" s="31">
        <v>32.745108695652164</v>
      </c>
      <c r="R57" s="31">
        <v>8.1091304347826103</v>
      </c>
      <c r="S57" s="31">
        <v>174.01097826086962</v>
      </c>
      <c r="T57" s="31">
        <v>108.46293478260877</v>
      </c>
      <c r="U57" s="31">
        <v>4.921086956521739</v>
      </c>
      <c r="V57" s="31">
        <v>60.626956521739125</v>
      </c>
      <c r="W57" s="31">
        <v>0</v>
      </c>
      <c r="X57" s="31">
        <v>0</v>
      </c>
      <c r="Y57" s="31">
        <v>0</v>
      </c>
      <c r="Z57" s="31">
        <v>0</v>
      </c>
      <c r="AA57" s="31">
        <v>0</v>
      </c>
      <c r="AB57" s="31">
        <v>0</v>
      </c>
      <c r="AC57" s="31">
        <v>0</v>
      </c>
      <c r="AD57" s="31">
        <v>0</v>
      </c>
      <c r="AE57" s="31">
        <v>0</v>
      </c>
      <c r="AF57" t="s">
        <v>235</v>
      </c>
      <c r="AG57" s="32">
        <v>6</v>
      </c>
      <c r="AH57"/>
    </row>
    <row r="58" spans="1:34" x14ac:dyDescent="0.25">
      <c r="A58" t="s">
        <v>816</v>
      </c>
      <c r="B58" t="s">
        <v>306</v>
      </c>
      <c r="C58" t="s">
        <v>601</v>
      </c>
      <c r="D58" t="s">
        <v>722</v>
      </c>
      <c r="E58" s="31">
        <v>60.086956521739133</v>
      </c>
      <c r="F58" s="31">
        <v>3.8945604196816208</v>
      </c>
      <c r="G58" s="31">
        <v>3.4595839363241687</v>
      </c>
      <c r="H58" s="31">
        <v>0.33248191027496388</v>
      </c>
      <c r="I58" s="31">
        <v>0.24800651230101312</v>
      </c>
      <c r="J58" s="31">
        <v>234.01228260869567</v>
      </c>
      <c r="K58" s="31">
        <v>207.87586956521744</v>
      </c>
      <c r="L58" s="31">
        <v>19.977826086956526</v>
      </c>
      <c r="M58" s="31">
        <v>14.901956521739136</v>
      </c>
      <c r="N58" s="31">
        <v>0</v>
      </c>
      <c r="O58" s="31">
        <v>5.0758695652173911</v>
      </c>
      <c r="P58" s="31">
        <v>88.45043478260871</v>
      </c>
      <c r="Q58" s="31">
        <v>67.389891304347842</v>
      </c>
      <c r="R58" s="31">
        <v>21.060543478260872</v>
      </c>
      <c r="S58" s="31">
        <v>125.58402173913043</v>
      </c>
      <c r="T58" s="31">
        <v>79.522391304347835</v>
      </c>
      <c r="U58" s="31">
        <v>0</v>
      </c>
      <c r="V58" s="31">
        <v>46.0616304347826</v>
      </c>
      <c r="W58" s="31">
        <v>1.3907608695652174</v>
      </c>
      <c r="X58" s="31">
        <v>0</v>
      </c>
      <c r="Y58" s="31">
        <v>0</v>
      </c>
      <c r="Z58" s="31">
        <v>0</v>
      </c>
      <c r="AA58" s="31">
        <v>1.0709782608695653</v>
      </c>
      <c r="AB58" s="31">
        <v>0</v>
      </c>
      <c r="AC58" s="31">
        <v>0</v>
      </c>
      <c r="AD58" s="31">
        <v>0</v>
      </c>
      <c r="AE58" s="31">
        <v>0.31978260869565217</v>
      </c>
      <c r="AF58" t="s">
        <v>18</v>
      </c>
      <c r="AG58" s="32">
        <v>6</v>
      </c>
      <c r="AH58"/>
    </row>
    <row r="59" spans="1:34" x14ac:dyDescent="0.25">
      <c r="A59" t="s">
        <v>816</v>
      </c>
      <c r="B59" t="s">
        <v>493</v>
      </c>
      <c r="C59" t="s">
        <v>584</v>
      </c>
      <c r="D59" t="s">
        <v>720</v>
      </c>
      <c r="E59" s="31">
        <v>57.913043478260867</v>
      </c>
      <c r="F59" s="31">
        <v>4.0371058558558568</v>
      </c>
      <c r="G59" s="31">
        <v>3.9442004504504511</v>
      </c>
      <c r="H59" s="31">
        <v>0.35391891891891897</v>
      </c>
      <c r="I59" s="31">
        <v>0.2610135135135136</v>
      </c>
      <c r="J59" s="31">
        <v>233.80108695652177</v>
      </c>
      <c r="K59" s="31">
        <v>228.42065217391308</v>
      </c>
      <c r="L59" s="31">
        <v>20.496521739130436</v>
      </c>
      <c r="M59" s="31">
        <v>15.116086956521743</v>
      </c>
      <c r="N59" s="31">
        <v>0</v>
      </c>
      <c r="O59" s="31">
        <v>5.3804347826086953</v>
      </c>
      <c r="P59" s="31">
        <v>28.755543478260883</v>
      </c>
      <c r="Q59" s="31">
        <v>28.755543478260883</v>
      </c>
      <c r="R59" s="31">
        <v>0</v>
      </c>
      <c r="S59" s="31">
        <v>184.54902173913044</v>
      </c>
      <c r="T59" s="31">
        <v>101.59130434782608</v>
      </c>
      <c r="U59" s="31">
        <v>14.989999999999997</v>
      </c>
      <c r="V59" s="31">
        <v>67.967717391304362</v>
      </c>
      <c r="W59" s="31">
        <v>0</v>
      </c>
      <c r="X59" s="31">
        <v>0</v>
      </c>
      <c r="Y59" s="31">
        <v>0</v>
      </c>
      <c r="Z59" s="31">
        <v>0</v>
      </c>
      <c r="AA59" s="31">
        <v>0</v>
      </c>
      <c r="AB59" s="31">
        <v>0</v>
      </c>
      <c r="AC59" s="31">
        <v>0</v>
      </c>
      <c r="AD59" s="31">
        <v>0</v>
      </c>
      <c r="AE59" s="31">
        <v>0</v>
      </c>
      <c r="AF59" t="s">
        <v>208</v>
      </c>
      <c r="AG59" s="32">
        <v>6</v>
      </c>
      <c r="AH59"/>
    </row>
    <row r="60" spans="1:34" x14ac:dyDescent="0.25">
      <c r="A60" t="s">
        <v>816</v>
      </c>
      <c r="B60" t="s">
        <v>385</v>
      </c>
      <c r="C60" t="s">
        <v>645</v>
      </c>
      <c r="D60" t="s">
        <v>748</v>
      </c>
      <c r="E60" s="31">
        <v>65.728260869565219</v>
      </c>
      <c r="F60" s="31">
        <v>5.2722440879775085</v>
      </c>
      <c r="G60" s="31">
        <v>4.9792889035885555</v>
      </c>
      <c r="H60" s="31">
        <v>0.18906069125186042</v>
      </c>
      <c r="I60" s="31">
        <v>8.7191996031089791E-2</v>
      </c>
      <c r="J60" s="31">
        <v>346.53543478260866</v>
      </c>
      <c r="K60" s="31">
        <v>327.27999999999997</v>
      </c>
      <c r="L60" s="31">
        <v>12.426630434782609</v>
      </c>
      <c r="M60" s="31">
        <v>5.7309782608695654</v>
      </c>
      <c r="N60" s="31">
        <v>0</v>
      </c>
      <c r="O60" s="31">
        <v>6.6956521739130439</v>
      </c>
      <c r="P60" s="31">
        <v>112.22413043478259</v>
      </c>
      <c r="Q60" s="31">
        <v>99.664347826086939</v>
      </c>
      <c r="R60" s="31">
        <v>12.559782608695652</v>
      </c>
      <c r="S60" s="31">
        <v>221.88467391304346</v>
      </c>
      <c r="T60" s="31">
        <v>169.87652173913042</v>
      </c>
      <c r="U60" s="31">
        <v>20.165978260869565</v>
      </c>
      <c r="V60" s="31">
        <v>31.842173913043478</v>
      </c>
      <c r="W60" s="31">
        <v>0</v>
      </c>
      <c r="X60" s="31">
        <v>0</v>
      </c>
      <c r="Y60" s="31">
        <v>0</v>
      </c>
      <c r="Z60" s="31">
        <v>0</v>
      </c>
      <c r="AA60" s="31">
        <v>0</v>
      </c>
      <c r="AB60" s="31">
        <v>0</v>
      </c>
      <c r="AC60" s="31">
        <v>0</v>
      </c>
      <c r="AD60" s="31">
        <v>0</v>
      </c>
      <c r="AE60" s="31">
        <v>0</v>
      </c>
      <c r="AF60" t="s">
        <v>98</v>
      </c>
      <c r="AG60" s="32">
        <v>6</v>
      </c>
      <c r="AH60"/>
    </row>
    <row r="61" spans="1:34" x14ac:dyDescent="0.25">
      <c r="A61" t="s">
        <v>816</v>
      </c>
      <c r="B61" t="s">
        <v>477</v>
      </c>
      <c r="C61" t="s">
        <v>588</v>
      </c>
      <c r="D61" t="s">
        <v>759</v>
      </c>
      <c r="E61" s="31">
        <v>32.619565217391305</v>
      </c>
      <c r="F61" s="31">
        <v>4.5310863045651457</v>
      </c>
      <c r="G61" s="31">
        <v>4.179936687770744</v>
      </c>
      <c r="H61" s="31">
        <v>0.53560479840053332</v>
      </c>
      <c r="I61" s="31">
        <v>0.34700099966677783</v>
      </c>
      <c r="J61" s="31">
        <v>147.80206521739132</v>
      </c>
      <c r="K61" s="31">
        <v>136.34771739130437</v>
      </c>
      <c r="L61" s="31">
        <v>17.471195652173918</v>
      </c>
      <c r="M61" s="31">
        <v>11.319021739130438</v>
      </c>
      <c r="N61" s="31">
        <v>0</v>
      </c>
      <c r="O61" s="31">
        <v>6.1521739130434785</v>
      </c>
      <c r="P61" s="31">
        <v>28.782282608695652</v>
      </c>
      <c r="Q61" s="31">
        <v>23.480108695652174</v>
      </c>
      <c r="R61" s="31">
        <v>5.302173913043478</v>
      </c>
      <c r="S61" s="31">
        <v>101.54858695652176</v>
      </c>
      <c r="T61" s="31">
        <v>76.915434782608713</v>
      </c>
      <c r="U61" s="31">
        <v>0</v>
      </c>
      <c r="V61" s="31">
        <v>24.633152173913043</v>
      </c>
      <c r="W61" s="31">
        <v>33.108152173913055</v>
      </c>
      <c r="X61" s="31">
        <v>0.63206521739130428</v>
      </c>
      <c r="Y61" s="31">
        <v>0</v>
      </c>
      <c r="Z61" s="31">
        <v>0.92391304347826086</v>
      </c>
      <c r="AA61" s="31">
        <v>1.4168478260869568</v>
      </c>
      <c r="AB61" s="31">
        <v>0</v>
      </c>
      <c r="AC61" s="31">
        <v>28.197826086956528</v>
      </c>
      <c r="AD61" s="31">
        <v>0</v>
      </c>
      <c r="AE61" s="31">
        <v>1.9375</v>
      </c>
      <c r="AF61" t="s">
        <v>192</v>
      </c>
      <c r="AG61" s="32">
        <v>6</v>
      </c>
      <c r="AH61"/>
    </row>
    <row r="62" spans="1:34" x14ac:dyDescent="0.25">
      <c r="A62" t="s">
        <v>816</v>
      </c>
      <c r="B62" t="s">
        <v>365</v>
      </c>
      <c r="C62" t="s">
        <v>633</v>
      </c>
      <c r="D62" t="s">
        <v>761</v>
      </c>
      <c r="E62" s="31">
        <v>58.391304347826086</v>
      </c>
      <c r="F62" s="31">
        <v>3.8552289650037244</v>
      </c>
      <c r="G62" s="31">
        <v>3.5833395383469848</v>
      </c>
      <c r="H62" s="31">
        <v>0.29530342516753544</v>
      </c>
      <c r="I62" s="31">
        <v>0.10257259865971707</v>
      </c>
      <c r="J62" s="31">
        <v>225.11184782608703</v>
      </c>
      <c r="K62" s="31">
        <v>209.23586956521743</v>
      </c>
      <c r="L62" s="31">
        <v>17.243152173913046</v>
      </c>
      <c r="M62" s="31">
        <v>5.9893478260869575</v>
      </c>
      <c r="N62" s="31">
        <v>5.5146739130434783</v>
      </c>
      <c r="O62" s="31">
        <v>5.7391304347826084</v>
      </c>
      <c r="P62" s="31">
        <v>37.98467391304348</v>
      </c>
      <c r="Q62" s="31">
        <v>33.362499999999997</v>
      </c>
      <c r="R62" s="31">
        <v>4.6221739130434791</v>
      </c>
      <c r="S62" s="31">
        <v>169.88402173913047</v>
      </c>
      <c r="T62" s="31">
        <v>106.67826086956525</v>
      </c>
      <c r="U62" s="31">
        <v>11.952282608695654</v>
      </c>
      <c r="V62" s="31">
        <v>51.253478260869564</v>
      </c>
      <c r="W62" s="31">
        <v>0</v>
      </c>
      <c r="X62" s="31">
        <v>0</v>
      </c>
      <c r="Y62" s="31">
        <v>0</v>
      </c>
      <c r="Z62" s="31">
        <v>0</v>
      </c>
      <c r="AA62" s="31">
        <v>0</v>
      </c>
      <c r="AB62" s="31">
        <v>0</v>
      </c>
      <c r="AC62" s="31">
        <v>0</v>
      </c>
      <c r="AD62" s="31">
        <v>0</v>
      </c>
      <c r="AE62" s="31">
        <v>0</v>
      </c>
      <c r="AF62" t="s">
        <v>78</v>
      </c>
      <c r="AG62" s="32">
        <v>6</v>
      </c>
      <c r="AH62"/>
    </row>
    <row r="63" spans="1:34" x14ac:dyDescent="0.25">
      <c r="A63" t="s">
        <v>816</v>
      </c>
      <c r="B63" t="s">
        <v>551</v>
      </c>
      <c r="C63" t="s">
        <v>589</v>
      </c>
      <c r="D63" t="s">
        <v>744</v>
      </c>
      <c r="E63" s="31">
        <v>87.163043478260875</v>
      </c>
      <c r="F63" s="31">
        <v>3.7279623394438213</v>
      </c>
      <c r="G63" s="31">
        <v>3.4541439082179819</v>
      </c>
      <c r="H63" s="31">
        <v>0.20195785010599826</v>
      </c>
      <c r="I63" s="31">
        <v>5.3186182815812444E-2</v>
      </c>
      <c r="J63" s="31">
        <v>324.94054347826091</v>
      </c>
      <c r="K63" s="31">
        <v>301.07369565217391</v>
      </c>
      <c r="L63" s="31">
        <v>17.603260869565219</v>
      </c>
      <c r="M63" s="31">
        <v>4.6358695652173916</v>
      </c>
      <c r="N63" s="31">
        <v>5.4021739130434785</v>
      </c>
      <c r="O63" s="31">
        <v>7.5652173913043477</v>
      </c>
      <c r="P63" s="31">
        <v>86.356956521739122</v>
      </c>
      <c r="Q63" s="31">
        <v>75.457499999999996</v>
      </c>
      <c r="R63" s="31">
        <v>10.899456521739131</v>
      </c>
      <c r="S63" s="31">
        <v>220.98032608695652</v>
      </c>
      <c r="T63" s="31">
        <v>153.97836956521741</v>
      </c>
      <c r="U63" s="31">
        <v>13.921195652173912</v>
      </c>
      <c r="V63" s="31">
        <v>53.080760869565218</v>
      </c>
      <c r="W63" s="31">
        <v>109.80195652173916</v>
      </c>
      <c r="X63" s="31">
        <v>4.619565217391304E-2</v>
      </c>
      <c r="Y63" s="31">
        <v>0</v>
      </c>
      <c r="Z63" s="31">
        <v>0</v>
      </c>
      <c r="AA63" s="31">
        <v>11.346086956521738</v>
      </c>
      <c r="AB63" s="31">
        <v>0</v>
      </c>
      <c r="AC63" s="31">
        <v>90.356086956521764</v>
      </c>
      <c r="AD63" s="31">
        <v>0</v>
      </c>
      <c r="AE63" s="31">
        <v>8.0535869565217393</v>
      </c>
      <c r="AF63" t="s">
        <v>270</v>
      </c>
      <c r="AG63" s="32">
        <v>6</v>
      </c>
      <c r="AH63"/>
    </row>
    <row r="64" spans="1:34" x14ac:dyDescent="0.25">
      <c r="A64" t="s">
        <v>816</v>
      </c>
      <c r="B64" t="s">
        <v>513</v>
      </c>
      <c r="C64" t="s">
        <v>692</v>
      </c>
      <c r="D64" t="s">
        <v>739</v>
      </c>
      <c r="E64" s="31">
        <v>34.021739130434781</v>
      </c>
      <c r="F64" s="31">
        <v>6.2221118210862603</v>
      </c>
      <c r="G64" s="31">
        <v>5.8394536741214047</v>
      </c>
      <c r="H64" s="31">
        <v>0.98941214057508009</v>
      </c>
      <c r="I64" s="31">
        <v>0.80236741214057528</v>
      </c>
      <c r="J64" s="31">
        <v>211.68706521739125</v>
      </c>
      <c r="K64" s="31">
        <v>198.66836956521735</v>
      </c>
      <c r="L64" s="31">
        <v>33.661521739130443</v>
      </c>
      <c r="M64" s="31">
        <v>27.297934782608703</v>
      </c>
      <c r="N64" s="31">
        <v>6.3635869565217398</v>
      </c>
      <c r="O64" s="31">
        <v>0</v>
      </c>
      <c r="P64" s="31">
        <v>20.645543478260862</v>
      </c>
      <c r="Q64" s="31">
        <v>13.990434782608689</v>
      </c>
      <c r="R64" s="31">
        <v>6.6551086956521734</v>
      </c>
      <c r="S64" s="31">
        <v>157.37999999999997</v>
      </c>
      <c r="T64" s="31">
        <v>117.86021739130432</v>
      </c>
      <c r="U64" s="31">
        <v>10.083043478260871</v>
      </c>
      <c r="V64" s="31">
        <v>29.436739130434784</v>
      </c>
      <c r="W64" s="31">
        <v>0</v>
      </c>
      <c r="X64" s="31">
        <v>0</v>
      </c>
      <c r="Y64" s="31">
        <v>0</v>
      </c>
      <c r="Z64" s="31">
        <v>0</v>
      </c>
      <c r="AA64" s="31">
        <v>0</v>
      </c>
      <c r="AB64" s="31">
        <v>0</v>
      </c>
      <c r="AC64" s="31">
        <v>0</v>
      </c>
      <c r="AD64" s="31">
        <v>0</v>
      </c>
      <c r="AE64" s="31">
        <v>0</v>
      </c>
      <c r="AF64" t="s">
        <v>231</v>
      </c>
      <c r="AG64" s="32">
        <v>6</v>
      </c>
      <c r="AH64"/>
    </row>
    <row r="65" spans="1:34" x14ac:dyDescent="0.25">
      <c r="A65" t="s">
        <v>816</v>
      </c>
      <c r="B65" t="s">
        <v>469</v>
      </c>
      <c r="C65" t="s">
        <v>677</v>
      </c>
      <c r="D65" t="s">
        <v>759</v>
      </c>
      <c r="E65" s="31">
        <v>38.923913043478258</v>
      </c>
      <c r="F65" s="31">
        <v>3.8541608489248818</v>
      </c>
      <c r="G65" s="31">
        <v>3.7067160011170071</v>
      </c>
      <c r="H65" s="31">
        <v>0.51228707065065626</v>
      </c>
      <c r="I65" s="31">
        <v>0.36484222284278134</v>
      </c>
      <c r="J65" s="31">
        <v>150.01902173913044</v>
      </c>
      <c r="K65" s="31">
        <v>144.27989130434784</v>
      </c>
      <c r="L65" s="31">
        <v>19.940217391304348</v>
      </c>
      <c r="M65" s="31">
        <v>14.201086956521738</v>
      </c>
      <c r="N65" s="31">
        <v>0</v>
      </c>
      <c r="O65" s="31">
        <v>5.7391304347826084</v>
      </c>
      <c r="P65" s="31">
        <v>36.410326086956523</v>
      </c>
      <c r="Q65" s="31">
        <v>36.410326086956523</v>
      </c>
      <c r="R65" s="31">
        <v>0</v>
      </c>
      <c r="S65" s="31">
        <v>93.668478260869563</v>
      </c>
      <c r="T65" s="31">
        <v>49.665760869565219</v>
      </c>
      <c r="U65" s="31">
        <v>0</v>
      </c>
      <c r="V65" s="31">
        <v>44.002717391304351</v>
      </c>
      <c r="W65" s="31">
        <v>22.097826086956523</v>
      </c>
      <c r="X65" s="31">
        <v>0</v>
      </c>
      <c r="Y65" s="31">
        <v>0</v>
      </c>
      <c r="Z65" s="31">
        <v>0</v>
      </c>
      <c r="AA65" s="31">
        <v>0.44565217391304346</v>
      </c>
      <c r="AB65" s="31">
        <v>0</v>
      </c>
      <c r="AC65" s="31">
        <v>17.304347826086957</v>
      </c>
      <c r="AD65" s="31">
        <v>0</v>
      </c>
      <c r="AE65" s="31">
        <v>4.3478260869565215</v>
      </c>
      <c r="AF65" t="s">
        <v>184</v>
      </c>
      <c r="AG65" s="32">
        <v>6</v>
      </c>
      <c r="AH65"/>
    </row>
    <row r="66" spans="1:34" x14ac:dyDescent="0.25">
      <c r="A66" t="s">
        <v>816</v>
      </c>
      <c r="B66" t="s">
        <v>327</v>
      </c>
      <c r="C66" t="s">
        <v>599</v>
      </c>
      <c r="D66" t="s">
        <v>748</v>
      </c>
      <c r="E66" s="31">
        <v>72.858695652173907</v>
      </c>
      <c r="F66" s="31">
        <v>3.1322243771445621</v>
      </c>
      <c r="G66" s="31">
        <v>3.0534536774578549</v>
      </c>
      <c r="H66" s="31">
        <v>0.21825152916604507</v>
      </c>
      <c r="I66" s="31">
        <v>0.1394808294793376</v>
      </c>
      <c r="J66" s="31">
        <v>228.20978260869563</v>
      </c>
      <c r="K66" s="31">
        <v>222.47065217391304</v>
      </c>
      <c r="L66" s="31">
        <v>15.901521739130434</v>
      </c>
      <c r="M66" s="31">
        <v>10.162391304347825</v>
      </c>
      <c r="N66" s="31">
        <v>0</v>
      </c>
      <c r="O66" s="31">
        <v>5.7391304347826084</v>
      </c>
      <c r="P66" s="31">
        <v>42.910543478260863</v>
      </c>
      <c r="Q66" s="31">
        <v>42.910543478260863</v>
      </c>
      <c r="R66" s="31">
        <v>0</v>
      </c>
      <c r="S66" s="31">
        <v>169.39771739130435</v>
      </c>
      <c r="T66" s="31">
        <v>129.9992391304348</v>
      </c>
      <c r="U66" s="31">
        <v>0.69565217391304346</v>
      </c>
      <c r="V66" s="31">
        <v>38.702826086956527</v>
      </c>
      <c r="W66" s="31">
        <v>22.555434782608696</v>
      </c>
      <c r="X66" s="31">
        <v>0</v>
      </c>
      <c r="Y66" s="31">
        <v>0</v>
      </c>
      <c r="Z66" s="31">
        <v>0</v>
      </c>
      <c r="AA66" s="31">
        <v>8.3715217391304346</v>
      </c>
      <c r="AB66" s="31">
        <v>0</v>
      </c>
      <c r="AC66" s="31">
        <v>4.7179347826086957</v>
      </c>
      <c r="AD66" s="31">
        <v>0</v>
      </c>
      <c r="AE66" s="31">
        <v>9.4659782608695657</v>
      </c>
      <c r="AF66" t="s">
        <v>39</v>
      </c>
      <c r="AG66" s="32">
        <v>6</v>
      </c>
      <c r="AH66"/>
    </row>
    <row r="67" spans="1:34" x14ac:dyDescent="0.25">
      <c r="A67" t="s">
        <v>816</v>
      </c>
      <c r="B67" t="s">
        <v>516</v>
      </c>
      <c r="C67" t="s">
        <v>572</v>
      </c>
      <c r="D67" t="s">
        <v>730</v>
      </c>
      <c r="E67" s="31">
        <v>39.815217391304351</v>
      </c>
      <c r="F67" s="31">
        <v>4.8492219492219499</v>
      </c>
      <c r="G67" s="31">
        <v>4.691905541905542</v>
      </c>
      <c r="H67" s="31">
        <v>0.73000273000272997</v>
      </c>
      <c r="I67" s="31">
        <v>0.57268632268632269</v>
      </c>
      <c r="J67" s="31">
        <v>193.07282608695655</v>
      </c>
      <c r="K67" s="31">
        <v>186.8092391304348</v>
      </c>
      <c r="L67" s="31">
        <v>29.065217391304351</v>
      </c>
      <c r="M67" s="31">
        <v>22.801630434782609</v>
      </c>
      <c r="N67" s="31">
        <v>0.78532608695652173</v>
      </c>
      <c r="O67" s="31">
        <v>5.4782608695652177</v>
      </c>
      <c r="P67" s="31">
        <v>36.660326086956523</v>
      </c>
      <c r="Q67" s="31">
        <v>36.660326086956523</v>
      </c>
      <c r="R67" s="31">
        <v>0</v>
      </c>
      <c r="S67" s="31">
        <v>127.34728260869566</v>
      </c>
      <c r="T67" s="31">
        <v>89.075543478260883</v>
      </c>
      <c r="U67" s="31">
        <v>8.3260869565217384</v>
      </c>
      <c r="V67" s="31">
        <v>29.945652173913043</v>
      </c>
      <c r="W67" s="31">
        <v>0</v>
      </c>
      <c r="X67" s="31">
        <v>0</v>
      </c>
      <c r="Y67" s="31">
        <v>0</v>
      </c>
      <c r="Z67" s="31">
        <v>0</v>
      </c>
      <c r="AA67" s="31">
        <v>0</v>
      </c>
      <c r="AB67" s="31">
        <v>0</v>
      </c>
      <c r="AC67" s="31">
        <v>0</v>
      </c>
      <c r="AD67" s="31">
        <v>0</v>
      </c>
      <c r="AE67" s="31">
        <v>0</v>
      </c>
      <c r="AF67" t="s">
        <v>234</v>
      </c>
      <c r="AG67" s="32">
        <v>6</v>
      </c>
      <c r="AH67"/>
    </row>
    <row r="68" spans="1:34" x14ac:dyDescent="0.25">
      <c r="A68" t="s">
        <v>816</v>
      </c>
      <c r="B68" t="s">
        <v>482</v>
      </c>
      <c r="C68" t="s">
        <v>604</v>
      </c>
      <c r="D68" t="s">
        <v>744</v>
      </c>
      <c r="E68" s="31">
        <v>69</v>
      </c>
      <c r="F68" s="31">
        <v>3.6831994328922493</v>
      </c>
      <c r="G68" s="31">
        <v>3.6567344045368624</v>
      </c>
      <c r="H68" s="31">
        <v>0.21556395715185894</v>
      </c>
      <c r="I68" s="31">
        <v>0.18909892879647142</v>
      </c>
      <c r="J68" s="31">
        <v>254.14076086956521</v>
      </c>
      <c r="K68" s="31">
        <v>252.31467391304349</v>
      </c>
      <c r="L68" s="31">
        <v>14.873913043478266</v>
      </c>
      <c r="M68" s="31">
        <v>13.047826086956528</v>
      </c>
      <c r="N68" s="31">
        <v>1.826086956521739</v>
      </c>
      <c r="O68" s="31">
        <v>0</v>
      </c>
      <c r="P68" s="31">
        <v>54.17282608695654</v>
      </c>
      <c r="Q68" s="31">
        <v>54.17282608695654</v>
      </c>
      <c r="R68" s="31">
        <v>0</v>
      </c>
      <c r="S68" s="31">
        <v>185.09402173913043</v>
      </c>
      <c r="T68" s="31">
        <v>91.475543478260875</v>
      </c>
      <c r="U68" s="31">
        <v>52.895760869565208</v>
      </c>
      <c r="V68" s="31">
        <v>40.722717391304343</v>
      </c>
      <c r="W68" s="31">
        <v>0</v>
      </c>
      <c r="X68" s="31">
        <v>0</v>
      </c>
      <c r="Y68" s="31">
        <v>0</v>
      </c>
      <c r="Z68" s="31">
        <v>0</v>
      </c>
      <c r="AA68" s="31">
        <v>0</v>
      </c>
      <c r="AB68" s="31">
        <v>0</v>
      </c>
      <c r="AC68" s="31">
        <v>0</v>
      </c>
      <c r="AD68" s="31">
        <v>0</v>
      </c>
      <c r="AE68" s="31">
        <v>0</v>
      </c>
      <c r="AF68" t="s">
        <v>197</v>
      </c>
      <c r="AG68" s="32">
        <v>6</v>
      </c>
      <c r="AH68"/>
    </row>
    <row r="69" spans="1:34" x14ac:dyDescent="0.25">
      <c r="A69" t="s">
        <v>816</v>
      </c>
      <c r="B69" t="s">
        <v>455</v>
      </c>
      <c r="C69" t="s">
        <v>593</v>
      </c>
      <c r="D69" t="s">
        <v>746</v>
      </c>
      <c r="E69" s="31">
        <v>33.489130434782609</v>
      </c>
      <c r="F69" s="31">
        <v>3.3495780590717299</v>
      </c>
      <c r="G69" s="31">
        <v>3.1989776046738072</v>
      </c>
      <c r="H69" s="31">
        <v>0.34120415449529373</v>
      </c>
      <c r="I69" s="31">
        <v>0.19060370009737099</v>
      </c>
      <c r="J69" s="31">
        <v>112.17445652173913</v>
      </c>
      <c r="K69" s="31">
        <v>107.13097826086957</v>
      </c>
      <c r="L69" s="31">
        <v>11.426630434782609</v>
      </c>
      <c r="M69" s="31">
        <v>6.3831521739130439</v>
      </c>
      <c r="N69" s="31">
        <v>0</v>
      </c>
      <c r="O69" s="31">
        <v>5.0434782608695654</v>
      </c>
      <c r="P69" s="31">
        <v>22.711956521739129</v>
      </c>
      <c r="Q69" s="31">
        <v>22.711956521739129</v>
      </c>
      <c r="R69" s="31">
        <v>0</v>
      </c>
      <c r="S69" s="31">
        <v>78.035869565217396</v>
      </c>
      <c r="T69" s="31">
        <v>77.807608695652178</v>
      </c>
      <c r="U69" s="31">
        <v>0</v>
      </c>
      <c r="V69" s="31">
        <v>0.22826086956521738</v>
      </c>
      <c r="W69" s="31">
        <v>0</v>
      </c>
      <c r="X69" s="31">
        <v>0</v>
      </c>
      <c r="Y69" s="31">
        <v>0</v>
      </c>
      <c r="Z69" s="31">
        <v>0</v>
      </c>
      <c r="AA69" s="31">
        <v>0</v>
      </c>
      <c r="AB69" s="31">
        <v>0</v>
      </c>
      <c r="AC69" s="31">
        <v>0</v>
      </c>
      <c r="AD69" s="31">
        <v>0</v>
      </c>
      <c r="AE69" s="31">
        <v>0</v>
      </c>
      <c r="AF69" t="s">
        <v>170</v>
      </c>
      <c r="AG69" s="32">
        <v>6</v>
      </c>
      <c r="AH69"/>
    </row>
    <row r="70" spans="1:34" x14ac:dyDescent="0.25">
      <c r="A70" t="s">
        <v>816</v>
      </c>
      <c r="B70" t="s">
        <v>480</v>
      </c>
      <c r="C70" t="s">
        <v>661</v>
      </c>
      <c r="D70" t="s">
        <v>770</v>
      </c>
      <c r="E70" s="31">
        <v>37.880434782608695</v>
      </c>
      <c r="F70" s="31">
        <v>4.3019368723098994</v>
      </c>
      <c r="G70" s="31">
        <v>4.1605451936872306</v>
      </c>
      <c r="H70" s="31">
        <v>0.24913916786226686</v>
      </c>
      <c r="I70" s="31">
        <v>0.10774748923959827</v>
      </c>
      <c r="J70" s="31">
        <v>162.95923913043478</v>
      </c>
      <c r="K70" s="31">
        <v>157.60326086956522</v>
      </c>
      <c r="L70" s="31">
        <v>9.4375</v>
      </c>
      <c r="M70" s="31">
        <v>4.0815217391304346</v>
      </c>
      <c r="N70" s="31">
        <v>0</v>
      </c>
      <c r="O70" s="31">
        <v>5.3559782608695654</v>
      </c>
      <c r="P70" s="31">
        <v>39.842391304347828</v>
      </c>
      <c r="Q70" s="31">
        <v>39.842391304347828</v>
      </c>
      <c r="R70" s="31">
        <v>0</v>
      </c>
      <c r="S70" s="31">
        <v>113.67934782608697</v>
      </c>
      <c r="T70" s="31">
        <v>65.760869565217391</v>
      </c>
      <c r="U70" s="31">
        <v>13.942934782608695</v>
      </c>
      <c r="V70" s="31">
        <v>33.975543478260867</v>
      </c>
      <c r="W70" s="31">
        <v>0</v>
      </c>
      <c r="X70" s="31">
        <v>0</v>
      </c>
      <c r="Y70" s="31">
        <v>0</v>
      </c>
      <c r="Z70" s="31">
        <v>0</v>
      </c>
      <c r="AA70" s="31">
        <v>0</v>
      </c>
      <c r="AB70" s="31">
        <v>0</v>
      </c>
      <c r="AC70" s="31">
        <v>0</v>
      </c>
      <c r="AD70" s="31">
        <v>0</v>
      </c>
      <c r="AE70" s="31">
        <v>0</v>
      </c>
      <c r="AF70" t="s">
        <v>195</v>
      </c>
      <c r="AG70" s="32">
        <v>6</v>
      </c>
      <c r="AH70"/>
    </row>
    <row r="71" spans="1:34" x14ac:dyDescent="0.25">
      <c r="A71" t="s">
        <v>816</v>
      </c>
      <c r="B71" t="s">
        <v>546</v>
      </c>
      <c r="C71" t="s">
        <v>584</v>
      </c>
      <c r="D71" t="s">
        <v>720</v>
      </c>
      <c r="E71" s="31">
        <v>68.880434782608702</v>
      </c>
      <c r="F71" s="31">
        <v>6.0585971279785387</v>
      </c>
      <c r="G71" s="31">
        <v>5.8154710430803229</v>
      </c>
      <c r="H71" s="31">
        <v>0.17256272684235441</v>
      </c>
      <c r="I71" s="31">
        <v>9.7768660249329314E-2</v>
      </c>
      <c r="J71" s="31">
        <v>417.31880434782613</v>
      </c>
      <c r="K71" s="31">
        <v>400.57217391304357</v>
      </c>
      <c r="L71" s="31">
        <v>11.886195652173914</v>
      </c>
      <c r="M71" s="31">
        <v>6.7343478260869558</v>
      </c>
      <c r="N71" s="31">
        <v>0</v>
      </c>
      <c r="O71" s="31">
        <v>5.151847826086958</v>
      </c>
      <c r="P71" s="31">
        <v>90.096739130434798</v>
      </c>
      <c r="Q71" s="31">
        <v>78.501956521739146</v>
      </c>
      <c r="R71" s="31">
        <v>11.594782608695654</v>
      </c>
      <c r="S71" s="31">
        <v>315.33586956521742</v>
      </c>
      <c r="T71" s="31">
        <v>152.95576086956527</v>
      </c>
      <c r="U71" s="31">
        <v>77.99434782608698</v>
      </c>
      <c r="V71" s="31">
        <v>84.385760869565189</v>
      </c>
      <c r="W71" s="31">
        <v>0</v>
      </c>
      <c r="X71" s="31">
        <v>0</v>
      </c>
      <c r="Y71" s="31">
        <v>0</v>
      </c>
      <c r="Z71" s="31">
        <v>0</v>
      </c>
      <c r="AA71" s="31">
        <v>0</v>
      </c>
      <c r="AB71" s="31">
        <v>0</v>
      </c>
      <c r="AC71" s="31">
        <v>0</v>
      </c>
      <c r="AD71" s="31">
        <v>0</v>
      </c>
      <c r="AE71" s="31">
        <v>0</v>
      </c>
      <c r="AF71" t="s">
        <v>264</v>
      </c>
      <c r="AG71" s="32">
        <v>6</v>
      </c>
      <c r="AH71"/>
    </row>
    <row r="72" spans="1:34" x14ac:dyDescent="0.25">
      <c r="A72" t="s">
        <v>816</v>
      </c>
      <c r="B72" t="s">
        <v>314</v>
      </c>
      <c r="C72" t="s">
        <v>605</v>
      </c>
      <c r="D72" t="s">
        <v>736</v>
      </c>
      <c r="E72" s="31">
        <v>56.195652173913047</v>
      </c>
      <c r="F72" s="31">
        <v>3.1776499032882013</v>
      </c>
      <c r="G72" s="31">
        <v>2.9716866537717599</v>
      </c>
      <c r="H72" s="31">
        <v>0.40435396518375227</v>
      </c>
      <c r="I72" s="31">
        <v>0.20132688588007724</v>
      </c>
      <c r="J72" s="31">
        <v>178.57010869565218</v>
      </c>
      <c r="K72" s="31">
        <v>166.99586956521739</v>
      </c>
      <c r="L72" s="31">
        <v>22.722934782608689</v>
      </c>
      <c r="M72" s="31">
        <v>11.313695652173907</v>
      </c>
      <c r="N72" s="31">
        <v>5.6153260869565216</v>
      </c>
      <c r="O72" s="31">
        <v>5.7939130434782609</v>
      </c>
      <c r="P72" s="31">
        <v>41.899565217391306</v>
      </c>
      <c r="Q72" s="31">
        <v>41.734565217391307</v>
      </c>
      <c r="R72" s="31">
        <v>0.16500000000000001</v>
      </c>
      <c r="S72" s="31">
        <v>113.94760869565218</v>
      </c>
      <c r="T72" s="31">
        <v>62.782173913043501</v>
      </c>
      <c r="U72" s="31">
        <v>23.786195652173912</v>
      </c>
      <c r="V72" s="31">
        <v>27.379239130434776</v>
      </c>
      <c r="W72" s="31">
        <v>0</v>
      </c>
      <c r="X72" s="31">
        <v>0</v>
      </c>
      <c r="Y72" s="31">
        <v>0</v>
      </c>
      <c r="Z72" s="31">
        <v>0</v>
      </c>
      <c r="AA72" s="31">
        <v>0</v>
      </c>
      <c r="AB72" s="31">
        <v>0</v>
      </c>
      <c r="AC72" s="31">
        <v>0</v>
      </c>
      <c r="AD72" s="31">
        <v>0</v>
      </c>
      <c r="AE72" s="31">
        <v>0</v>
      </c>
      <c r="AF72" t="s">
        <v>26</v>
      </c>
      <c r="AG72" s="32">
        <v>6</v>
      </c>
      <c r="AH72"/>
    </row>
    <row r="73" spans="1:34" x14ac:dyDescent="0.25">
      <c r="A73" t="s">
        <v>816</v>
      </c>
      <c r="B73" t="s">
        <v>437</v>
      </c>
      <c r="C73" t="s">
        <v>632</v>
      </c>
      <c r="D73" t="s">
        <v>718</v>
      </c>
      <c r="E73" s="31">
        <v>38.923913043478258</v>
      </c>
      <c r="F73" s="31">
        <v>3.4205054454063113</v>
      </c>
      <c r="G73" s="31">
        <v>3.2779475006981293</v>
      </c>
      <c r="H73" s="31">
        <v>0.24403518570231783</v>
      </c>
      <c r="I73" s="31">
        <v>0.10147724099413573</v>
      </c>
      <c r="J73" s="31">
        <v>133.13945652173913</v>
      </c>
      <c r="K73" s="31">
        <v>127.59054347826087</v>
      </c>
      <c r="L73" s="31">
        <v>9.4988043478260877</v>
      </c>
      <c r="M73" s="31">
        <v>3.9498913043478261</v>
      </c>
      <c r="N73" s="31">
        <v>0</v>
      </c>
      <c r="O73" s="31">
        <v>5.5489130434782608</v>
      </c>
      <c r="P73" s="31">
        <v>36.811086956521741</v>
      </c>
      <c r="Q73" s="31">
        <v>36.811086956521741</v>
      </c>
      <c r="R73" s="31">
        <v>0</v>
      </c>
      <c r="S73" s="31">
        <v>86.829565217391306</v>
      </c>
      <c r="T73" s="31">
        <v>72.213478260869564</v>
      </c>
      <c r="U73" s="31">
        <v>0</v>
      </c>
      <c r="V73" s="31">
        <v>14.616086956521743</v>
      </c>
      <c r="W73" s="31">
        <v>0</v>
      </c>
      <c r="X73" s="31">
        <v>0</v>
      </c>
      <c r="Y73" s="31">
        <v>0</v>
      </c>
      <c r="Z73" s="31">
        <v>0</v>
      </c>
      <c r="AA73" s="31">
        <v>0</v>
      </c>
      <c r="AB73" s="31">
        <v>0</v>
      </c>
      <c r="AC73" s="31">
        <v>0</v>
      </c>
      <c r="AD73" s="31">
        <v>0</v>
      </c>
      <c r="AE73" s="31">
        <v>0</v>
      </c>
      <c r="AF73" t="s">
        <v>152</v>
      </c>
      <c r="AG73" s="32">
        <v>6</v>
      </c>
      <c r="AH73"/>
    </row>
    <row r="74" spans="1:34" x14ac:dyDescent="0.25">
      <c r="A74" t="s">
        <v>816</v>
      </c>
      <c r="B74" t="s">
        <v>497</v>
      </c>
      <c r="C74" t="s">
        <v>655</v>
      </c>
      <c r="D74" t="s">
        <v>757</v>
      </c>
      <c r="E74" s="31">
        <v>96.434782608695656</v>
      </c>
      <c r="F74" s="31">
        <v>3.119596483318305</v>
      </c>
      <c r="G74" s="31">
        <v>2.9570795761947704</v>
      </c>
      <c r="H74" s="31">
        <v>0.28123422001803433</v>
      </c>
      <c r="I74" s="31">
        <v>0.11939359783588821</v>
      </c>
      <c r="J74" s="31">
        <v>300.83760869565219</v>
      </c>
      <c r="K74" s="31">
        <v>285.16532608695655</v>
      </c>
      <c r="L74" s="31">
        <v>27.120760869565224</v>
      </c>
      <c r="M74" s="31">
        <v>11.513695652173915</v>
      </c>
      <c r="N74" s="31">
        <v>10.125652173913045</v>
      </c>
      <c r="O74" s="31">
        <v>5.4814130434782609</v>
      </c>
      <c r="P74" s="31">
        <v>56.415652173913045</v>
      </c>
      <c r="Q74" s="31">
        <v>56.350434782608694</v>
      </c>
      <c r="R74" s="31">
        <v>6.5217391304347824E-2</v>
      </c>
      <c r="S74" s="31">
        <v>217.30119565217396</v>
      </c>
      <c r="T74" s="31">
        <v>167.24652173913046</v>
      </c>
      <c r="U74" s="31">
        <v>0</v>
      </c>
      <c r="V74" s="31">
        <v>50.054673913043494</v>
      </c>
      <c r="W74" s="31">
        <v>46.977934782608699</v>
      </c>
      <c r="X74" s="31">
        <v>2.1711956521739131</v>
      </c>
      <c r="Y74" s="31">
        <v>0</v>
      </c>
      <c r="Z74" s="31">
        <v>0</v>
      </c>
      <c r="AA74" s="31">
        <v>9.0461956521739122</v>
      </c>
      <c r="AB74" s="31">
        <v>6.5217391304347824E-2</v>
      </c>
      <c r="AC74" s="31">
        <v>35.602934782608699</v>
      </c>
      <c r="AD74" s="31">
        <v>0</v>
      </c>
      <c r="AE74" s="31">
        <v>9.2391304347826081E-2</v>
      </c>
      <c r="AF74" t="s">
        <v>212</v>
      </c>
      <c r="AG74" s="32">
        <v>6</v>
      </c>
      <c r="AH74"/>
    </row>
    <row r="75" spans="1:34" x14ac:dyDescent="0.25">
      <c r="A75" t="s">
        <v>816</v>
      </c>
      <c r="B75" t="s">
        <v>290</v>
      </c>
      <c r="C75" t="s">
        <v>589</v>
      </c>
      <c r="D75" t="s">
        <v>744</v>
      </c>
      <c r="E75" s="31">
        <v>58.271739130434781</v>
      </c>
      <c r="F75" s="31">
        <v>3.5453068457377346</v>
      </c>
      <c r="G75" s="31">
        <v>3.1122570415967163</v>
      </c>
      <c r="H75" s="31">
        <v>0.49221973512404388</v>
      </c>
      <c r="I75" s="31">
        <v>0.10070695765715354</v>
      </c>
      <c r="J75" s="31">
        <v>206.59119565217387</v>
      </c>
      <c r="K75" s="31">
        <v>181.35663043478257</v>
      </c>
      <c r="L75" s="31">
        <v>28.68249999999999</v>
      </c>
      <c r="M75" s="31">
        <v>5.8683695652173924</v>
      </c>
      <c r="N75" s="31">
        <v>15.111956521739121</v>
      </c>
      <c r="O75" s="31">
        <v>7.7021739130434774</v>
      </c>
      <c r="P75" s="31">
        <v>47.548695652173912</v>
      </c>
      <c r="Q75" s="31">
        <v>45.128260869565217</v>
      </c>
      <c r="R75" s="31">
        <v>2.4204347826086958</v>
      </c>
      <c r="S75" s="31">
        <v>130.35999999999996</v>
      </c>
      <c r="T75" s="31">
        <v>103.4523913043478</v>
      </c>
      <c r="U75" s="31">
        <v>0</v>
      </c>
      <c r="V75" s="31">
        <v>26.907608695652165</v>
      </c>
      <c r="W75" s="31">
        <v>8.3948913043478264</v>
      </c>
      <c r="X75" s="31">
        <v>8.9673913043478257E-2</v>
      </c>
      <c r="Y75" s="31">
        <v>0</v>
      </c>
      <c r="Z75" s="31">
        <v>0</v>
      </c>
      <c r="AA75" s="31">
        <v>3.9465217391304348</v>
      </c>
      <c r="AB75" s="31">
        <v>0</v>
      </c>
      <c r="AC75" s="31">
        <v>4.0978260869565215</v>
      </c>
      <c r="AD75" s="31">
        <v>0</v>
      </c>
      <c r="AE75" s="31">
        <v>0.2608695652173913</v>
      </c>
      <c r="AF75" t="s">
        <v>1</v>
      </c>
      <c r="AG75" s="32">
        <v>6</v>
      </c>
      <c r="AH75"/>
    </row>
    <row r="76" spans="1:34" x14ac:dyDescent="0.25">
      <c r="A76" t="s">
        <v>816</v>
      </c>
      <c r="B76" t="s">
        <v>303</v>
      </c>
      <c r="C76" t="s">
        <v>591</v>
      </c>
      <c r="D76" t="s">
        <v>744</v>
      </c>
      <c r="E76" s="31">
        <v>53.923913043478258</v>
      </c>
      <c r="F76" s="31">
        <v>3.560614795404152</v>
      </c>
      <c r="G76" s="31">
        <v>3.2668212054021364</v>
      </c>
      <c r="H76" s="31">
        <v>0.58379157427937911</v>
      </c>
      <c r="I76" s="31">
        <v>0.301914936504737</v>
      </c>
      <c r="J76" s="31">
        <v>192.00228260869562</v>
      </c>
      <c r="K76" s="31">
        <v>176.15978260869562</v>
      </c>
      <c r="L76" s="31">
        <v>31.48032608695652</v>
      </c>
      <c r="M76" s="31">
        <v>16.280434782608697</v>
      </c>
      <c r="N76" s="31">
        <v>10.219673913043476</v>
      </c>
      <c r="O76" s="31">
        <v>4.9802173913043459</v>
      </c>
      <c r="P76" s="31">
        <v>39.531086956521726</v>
      </c>
      <c r="Q76" s="31">
        <v>38.888478260869555</v>
      </c>
      <c r="R76" s="31">
        <v>0.64260869565217404</v>
      </c>
      <c r="S76" s="31">
        <v>120.99086956521739</v>
      </c>
      <c r="T76" s="31">
        <v>92.027499999999989</v>
      </c>
      <c r="U76" s="31">
        <v>0</v>
      </c>
      <c r="V76" s="31">
        <v>28.963369565217398</v>
      </c>
      <c r="W76" s="31">
        <v>9.5211956521739118</v>
      </c>
      <c r="X76" s="31">
        <v>0</v>
      </c>
      <c r="Y76" s="31">
        <v>0</v>
      </c>
      <c r="Z76" s="31">
        <v>0</v>
      </c>
      <c r="AA76" s="31">
        <v>0.2543478260869565</v>
      </c>
      <c r="AB76" s="31">
        <v>0.64260869565217404</v>
      </c>
      <c r="AC76" s="31">
        <v>8.1894565217391282</v>
      </c>
      <c r="AD76" s="31">
        <v>0</v>
      </c>
      <c r="AE76" s="31">
        <v>0.43478260869565216</v>
      </c>
      <c r="AF76" t="s">
        <v>15</v>
      </c>
      <c r="AG76" s="32">
        <v>6</v>
      </c>
      <c r="AH76"/>
    </row>
    <row r="77" spans="1:34" x14ac:dyDescent="0.25">
      <c r="A77" t="s">
        <v>816</v>
      </c>
      <c r="B77" t="s">
        <v>289</v>
      </c>
      <c r="C77" t="s">
        <v>588</v>
      </c>
      <c r="D77" t="s">
        <v>743</v>
      </c>
      <c r="E77" s="31">
        <v>66.293478260869563</v>
      </c>
      <c r="F77" s="31">
        <v>3.3785063125102481</v>
      </c>
      <c r="G77" s="31">
        <v>3.0761108378422697</v>
      </c>
      <c r="H77" s="31">
        <v>0.32802262666010823</v>
      </c>
      <c r="I77" s="31">
        <v>0.10276766683062796</v>
      </c>
      <c r="J77" s="31">
        <v>223.97293478260872</v>
      </c>
      <c r="K77" s="31">
        <v>203.92608695652177</v>
      </c>
      <c r="L77" s="31">
        <v>21.745760869565217</v>
      </c>
      <c r="M77" s="31">
        <v>6.8128260869565205</v>
      </c>
      <c r="N77" s="31">
        <v>9.0527173913043466</v>
      </c>
      <c r="O77" s="31">
        <v>5.880217391304349</v>
      </c>
      <c r="P77" s="31">
        <v>47.456739130434791</v>
      </c>
      <c r="Q77" s="31">
        <v>42.342826086956528</v>
      </c>
      <c r="R77" s="31">
        <v>5.1139130434782603</v>
      </c>
      <c r="S77" s="31">
        <v>154.77043478260873</v>
      </c>
      <c r="T77" s="31">
        <v>116.22119565217393</v>
      </c>
      <c r="U77" s="31">
        <v>0</v>
      </c>
      <c r="V77" s="31">
        <v>38.549239130434792</v>
      </c>
      <c r="W77" s="31">
        <v>0</v>
      </c>
      <c r="X77" s="31">
        <v>0</v>
      </c>
      <c r="Y77" s="31">
        <v>0</v>
      </c>
      <c r="Z77" s="31">
        <v>0</v>
      </c>
      <c r="AA77" s="31">
        <v>0</v>
      </c>
      <c r="AB77" s="31">
        <v>0</v>
      </c>
      <c r="AC77" s="31">
        <v>0</v>
      </c>
      <c r="AD77" s="31">
        <v>0</v>
      </c>
      <c r="AE77" s="31">
        <v>0</v>
      </c>
      <c r="AF77" t="s">
        <v>0</v>
      </c>
      <c r="AG77" s="32">
        <v>6</v>
      </c>
      <c r="AH77"/>
    </row>
    <row r="78" spans="1:34" x14ac:dyDescent="0.25">
      <c r="A78" t="s">
        <v>816</v>
      </c>
      <c r="B78" t="s">
        <v>424</v>
      </c>
      <c r="C78" t="s">
        <v>663</v>
      </c>
      <c r="D78" t="s">
        <v>711</v>
      </c>
      <c r="E78" s="31">
        <v>55.739130434782609</v>
      </c>
      <c r="F78" s="31">
        <v>3.7116712168486736</v>
      </c>
      <c r="G78" s="31">
        <v>3.4278724648985954</v>
      </c>
      <c r="H78" s="31">
        <v>0.30177067082683301</v>
      </c>
      <c r="I78" s="31">
        <v>0.21109204368174722</v>
      </c>
      <c r="J78" s="31">
        <v>206.8853260869565</v>
      </c>
      <c r="K78" s="31">
        <v>191.06663043478258</v>
      </c>
      <c r="L78" s="31">
        <v>16.820434782608693</v>
      </c>
      <c r="M78" s="31">
        <v>11.766086956521736</v>
      </c>
      <c r="N78" s="31">
        <v>0</v>
      </c>
      <c r="O78" s="31">
        <v>5.0543478260869561</v>
      </c>
      <c r="P78" s="31">
        <v>60.812934782608686</v>
      </c>
      <c r="Q78" s="31">
        <v>50.048586956521731</v>
      </c>
      <c r="R78" s="31">
        <v>10.764347826086954</v>
      </c>
      <c r="S78" s="31">
        <v>129.25195652173912</v>
      </c>
      <c r="T78" s="31">
        <v>100.40108695652174</v>
      </c>
      <c r="U78" s="31">
        <v>0</v>
      </c>
      <c r="V78" s="31">
        <v>28.850869565217383</v>
      </c>
      <c r="W78" s="31">
        <v>0</v>
      </c>
      <c r="X78" s="31">
        <v>0</v>
      </c>
      <c r="Y78" s="31">
        <v>0</v>
      </c>
      <c r="Z78" s="31">
        <v>0</v>
      </c>
      <c r="AA78" s="31">
        <v>0</v>
      </c>
      <c r="AB78" s="31">
        <v>0</v>
      </c>
      <c r="AC78" s="31">
        <v>0</v>
      </c>
      <c r="AD78" s="31">
        <v>0</v>
      </c>
      <c r="AE78" s="31">
        <v>0</v>
      </c>
      <c r="AF78" t="s">
        <v>138</v>
      </c>
      <c r="AG78" s="32">
        <v>6</v>
      </c>
      <c r="AH78"/>
    </row>
    <row r="79" spans="1:34" x14ac:dyDescent="0.25">
      <c r="A79" t="s">
        <v>816</v>
      </c>
      <c r="B79" t="s">
        <v>321</v>
      </c>
      <c r="C79" t="s">
        <v>609</v>
      </c>
      <c r="D79" t="s">
        <v>717</v>
      </c>
      <c r="E79" s="31">
        <v>52.913043478260867</v>
      </c>
      <c r="F79" s="31">
        <v>3.619437140509449</v>
      </c>
      <c r="G79" s="31">
        <v>3.435817584223499</v>
      </c>
      <c r="H79" s="31">
        <v>0.29000205423171732</v>
      </c>
      <c r="I79" s="31">
        <v>0.19107847165160227</v>
      </c>
      <c r="J79" s="31">
        <v>191.51543478260865</v>
      </c>
      <c r="K79" s="31">
        <v>181.79956521739123</v>
      </c>
      <c r="L79" s="31">
        <v>15.344891304347826</v>
      </c>
      <c r="M79" s="31">
        <v>10.110543478260867</v>
      </c>
      <c r="N79" s="31">
        <v>0</v>
      </c>
      <c r="O79" s="31">
        <v>5.2343478260869576</v>
      </c>
      <c r="P79" s="31">
        <v>37.922934782608692</v>
      </c>
      <c r="Q79" s="31">
        <v>33.441413043478256</v>
      </c>
      <c r="R79" s="31">
        <v>4.4815217391304358</v>
      </c>
      <c r="S79" s="31">
        <v>138.2476086956521</v>
      </c>
      <c r="T79" s="31">
        <v>95.420978260869546</v>
      </c>
      <c r="U79" s="31">
        <v>0</v>
      </c>
      <c r="V79" s="31">
        <v>42.826630434782572</v>
      </c>
      <c r="W79" s="31">
        <v>2.8188043478260876</v>
      </c>
      <c r="X79" s="31">
        <v>0</v>
      </c>
      <c r="Y79" s="31">
        <v>0</v>
      </c>
      <c r="Z79" s="31">
        <v>0</v>
      </c>
      <c r="AA79" s="31">
        <v>2.8188043478260876</v>
      </c>
      <c r="AB79" s="31">
        <v>0</v>
      </c>
      <c r="AC79" s="31">
        <v>0</v>
      </c>
      <c r="AD79" s="31">
        <v>0</v>
      </c>
      <c r="AE79" s="31">
        <v>0</v>
      </c>
      <c r="AF79" t="s">
        <v>33</v>
      </c>
      <c r="AG79" s="32">
        <v>6</v>
      </c>
      <c r="AH79"/>
    </row>
    <row r="80" spans="1:34" x14ac:dyDescent="0.25">
      <c r="A80" t="s">
        <v>816</v>
      </c>
      <c r="B80" t="s">
        <v>475</v>
      </c>
      <c r="C80" t="s">
        <v>591</v>
      </c>
      <c r="D80" t="s">
        <v>744</v>
      </c>
      <c r="E80" s="31">
        <v>69.054347826086953</v>
      </c>
      <c r="F80" s="31">
        <v>5.1669494726900673</v>
      </c>
      <c r="G80" s="31">
        <v>4.9024287738076504</v>
      </c>
      <c r="H80" s="31">
        <v>0.70081693688021396</v>
      </c>
      <c r="I80" s="31">
        <v>0.57615142452384693</v>
      </c>
      <c r="J80" s="31">
        <v>356.80032608695649</v>
      </c>
      <c r="K80" s="31">
        <v>338.53402173913042</v>
      </c>
      <c r="L80" s="31">
        <v>48.394456521739123</v>
      </c>
      <c r="M80" s="31">
        <v>39.785760869565209</v>
      </c>
      <c r="N80" s="31">
        <v>0</v>
      </c>
      <c r="O80" s="31">
        <v>8.6086956521739122</v>
      </c>
      <c r="P80" s="31">
        <v>92.841086956521735</v>
      </c>
      <c r="Q80" s="31">
        <v>83.183478260869563</v>
      </c>
      <c r="R80" s="31">
        <v>9.6576086956521738</v>
      </c>
      <c r="S80" s="31">
        <v>215.56478260869565</v>
      </c>
      <c r="T80" s="31">
        <v>169.62728260869565</v>
      </c>
      <c r="U80" s="31">
        <v>0</v>
      </c>
      <c r="V80" s="31">
        <v>45.9375</v>
      </c>
      <c r="W80" s="31">
        <v>17.202500000000004</v>
      </c>
      <c r="X80" s="31">
        <v>2.7504347826086959</v>
      </c>
      <c r="Y80" s="31">
        <v>0</v>
      </c>
      <c r="Z80" s="31">
        <v>0</v>
      </c>
      <c r="AA80" s="31">
        <v>11.626413043478264</v>
      </c>
      <c r="AB80" s="31">
        <v>0</v>
      </c>
      <c r="AC80" s="31">
        <v>2.8256521739130438</v>
      </c>
      <c r="AD80" s="31">
        <v>0</v>
      </c>
      <c r="AE80" s="31">
        <v>0</v>
      </c>
      <c r="AF80" t="s">
        <v>190</v>
      </c>
      <c r="AG80" s="32">
        <v>6</v>
      </c>
      <c r="AH80"/>
    </row>
    <row r="81" spans="1:34" x14ac:dyDescent="0.25">
      <c r="A81" t="s">
        <v>816</v>
      </c>
      <c r="B81" t="s">
        <v>418</v>
      </c>
      <c r="C81" t="s">
        <v>561</v>
      </c>
      <c r="D81" t="s">
        <v>742</v>
      </c>
      <c r="E81" s="31">
        <v>44.75</v>
      </c>
      <c r="F81" s="31">
        <v>5.3073840174884621</v>
      </c>
      <c r="G81" s="31">
        <v>4.9584649016273978</v>
      </c>
      <c r="H81" s="31">
        <v>0.20840417779936846</v>
      </c>
      <c r="I81" s="31">
        <v>7.8212290502793297E-2</v>
      </c>
      <c r="J81" s="31">
        <v>237.50543478260869</v>
      </c>
      <c r="K81" s="31">
        <v>221.89130434782606</v>
      </c>
      <c r="L81" s="31">
        <v>9.3260869565217384</v>
      </c>
      <c r="M81" s="31">
        <v>3.5</v>
      </c>
      <c r="N81" s="31">
        <v>5.8260869565217392</v>
      </c>
      <c r="O81" s="31">
        <v>0</v>
      </c>
      <c r="P81" s="31">
        <v>61.293478260869563</v>
      </c>
      <c r="Q81" s="31">
        <v>51.505434782608695</v>
      </c>
      <c r="R81" s="31">
        <v>9.7880434782608692</v>
      </c>
      <c r="S81" s="31">
        <v>166.88586956521738</v>
      </c>
      <c r="T81" s="31">
        <v>139.88858695652175</v>
      </c>
      <c r="U81" s="31">
        <v>0.61141304347826086</v>
      </c>
      <c r="V81" s="31">
        <v>26.385869565217391</v>
      </c>
      <c r="W81" s="31">
        <v>0</v>
      </c>
      <c r="X81" s="31">
        <v>0</v>
      </c>
      <c r="Y81" s="31">
        <v>0</v>
      </c>
      <c r="Z81" s="31">
        <v>0</v>
      </c>
      <c r="AA81" s="31">
        <v>0</v>
      </c>
      <c r="AB81" s="31">
        <v>0</v>
      </c>
      <c r="AC81" s="31">
        <v>0</v>
      </c>
      <c r="AD81" s="31">
        <v>0</v>
      </c>
      <c r="AE81" s="31">
        <v>0</v>
      </c>
      <c r="AF81" t="s">
        <v>132</v>
      </c>
      <c r="AG81" s="32">
        <v>6</v>
      </c>
      <c r="AH81"/>
    </row>
    <row r="82" spans="1:34" x14ac:dyDescent="0.25">
      <c r="A82" t="s">
        <v>816</v>
      </c>
      <c r="B82" t="s">
        <v>470</v>
      </c>
      <c r="C82" t="s">
        <v>678</v>
      </c>
      <c r="D82" t="s">
        <v>727</v>
      </c>
      <c r="E82" s="31">
        <v>19.641304347826086</v>
      </c>
      <c r="F82" s="31">
        <v>6.2105423353624785</v>
      </c>
      <c r="G82" s="31">
        <v>5.9491975650249032</v>
      </c>
      <c r="H82" s="31">
        <v>0.26812396236856673</v>
      </c>
      <c r="I82" s="31">
        <v>6.7791920309905928E-3</v>
      </c>
      <c r="J82" s="31">
        <v>121.98315217391303</v>
      </c>
      <c r="K82" s="31">
        <v>116.85</v>
      </c>
      <c r="L82" s="31">
        <v>5.2663043478260878</v>
      </c>
      <c r="M82" s="31">
        <v>0.13315217391304349</v>
      </c>
      <c r="N82" s="31">
        <v>0</v>
      </c>
      <c r="O82" s="31">
        <v>5.1331521739130439</v>
      </c>
      <c r="P82" s="31">
        <v>34.107826086956521</v>
      </c>
      <c r="Q82" s="31">
        <v>34.107826086956521</v>
      </c>
      <c r="R82" s="31">
        <v>0</v>
      </c>
      <c r="S82" s="31">
        <v>82.609021739130426</v>
      </c>
      <c r="T82" s="31">
        <v>67.242499999999993</v>
      </c>
      <c r="U82" s="31">
        <v>5.0815217391304346</v>
      </c>
      <c r="V82" s="31">
        <v>10.285</v>
      </c>
      <c r="W82" s="31">
        <v>39.553804347826095</v>
      </c>
      <c r="X82" s="31">
        <v>0.13315217391304349</v>
      </c>
      <c r="Y82" s="31">
        <v>0</v>
      </c>
      <c r="Z82" s="31">
        <v>4.3369565217391308</v>
      </c>
      <c r="AA82" s="31">
        <v>4.3822826086956521</v>
      </c>
      <c r="AB82" s="31">
        <v>0</v>
      </c>
      <c r="AC82" s="31">
        <v>29.891956521739136</v>
      </c>
      <c r="AD82" s="31">
        <v>0</v>
      </c>
      <c r="AE82" s="31">
        <v>0.80945652173913041</v>
      </c>
      <c r="AF82" t="s">
        <v>185</v>
      </c>
      <c r="AG82" s="32">
        <v>6</v>
      </c>
      <c r="AH82"/>
    </row>
    <row r="83" spans="1:34" x14ac:dyDescent="0.25">
      <c r="A83" t="s">
        <v>816</v>
      </c>
      <c r="B83" t="s">
        <v>334</v>
      </c>
      <c r="C83" t="s">
        <v>591</v>
      </c>
      <c r="D83" t="s">
        <v>744</v>
      </c>
      <c r="E83" s="31">
        <v>99.423913043478265</v>
      </c>
      <c r="F83" s="31">
        <v>3.2940537881272545</v>
      </c>
      <c r="G83" s="31">
        <v>3.0993538865201704</v>
      </c>
      <c r="H83" s="31">
        <v>0.22803651470427463</v>
      </c>
      <c r="I83" s="31">
        <v>0.147148791953646</v>
      </c>
      <c r="J83" s="31">
        <v>327.50771739130431</v>
      </c>
      <c r="K83" s="31">
        <v>308.14989130434782</v>
      </c>
      <c r="L83" s="31">
        <v>22.672282608695653</v>
      </c>
      <c r="M83" s="31">
        <v>14.630108695652174</v>
      </c>
      <c r="N83" s="31">
        <v>6.2146739130434785</v>
      </c>
      <c r="O83" s="31">
        <v>1.8274999999999999</v>
      </c>
      <c r="P83" s="31">
        <v>114.65663043478257</v>
      </c>
      <c r="Q83" s="31">
        <v>103.34097826086953</v>
      </c>
      <c r="R83" s="31">
        <v>11.315652173913042</v>
      </c>
      <c r="S83" s="31">
        <v>190.17880434782609</v>
      </c>
      <c r="T83" s="31">
        <v>136.40130434782611</v>
      </c>
      <c r="U83" s="31">
        <v>0</v>
      </c>
      <c r="V83" s="31">
        <v>53.777499999999989</v>
      </c>
      <c r="W83" s="31">
        <v>14.975869565217394</v>
      </c>
      <c r="X83" s="31">
        <v>0</v>
      </c>
      <c r="Y83" s="31">
        <v>0</v>
      </c>
      <c r="Z83" s="31">
        <v>0</v>
      </c>
      <c r="AA83" s="31">
        <v>4.5813043478260873</v>
      </c>
      <c r="AB83" s="31">
        <v>0</v>
      </c>
      <c r="AC83" s="31">
        <v>8.374347826086959</v>
      </c>
      <c r="AD83" s="31">
        <v>0</v>
      </c>
      <c r="AE83" s="31">
        <v>2.0202173913043477</v>
      </c>
      <c r="AF83" t="s">
        <v>46</v>
      </c>
      <c r="AG83" s="32">
        <v>6</v>
      </c>
      <c r="AH83"/>
    </row>
    <row r="84" spans="1:34" x14ac:dyDescent="0.25">
      <c r="A84" t="s">
        <v>816</v>
      </c>
      <c r="B84" t="s">
        <v>441</v>
      </c>
      <c r="C84" t="s">
        <v>281</v>
      </c>
      <c r="D84" t="s">
        <v>771</v>
      </c>
      <c r="E84" s="31">
        <v>64.782608695652172</v>
      </c>
      <c r="F84" s="31">
        <v>4.1926593959731546</v>
      </c>
      <c r="G84" s="31">
        <v>3.9228187919463089</v>
      </c>
      <c r="H84" s="31">
        <v>0.16648489932885907</v>
      </c>
      <c r="I84" s="31">
        <v>9.5343959731543623E-2</v>
      </c>
      <c r="J84" s="31">
        <v>271.61141304347825</v>
      </c>
      <c r="K84" s="31">
        <v>254.13043478260869</v>
      </c>
      <c r="L84" s="31">
        <v>10.785326086956522</v>
      </c>
      <c r="M84" s="31">
        <v>6.1766304347826084</v>
      </c>
      <c r="N84" s="31">
        <v>0</v>
      </c>
      <c r="O84" s="31">
        <v>4.6086956521739131</v>
      </c>
      <c r="P84" s="31">
        <v>66.375</v>
      </c>
      <c r="Q84" s="31">
        <v>53.502717391304351</v>
      </c>
      <c r="R84" s="31">
        <v>12.872282608695652</v>
      </c>
      <c r="S84" s="31">
        <v>194.45108695652175</v>
      </c>
      <c r="T84" s="31">
        <v>104.95652173913044</v>
      </c>
      <c r="U84" s="31">
        <v>0.12771739130434784</v>
      </c>
      <c r="V84" s="31">
        <v>89.366847826086953</v>
      </c>
      <c r="W84" s="31">
        <v>18.554347826086957</v>
      </c>
      <c r="X84" s="31">
        <v>0</v>
      </c>
      <c r="Y84" s="31">
        <v>0</v>
      </c>
      <c r="Z84" s="31">
        <v>0</v>
      </c>
      <c r="AA84" s="31">
        <v>2.1331521739130435</v>
      </c>
      <c r="AB84" s="31">
        <v>0</v>
      </c>
      <c r="AC84" s="31">
        <v>14.989130434782609</v>
      </c>
      <c r="AD84" s="31">
        <v>0</v>
      </c>
      <c r="AE84" s="31">
        <v>1.4320652173913044</v>
      </c>
      <c r="AF84" t="s">
        <v>156</v>
      </c>
      <c r="AG84" s="32">
        <v>6</v>
      </c>
      <c r="AH84"/>
    </row>
    <row r="85" spans="1:34" x14ac:dyDescent="0.25">
      <c r="A85" t="s">
        <v>816</v>
      </c>
      <c r="B85" t="s">
        <v>449</v>
      </c>
      <c r="C85" t="s">
        <v>579</v>
      </c>
      <c r="D85" t="s">
        <v>708</v>
      </c>
      <c r="E85" s="31">
        <v>32.597826086956523</v>
      </c>
      <c r="F85" s="31">
        <v>4.7870956985661888</v>
      </c>
      <c r="G85" s="31">
        <v>4.6052017339113034</v>
      </c>
      <c r="H85" s="31">
        <v>0.73557852617539177</v>
      </c>
      <c r="I85" s="31">
        <v>0.55368456152050682</v>
      </c>
      <c r="J85" s="31">
        <v>156.04891304347828</v>
      </c>
      <c r="K85" s="31">
        <v>150.11956521739131</v>
      </c>
      <c r="L85" s="31">
        <v>23.978260869565219</v>
      </c>
      <c r="M85" s="31">
        <v>18.048913043478262</v>
      </c>
      <c r="N85" s="31">
        <v>0</v>
      </c>
      <c r="O85" s="31">
        <v>5.9293478260869561</v>
      </c>
      <c r="P85" s="31">
        <v>20.279891304347824</v>
      </c>
      <c r="Q85" s="31">
        <v>20.279891304347824</v>
      </c>
      <c r="R85" s="31">
        <v>0</v>
      </c>
      <c r="S85" s="31">
        <v>111.79076086956522</v>
      </c>
      <c r="T85" s="31">
        <v>95.125</v>
      </c>
      <c r="U85" s="31">
        <v>0</v>
      </c>
      <c r="V85" s="31">
        <v>16.665760869565219</v>
      </c>
      <c r="W85" s="31">
        <v>0</v>
      </c>
      <c r="X85" s="31">
        <v>0</v>
      </c>
      <c r="Y85" s="31">
        <v>0</v>
      </c>
      <c r="Z85" s="31">
        <v>0</v>
      </c>
      <c r="AA85" s="31">
        <v>0</v>
      </c>
      <c r="AB85" s="31">
        <v>0</v>
      </c>
      <c r="AC85" s="31">
        <v>0</v>
      </c>
      <c r="AD85" s="31">
        <v>0</v>
      </c>
      <c r="AE85" s="31">
        <v>0</v>
      </c>
      <c r="AF85" t="s">
        <v>164</v>
      </c>
      <c r="AG85" s="32">
        <v>6</v>
      </c>
      <c r="AH85"/>
    </row>
    <row r="86" spans="1:34" x14ac:dyDescent="0.25">
      <c r="A86" t="s">
        <v>816</v>
      </c>
      <c r="B86" t="s">
        <v>431</v>
      </c>
      <c r="C86" t="s">
        <v>590</v>
      </c>
      <c r="D86" t="s">
        <v>745</v>
      </c>
      <c r="E86" s="31">
        <v>21.489130434782609</v>
      </c>
      <c r="F86" s="31">
        <v>4.7702377339403146</v>
      </c>
      <c r="G86" s="31">
        <v>4.3435356600910477</v>
      </c>
      <c r="H86" s="31">
        <v>0.46083459787556913</v>
      </c>
      <c r="I86" s="31">
        <v>0.27780981284774919</v>
      </c>
      <c r="J86" s="31">
        <v>102.50826086956525</v>
      </c>
      <c r="K86" s="31">
        <v>93.338804347826112</v>
      </c>
      <c r="L86" s="31">
        <v>9.902934782608698</v>
      </c>
      <c r="M86" s="31">
        <v>5.9698913043478274</v>
      </c>
      <c r="N86" s="31">
        <v>0</v>
      </c>
      <c r="O86" s="31">
        <v>3.9330434782608701</v>
      </c>
      <c r="P86" s="31">
        <v>24.104891304347831</v>
      </c>
      <c r="Q86" s="31">
        <v>18.868478260869573</v>
      </c>
      <c r="R86" s="31">
        <v>5.2364130434782599</v>
      </c>
      <c r="S86" s="31">
        <v>68.500434782608721</v>
      </c>
      <c r="T86" s="31">
        <v>49.542282608695665</v>
      </c>
      <c r="U86" s="31">
        <v>0</v>
      </c>
      <c r="V86" s="31">
        <v>18.958152173913053</v>
      </c>
      <c r="W86" s="31">
        <v>0</v>
      </c>
      <c r="X86" s="31">
        <v>0</v>
      </c>
      <c r="Y86" s="31">
        <v>0</v>
      </c>
      <c r="Z86" s="31">
        <v>0</v>
      </c>
      <c r="AA86" s="31">
        <v>0</v>
      </c>
      <c r="AB86" s="31">
        <v>0</v>
      </c>
      <c r="AC86" s="31">
        <v>0</v>
      </c>
      <c r="AD86" s="31">
        <v>0</v>
      </c>
      <c r="AE86" s="31">
        <v>0</v>
      </c>
      <c r="AF86" t="s">
        <v>146</v>
      </c>
      <c r="AG86" s="32">
        <v>6</v>
      </c>
      <c r="AH86"/>
    </row>
    <row r="87" spans="1:34" x14ac:dyDescent="0.25">
      <c r="A87" t="s">
        <v>816</v>
      </c>
      <c r="B87" t="s">
        <v>415</v>
      </c>
      <c r="C87" t="s">
        <v>607</v>
      </c>
      <c r="D87" t="s">
        <v>743</v>
      </c>
      <c r="E87" s="31">
        <v>102.1195652173913</v>
      </c>
      <c r="F87" s="31">
        <v>3.1851623203831827</v>
      </c>
      <c r="G87" s="31">
        <v>3.0968568387440127</v>
      </c>
      <c r="H87" s="31">
        <v>0.31882597126130929</v>
      </c>
      <c r="I87" s="31">
        <v>0.23052048962213953</v>
      </c>
      <c r="J87" s="31">
        <v>325.26739130434783</v>
      </c>
      <c r="K87" s="31">
        <v>316.24967391304347</v>
      </c>
      <c r="L87" s="31">
        <v>32.558369565217397</v>
      </c>
      <c r="M87" s="31">
        <v>23.540652173913053</v>
      </c>
      <c r="N87" s="31">
        <v>6.1481521739130445</v>
      </c>
      <c r="O87" s="31">
        <v>2.8695652173913042</v>
      </c>
      <c r="P87" s="31">
        <v>79.93239130434786</v>
      </c>
      <c r="Q87" s="31">
        <v>79.93239130434786</v>
      </c>
      <c r="R87" s="31">
        <v>0</v>
      </c>
      <c r="S87" s="31">
        <v>212.77663043478256</v>
      </c>
      <c r="T87" s="31">
        <v>151.33847826086955</v>
      </c>
      <c r="U87" s="31">
        <v>0</v>
      </c>
      <c r="V87" s="31">
        <v>61.438152173913018</v>
      </c>
      <c r="W87" s="31">
        <v>17.801521739130436</v>
      </c>
      <c r="X87" s="31">
        <v>8.6956521739130432E-2</v>
      </c>
      <c r="Y87" s="31">
        <v>0</v>
      </c>
      <c r="Z87" s="31">
        <v>0</v>
      </c>
      <c r="AA87" s="31">
        <v>3.4538043478260874</v>
      </c>
      <c r="AB87" s="31">
        <v>0</v>
      </c>
      <c r="AC87" s="31">
        <v>13.493369565217392</v>
      </c>
      <c r="AD87" s="31">
        <v>0</v>
      </c>
      <c r="AE87" s="31">
        <v>0.76739130434782599</v>
      </c>
      <c r="AF87" t="s">
        <v>129</v>
      </c>
      <c r="AG87" s="32">
        <v>6</v>
      </c>
      <c r="AH87"/>
    </row>
    <row r="88" spans="1:34" x14ac:dyDescent="0.25">
      <c r="A88" t="s">
        <v>816</v>
      </c>
      <c r="B88" t="s">
        <v>498</v>
      </c>
      <c r="C88" t="s">
        <v>603</v>
      </c>
      <c r="D88" t="s">
        <v>709</v>
      </c>
      <c r="E88" s="31">
        <v>53.978260869565219</v>
      </c>
      <c r="F88" s="31">
        <v>3.0239931534434152</v>
      </c>
      <c r="G88" s="31">
        <v>3.0049295207410394</v>
      </c>
      <c r="H88" s="31">
        <v>0.16767821184051548</v>
      </c>
      <c r="I88" s="31">
        <v>0.14861457913813933</v>
      </c>
      <c r="J88" s="31">
        <v>163.22989130434783</v>
      </c>
      <c r="K88" s="31">
        <v>162.2008695652174</v>
      </c>
      <c r="L88" s="31">
        <v>9.0509782608695648</v>
      </c>
      <c r="M88" s="31">
        <v>8.0219565217391295</v>
      </c>
      <c r="N88" s="31">
        <v>1.0290217391304348</v>
      </c>
      <c r="O88" s="31">
        <v>0</v>
      </c>
      <c r="P88" s="31">
        <v>34.682391304347831</v>
      </c>
      <c r="Q88" s="31">
        <v>34.682391304347831</v>
      </c>
      <c r="R88" s="31">
        <v>0</v>
      </c>
      <c r="S88" s="31">
        <v>119.49652173913043</v>
      </c>
      <c r="T88" s="31">
        <v>99.344456521739119</v>
      </c>
      <c r="U88" s="31">
        <v>0</v>
      </c>
      <c r="V88" s="31">
        <v>20.152065217391304</v>
      </c>
      <c r="W88" s="31">
        <v>0</v>
      </c>
      <c r="X88" s="31">
        <v>0</v>
      </c>
      <c r="Y88" s="31">
        <v>0</v>
      </c>
      <c r="Z88" s="31">
        <v>0</v>
      </c>
      <c r="AA88" s="31">
        <v>0</v>
      </c>
      <c r="AB88" s="31">
        <v>0</v>
      </c>
      <c r="AC88" s="31">
        <v>0</v>
      </c>
      <c r="AD88" s="31">
        <v>0</v>
      </c>
      <c r="AE88" s="31">
        <v>0</v>
      </c>
      <c r="AF88" t="s">
        <v>213</v>
      </c>
      <c r="AG88" s="32">
        <v>6</v>
      </c>
      <c r="AH88"/>
    </row>
    <row r="89" spans="1:34" x14ac:dyDescent="0.25">
      <c r="A89" t="s">
        <v>816</v>
      </c>
      <c r="B89" t="s">
        <v>379</v>
      </c>
      <c r="C89" t="s">
        <v>642</v>
      </c>
      <c r="D89" t="s">
        <v>748</v>
      </c>
      <c r="E89" s="31">
        <v>44.5</v>
      </c>
      <c r="F89" s="31">
        <v>3.1276282364435763</v>
      </c>
      <c r="G89" s="31">
        <v>2.9089692232535431</v>
      </c>
      <c r="H89" s="31">
        <v>0.2510552027357108</v>
      </c>
      <c r="I89" s="31">
        <v>0.1408255984367367</v>
      </c>
      <c r="J89" s="31">
        <v>139.17945652173916</v>
      </c>
      <c r="K89" s="31">
        <v>129.44913043478266</v>
      </c>
      <c r="L89" s="31">
        <v>11.17195652173913</v>
      </c>
      <c r="M89" s="31">
        <v>6.2667391304347833</v>
      </c>
      <c r="N89" s="31">
        <v>4.3478260869565216E-2</v>
      </c>
      <c r="O89" s="31">
        <v>4.8617391304347821</v>
      </c>
      <c r="P89" s="31">
        <v>23.996956521739129</v>
      </c>
      <c r="Q89" s="31">
        <v>19.171847826086957</v>
      </c>
      <c r="R89" s="31">
        <v>4.8251086956521734</v>
      </c>
      <c r="S89" s="31">
        <v>104.0105434782609</v>
      </c>
      <c r="T89" s="31">
        <v>68.680978260869594</v>
      </c>
      <c r="U89" s="31">
        <v>3.1413043478260869</v>
      </c>
      <c r="V89" s="31">
        <v>32.188260869565212</v>
      </c>
      <c r="W89" s="31">
        <v>4.3478260869565216E-2</v>
      </c>
      <c r="X89" s="31">
        <v>0</v>
      </c>
      <c r="Y89" s="31">
        <v>4.3478260869565216E-2</v>
      </c>
      <c r="Z89" s="31">
        <v>0</v>
      </c>
      <c r="AA89" s="31">
        <v>0</v>
      </c>
      <c r="AB89" s="31">
        <v>0</v>
      </c>
      <c r="AC89" s="31">
        <v>0</v>
      </c>
      <c r="AD89" s="31">
        <v>0</v>
      </c>
      <c r="AE89" s="31">
        <v>0</v>
      </c>
      <c r="AF89" t="s">
        <v>92</v>
      </c>
      <c r="AG89" s="32">
        <v>6</v>
      </c>
      <c r="AH89"/>
    </row>
    <row r="90" spans="1:34" x14ac:dyDescent="0.25">
      <c r="A90" t="s">
        <v>816</v>
      </c>
      <c r="B90" t="s">
        <v>465</v>
      </c>
      <c r="C90" t="s">
        <v>676</v>
      </c>
      <c r="D90" t="s">
        <v>766</v>
      </c>
      <c r="E90" s="31">
        <v>79.358695652173907</v>
      </c>
      <c r="F90" s="31">
        <v>2.4785741679222024</v>
      </c>
      <c r="G90" s="31">
        <v>2.3409656211477885</v>
      </c>
      <c r="H90" s="31">
        <v>0.10922202438022188</v>
      </c>
      <c r="I90" s="31">
        <v>1.4988357759211068E-2</v>
      </c>
      <c r="J90" s="31">
        <v>196.69641304347826</v>
      </c>
      <c r="K90" s="31">
        <v>185.77597826086958</v>
      </c>
      <c r="L90" s="31">
        <v>8.6677173913043468</v>
      </c>
      <c r="M90" s="31">
        <v>1.1894565217391304</v>
      </c>
      <c r="N90" s="31">
        <v>1.7391304347826086</v>
      </c>
      <c r="O90" s="31">
        <v>5.7391304347826084</v>
      </c>
      <c r="P90" s="31">
        <v>56.05826086956521</v>
      </c>
      <c r="Q90" s="31">
        <v>52.616086956521734</v>
      </c>
      <c r="R90" s="31">
        <v>3.4421739130434776</v>
      </c>
      <c r="S90" s="31">
        <v>131.97043478260869</v>
      </c>
      <c r="T90" s="31">
        <v>114.31913043478262</v>
      </c>
      <c r="U90" s="31">
        <v>0</v>
      </c>
      <c r="V90" s="31">
        <v>17.651304347826077</v>
      </c>
      <c r="W90" s="31">
        <v>0</v>
      </c>
      <c r="X90" s="31">
        <v>0</v>
      </c>
      <c r="Y90" s="31">
        <v>0</v>
      </c>
      <c r="Z90" s="31">
        <v>0</v>
      </c>
      <c r="AA90" s="31">
        <v>0</v>
      </c>
      <c r="AB90" s="31">
        <v>0</v>
      </c>
      <c r="AC90" s="31">
        <v>0</v>
      </c>
      <c r="AD90" s="31">
        <v>0</v>
      </c>
      <c r="AE90" s="31">
        <v>0</v>
      </c>
      <c r="AF90" t="s">
        <v>180</v>
      </c>
      <c r="AG90" s="32">
        <v>6</v>
      </c>
      <c r="AH90"/>
    </row>
    <row r="91" spans="1:34" x14ac:dyDescent="0.25">
      <c r="A91" t="s">
        <v>816</v>
      </c>
      <c r="B91" t="s">
        <v>341</v>
      </c>
      <c r="C91" t="s">
        <v>583</v>
      </c>
      <c r="D91" t="s">
        <v>721</v>
      </c>
      <c r="E91" s="31">
        <v>47.717391304347828</v>
      </c>
      <c r="F91" s="31">
        <v>3.8734555808656044</v>
      </c>
      <c r="G91" s="31">
        <v>3.6054920273348525</v>
      </c>
      <c r="H91" s="31">
        <v>0.32343963553530752</v>
      </c>
      <c r="I91" s="31">
        <v>0.13475854214123006</v>
      </c>
      <c r="J91" s="31">
        <v>184.83119565217396</v>
      </c>
      <c r="K91" s="31">
        <v>172.04467391304351</v>
      </c>
      <c r="L91" s="31">
        <v>15.433695652173915</v>
      </c>
      <c r="M91" s="31">
        <v>6.430326086956522</v>
      </c>
      <c r="N91" s="31">
        <v>1.6663043478260871</v>
      </c>
      <c r="O91" s="31">
        <v>7.3370652173913058</v>
      </c>
      <c r="P91" s="31">
        <v>41.790000000000006</v>
      </c>
      <c r="Q91" s="31">
        <v>38.006847826086961</v>
      </c>
      <c r="R91" s="31">
        <v>3.7831521739130438</v>
      </c>
      <c r="S91" s="31">
        <v>127.6075</v>
      </c>
      <c r="T91" s="31">
        <v>71.689239130434785</v>
      </c>
      <c r="U91" s="31">
        <v>31.450000000000006</v>
      </c>
      <c r="V91" s="31">
        <v>24.468260869565217</v>
      </c>
      <c r="W91" s="31">
        <v>0</v>
      </c>
      <c r="X91" s="31">
        <v>0</v>
      </c>
      <c r="Y91" s="31">
        <v>0</v>
      </c>
      <c r="Z91" s="31">
        <v>0</v>
      </c>
      <c r="AA91" s="31">
        <v>0</v>
      </c>
      <c r="AB91" s="31">
        <v>0</v>
      </c>
      <c r="AC91" s="31">
        <v>0</v>
      </c>
      <c r="AD91" s="31">
        <v>0</v>
      </c>
      <c r="AE91" s="31">
        <v>0</v>
      </c>
      <c r="AF91" t="s">
        <v>53</v>
      </c>
      <c r="AG91" s="32">
        <v>6</v>
      </c>
      <c r="AH91"/>
    </row>
    <row r="92" spans="1:34" x14ac:dyDescent="0.25">
      <c r="A92" t="s">
        <v>816</v>
      </c>
      <c r="B92" t="s">
        <v>512</v>
      </c>
      <c r="C92" t="s">
        <v>607</v>
      </c>
      <c r="D92" t="s">
        <v>743</v>
      </c>
      <c r="E92" s="31">
        <v>82.336956521739125</v>
      </c>
      <c r="F92" s="31">
        <v>4.5247762376237635</v>
      </c>
      <c r="G92" s="31">
        <v>4.2011128712871288</v>
      </c>
      <c r="H92" s="31">
        <v>0.48851485148514856</v>
      </c>
      <c r="I92" s="31">
        <v>0.30887788778877889</v>
      </c>
      <c r="J92" s="31">
        <v>372.55630434782614</v>
      </c>
      <c r="K92" s="31">
        <v>345.90684782608696</v>
      </c>
      <c r="L92" s="31">
        <v>40.222826086956523</v>
      </c>
      <c r="M92" s="31">
        <v>25.432065217391305</v>
      </c>
      <c r="N92" s="31">
        <v>4.4429347826086953</v>
      </c>
      <c r="O92" s="31">
        <v>10.347826086956522</v>
      </c>
      <c r="P92" s="31">
        <v>98.236413043478251</v>
      </c>
      <c r="Q92" s="31">
        <v>86.377717391304344</v>
      </c>
      <c r="R92" s="31">
        <v>11.858695652173912</v>
      </c>
      <c r="S92" s="31">
        <v>234.0970652173913</v>
      </c>
      <c r="T92" s="31">
        <v>134.82532608695652</v>
      </c>
      <c r="U92" s="31">
        <v>19.252717391304348</v>
      </c>
      <c r="V92" s="31">
        <v>80.019021739130437</v>
      </c>
      <c r="W92" s="31">
        <v>0</v>
      </c>
      <c r="X92" s="31">
        <v>0</v>
      </c>
      <c r="Y92" s="31">
        <v>0</v>
      </c>
      <c r="Z92" s="31">
        <v>0</v>
      </c>
      <c r="AA92" s="31">
        <v>0</v>
      </c>
      <c r="AB92" s="31">
        <v>0</v>
      </c>
      <c r="AC92" s="31">
        <v>0</v>
      </c>
      <c r="AD92" s="31">
        <v>0</v>
      </c>
      <c r="AE92" s="31">
        <v>0</v>
      </c>
      <c r="AF92" t="s">
        <v>230</v>
      </c>
      <c r="AG92" s="32">
        <v>6</v>
      </c>
      <c r="AH92"/>
    </row>
    <row r="93" spans="1:34" x14ac:dyDescent="0.25">
      <c r="A93" t="s">
        <v>816</v>
      </c>
      <c r="B93" t="s">
        <v>514</v>
      </c>
      <c r="C93" t="s">
        <v>609</v>
      </c>
      <c r="D93" t="s">
        <v>717</v>
      </c>
      <c r="E93" s="31">
        <v>97.282608695652172</v>
      </c>
      <c r="F93" s="31">
        <v>3.2133597765363127</v>
      </c>
      <c r="G93" s="31">
        <v>2.9294279329608943</v>
      </c>
      <c r="H93" s="31">
        <v>0.21691173184357534</v>
      </c>
      <c r="I93" s="31">
        <v>7.6350837988826817E-2</v>
      </c>
      <c r="J93" s="31">
        <v>312.60402173913042</v>
      </c>
      <c r="K93" s="31">
        <v>284.98239130434786</v>
      </c>
      <c r="L93" s="31">
        <v>21.101739130434776</v>
      </c>
      <c r="M93" s="31">
        <v>7.4276086956521743</v>
      </c>
      <c r="N93" s="31">
        <v>8.8538043478260828</v>
      </c>
      <c r="O93" s="31">
        <v>4.8203260869565199</v>
      </c>
      <c r="P93" s="31">
        <v>64.884021739130446</v>
      </c>
      <c r="Q93" s="31">
        <v>50.936521739130441</v>
      </c>
      <c r="R93" s="31">
        <v>13.947499999999998</v>
      </c>
      <c r="S93" s="31">
        <v>226.61826086956523</v>
      </c>
      <c r="T93" s="31">
        <v>139.20945652173913</v>
      </c>
      <c r="U93" s="31">
        <v>49.674021739130438</v>
      </c>
      <c r="V93" s="31">
        <v>37.734782608695653</v>
      </c>
      <c r="W93" s="31">
        <v>0</v>
      </c>
      <c r="X93" s="31">
        <v>0</v>
      </c>
      <c r="Y93" s="31">
        <v>0</v>
      </c>
      <c r="Z93" s="31">
        <v>0</v>
      </c>
      <c r="AA93" s="31">
        <v>0</v>
      </c>
      <c r="AB93" s="31">
        <v>0</v>
      </c>
      <c r="AC93" s="31">
        <v>0</v>
      </c>
      <c r="AD93" s="31">
        <v>0</v>
      </c>
      <c r="AE93" s="31">
        <v>0</v>
      </c>
      <c r="AF93" t="s">
        <v>232</v>
      </c>
      <c r="AG93" s="32">
        <v>6</v>
      </c>
      <c r="AH93"/>
    </row>
    <row r="94" spans="1:34" x14ac:dyDescent="0.25">
      <c r="A94" t="s">
        <v>816</v>
      </c>
      <c r="B94" t="s">
        <v>308</v>
      </c>
      <c r="C94" t="s">
        <v>602</v>
      </c>
      <c r="D94" t="s">
        <v>743</v>
      </c>
      <c r="E94" s="31">
        <v>67.402173913043484</v>
      </c>
      <c r="F94" s="31">
        <v>3.4221319142073847</v>
      </c>
      <c r="G94" s="31">
        <v>3.1935171746492492</v>
      </c>
      <c r="H94" s="31">
        <v>0.30393162393162387</v>
      </c>
      <c r="I94" s="31">
        <v>0.23136268343815508</v>
      </c>
      <c r="J94" s="31">
        <v>230.65913043478255</v>
      </c>
      <c r="K94" s="31">
        <v>215.24999999999994</v>
      </c>
      <c r="L94" s="31">
        <v>20.485652173913042</v>
      </c>
      <c r="M94" s="31">
        <v>15.594347826086954</v>
      </c>
      <c r="N94" s="31">
        <v>0</v>
      </c>
      <c r="O94" s="31">
        <v>4.8913043478260869</v>
      </c>
      <c r="P94" s="31">
        <v>66.513478260869547</v>
      </c>
      <c r="Q94" s="31">
        <v>55.99565217391303</v>
      </c>
      <c r="R94" s="31">
        <v>10.517826086956521</v>
      </c>
      <c r="S94" s="31">
        <v>143.65999999999997</v>
      </c>
      <c r="T94" s="31">
        <v>106.1698913043478</v>
      </c>
      <c r="U94" s="31">
        <v>0</v>
      </c>
      <c r="V94" s="31">
        <v>37.490108695652175</v>
      </c>
      <c r="W94" s="31">
        <v>3.1900000000000004</v>
      </c>
      <c r="X94" s="31">
        <v>0</v>
      </c>
      <c r="Y94" s="31">
        <v>0</v>
      </c>
      <c r="Z94" s="31">
        <v>0</v>
      </c>
      <c r="AA94" s="31">
        <v>9.2173913043478259E-2</v>
      </c>
      <c r="AB94" s="31">
        <v>0</v>
      </c>
      <c r="AC94" s="31">
        <v>3.097826086956522</v>
      </c>
      <c r="AD94" s="31">
        <v>0</v>
      </c>
      <c r="AE94" s="31">
        <v>0</v>
      </c>
      <c r="AF94" t="s">
        <v>20</v>
      </c>
      <c r="AG94" s="32">
        <v>6</v>
      </c>
      <c r="AH94"/>
    </row>
    <row r="95" spans="1:34" x14ac:dyDescent="0.25">
      <c r="A95" t="s">
        <v>816</v>
      </c>
      <c r="B95" t="s">
        <v>404</v>
      </c>
      <c r="C95" t="s">
        <v>654</v>
      </c>
      <c r="D95" t="s">
        <v>715</v>
      </c>
      <c r="E95" s="31">
        <v>101.66304347826087</v>
      </c>
      <c r="F95" s="31">
        <v>3.6243451299048433</v>
      </c>
      <c r="G95" s="31">
        <v>3.4135036886560464</v>
      </c>
      <c r="H95" s="31">
        <v>0.65561851812252736</v>
      </c>
      <c r="I95" s="31">
        <v>0.49219501764139845</v>
      </c>
      <c r="J95" s="31">
        <v>368.46195652173913</v>
      </c>
      <c r="K95" s="31">
        <v>347.0271739130435</v>
      </c>
      <c r="L95" s="31">
        <v>66.65217391304347</v>
      </c>
      <c r="M95" s="31">
        <v>50.038043478260867</v>
      </c>
      <c r="N95" s="31">
        <v>11.027173913043478</v>
      </c>
      <c r="O95" s="31">
        <v>5.5869565217391308</v>
      </c>
      <c r="P95" s="31">
        <v>68.823369565217391</v>
      </c>
      <c r="Q95" s="31">
        <v>64.002717391304344</v>
      </c>
      <c r="R95" s="31">
        <v>4.8206521739130439</v>
      </c>
      <c r="S95" s="31">
        <v>232.98641304347831</v>
      </c>
      <c r="T95" s="31">
        <v>136.4483695652174</v>
      </c>
      <c r="U95" s="31">
        <v>34.217391304347828</v>
      </c>
      <c r="V95" s="31">
        <v>62.320652173913047</v>
      </c>
      <c r="W95" s="31">
        <v>0</v>
      </c>
      <c r="X95" s="31">
        <v>0</v>
      </c>
      <c r="Y95" s="31">
        <v>0</v>
      </c>
      <c r="Z95" s="31">
        <v>0</v>
      </c>
      <c r="AA95" s="31">
        <v>0</v>
      </c>
      <c r="AB95" s="31">
        <v>0</v>
      </c>
      <c r="AC95" s="31">
        <v>0</v>
      </c>
      <c r="AD95" s="31">
        <v>0</v>
      </c>
      <c r="AE95" s="31">
        <v>0</v>
      </c>
      <c r="AF95" t="s">
        <v>117</v>
      </c>
      <c r="AG95" s="32">
        <v>6</v>
      </c>
      <c r="AH95"/>
    </row>
    <row r="96" spans="1:34" x14ac:dyDescent="0.25">
      <c r="A96" t="s">
        <v>816</v>
      </c>
      <c r="B96" t="s">
        <v>426</v>
      </c>
      <c r="C96" t="s">
        <v>609</v>
      </c>
      <c r="D96" t="s">
        <v>717</v>
      </c>
      <c r="E96" s="31">
        <v>55.902173913043477</v>
      </c>
      <c r="F96" s="31">
        <v>5.4963017693952949</v>
      </c>
      <c r="G96" s="31">
        <v>5.2810577483958783</v>
      </c>
      <c r="H96" s="31">
        <v>0.39626677036748975</v>
      </c>
      <c r="I96" s="31">
        <v>0.18102274936807311</v>
      </c>
      <c r="J96" s="31">
        <v>307.25521739130437</v>
      </c>
      <c r="K96" s="31">
        <v>295.22260869565218</v>
      </c>
      <c r="L96" s="31">
        <v>22.152173913043477</v>
      </c>
      <c r="M96" s="31">
        <v>10.119565217391305</v>
      </c>
      <c r="N96" s="31">
        <v>6.1630434782608692</v>
      </c>
      <c r="O96" s="31">
        <v>5.8695652173913047</v>
      </c>
      <c r="P96" s="31">
        <v>71.567065217391288</v>
      </c>
      <c r="Q96" s="31">
        <v>71.567065217391288</v>
      </c>
      <c r="R96" s="31">
        <v>0</v>
      </c>
      <c r="S96" s="31">
        <v>213.53597826086957</v>
      </c>
      <c r="T96" s="31">
        <v>151.98163043478263</v>
      </c>
      <c r="U96" s="31">
        <v>4.5869565217391308</v>
      </c>
      <c r="V96" s="31">
        <v>56.967391304347828</v>
      </c>
      <c r="W96" s="31">
        <v>97.453586956521747</v>
      </c>
      <c r="X96" s="31">
        <v>4.6304347826086953</v>
      </c>
      <c r="Y96" s="31">
        <v>0</v>
      </c>
      <c r="Z96" s="31">
        <v>0</v>
      </c>
      <c r="AA96" s="31">
        <v>24.958369565217396</v>
      </c>
      <c r="AB96" s="31">
        <v>0</v>
      </c>
      <c r="AC96" s="31">
        <v>57.712608695652179</v>
      </c>
      <c r="AD96" s="31">
        <v>0</v>
      </c>
      <c r="AE96" s="31">
        <v>10.152173913043477</v>
      </c>
      <c r="AF96" t="s">
        <v>140</v>
      </c>
      <c r="AG96" s="32">
        <v>6</v>
      </c>
      <c r="AH96"/>
    </row>
    <row r="97" spans="1:34" x14ac:dyDescent="0.25">
      <c r="A97" t="s">
        <v>816</v>
      </c>
      <c r="B97" t="s">
        <v>299</v>
      </c>
      <c r="C97" t="s">
        <v>596</v>
      </c>
      <c r="D97" t="s">
        <v>716</v>
      </c>
      <c r="E97" s="31">
        <v>104.65217391304348</v>
      </c>
      <c r="F97" s="31">
        <v>3.2468944744495229</v>
      </c>
      <c r="G97" s="31">
        <v>2.9402118820108023</v>
      </c>
      <c r="H97" s="31">
        <v>0.40105525550477766</v>
      </c>
      <c r="I97" s="31">
        <v>0.25247818861653504</v>
      </c>
      <c r="J97" s="31">
        <v>339.79456521739138</v>
      </c>
      <c r="K97" s="31">
        <v>307.69956521739135</v>
      </c>
      <c r="L97" s="31">
        <v>41.971304347826084</v>
      </c>
      <c r="M97" s="31">
        <v>26.422391304347823</v>
      </c>
      <c r="N97" s="31">
        <v>11.027173913043478</v>
      </c>
      <c r="O97" s="31">
        <v>4.5217391304347823</v>
      </c>
      <c r="P97" s="31">
        <v>125.5526086956522</v>
      </c>
      <c r="Q97" s="31">
        <v>109.00652173913046</v>
      </c>
      <c r="R97" s="31">
        <v>16.546086956521741</v>
      </c>
      <c r="S97" s="31">
        <v>172.27065217391308</v>
      </c>
      <c r="T97" s="31">
        <v>146.6546739130435</v>
      </c>
      <c r="U97" s="31">
        <v>0</v>
      </c>
      <c r="V97" s="31">
        <v>25.615978260869575</v>
      </c>
      <c r="W97" s="31">
        <v>3.6251086956521736</v>
      </c>
      <c r="X97" s="31">
        <v>0</v>
      </c>
      <c r="Y97" s="31">
        <v>0</v>
      </c>
      <c r="Z97" s="31">
        <v>0</v>
      </c>
      <c r="AA97" s="31">
        <v>0.45554347826086961</v>
      </c>
      <c r="AB97" s="31">
        <v>0</v>
      </c>
      <c r="AC97" s="31">
        <v>3.0085869565217389</v>
      </c>
      <c r="AD97" s="31">
        <v>0</v>
      </c>
      <c r="AE97" s="31">
        <v>0.16097826086956521</v>
      </c>
      <c r="AF97" t="s">
        <v>11</v>
      </c>
      <c r="AG97" s="32">
        <v>6</v>
      </c>
      <c r="AH97"/>
    </row>
    <row r="98" spans="1:34" x14ac:dyDescent="0.25">
      <c r="A98" t="s">
        <v>816</v>
      </c>
      <c r="B98" t="s">
        <v>395</v>
      </c>
      <c r="C98" t="s">
        <v>651</v>
      </c>
      <c r="D98" t="s">
        <v>743</v>
      </c>
      <c r="E98" s="31">
        <v>119.70652173913044</v>
      </c>
      <c r="F98" s="31">
        <v>3.6567992372650502</v>
      </c>
      <c r="G98" s="31">
        <v>3.3887342231907742</v>
      </c>
      <c r="H98" s="31">
        <v>0.36268591664396616</v>
      </c>
      <c r="I98" s="31">
        <v>0.26844547353128118</v>
      </c>
      <c r="J98" s="31">
        <v>437.74271739130432</v>
      </c>
      <c r="K98" s="31">
        <v>405.65358695652174</v>
      </c>
      <c r="L98" s="31">
        <v>43.415869565217385</v>
      </c>
      <c r="M98" s="31">
        <v>32.134673913043471</v>
      </c>
      <c r="N98" s="31">
        <v>5.6290217391304358</v>
      </c>
      <c r="O98" s="31">
        <v>5.6521739130434785</v>
      </c>
      <c r="P98" s="31">
        <v>126.55467391304344</v>
      </c>
      <c r="Q98" s="31">
        <v>105.74673913043475</v>
      </c>
      <c r="R98" s="31">
        <v>20.80793478260869</v>
      </c>
      <c r="S98" s="31">
        <v>267.7721739130435</v>
      </c>
      <c r="T98" s="31">
        <v>161.73663043478263</v>
      </c>
      <c r="U98" s="31">
        <v>0</v>
      </c>
      <c r="V98" s="31">
        <v>106.03554347826089</v>
      </c>
      <c r="W98" s="31">
        <v>3.7617391304347829</v>
      </c>
      <c r="X98" s="31">
        <v>0</v>
      </c>
      <c r="Y98" s="31">
        <v>0</v>
      </c>
      <c r="Z98" s="31">
        <v>0</v>
      </c>
      <c r="AA98" s="31">
        <v>9.3260869565217397E-2</v>
      </c>
      <c r="AB98" s="31">
        <v>0</v>
      </c>
      <c r="AC98" s="31">
        <v>3.6684782608695654</v>
      </c>
      <c r="AD98" s="31">
        <v>0</v>
      </c>
      <c r="AE98" s="31">
        <v>0</v>
      </c>
      <c r="AF98" t="s">
        <v>108</v>
      </c>
      <c r="AG98" s="32">
        <v>6</v>
      </c>
      <c r="AH98"/>
    </row>
    <row r="99" spans="1:34" x14ac:dyDescent="0.25">
      <c r="A99" t="s">
        <v>816</v>
      </c>
      <c r="B99" t="s">
        <v>450</v>
      </c>
      <c r="C99" t="s">
        <v>588</v>
      </c>
      <c r="D99" t="s">
        <v>743</v>
      </c>
      <c r="E99" s="31">
        <v>56.739130434782609</v>
      </c>
      <c r="F99" s="31">
        <v>3.5155172413793099</v>
      </c>
      <c r="G99" s="31">
        <v>3.3935708812260539</v>
      </c>
      <c r="H99" s="31">
        <v>0.45010727969348657</v>
      </c>
      <c r="I99" s="31">
        <v>0.32816091954022991</v>
      </c>
      <c r="J99" s="31">
        <v>199.46739130434781</v>
      </c>
      <c r="K99" s="31">
        <v>192.54826086956524</v>
      </c>
      <c r="L99" s="31">
        <v>25.538695652173914</v>
      </c>
      <c r="M99" s="31">
        <v>18.619565217391305</v>
      </c>
      <c r="N99" s="31">
        <v>0</v>
      </c>
      <c r="O99" s="31">
        <v>6.9191304347826081</v>
      </c>
      <c r="P99" s="31">
        <v>29.429347826086957</v>
      </c>
      <c r="Q99" s="31">
        <v>29.429347826086957</v>
      </c>
      <c r="R99" s="31">
        <v>0</v>
      </c>
      <c r="S99" s="31">
        <v>144.49934782608696</v>
      </c>
      <c r="T99" s="31">
        <v>96.504021739130422</v>
      </c>
      <c r="U99" s="31">
        <v>14.869565217391305</v>
      </c>
      <c r="V99" s="31">
        <v>33.125760869565219</v>
      </c>
      <c r="W99" s="31">
        <v>0</v>
      </c>
      <c r="X99" s="31">
        <v>0</v>
      </c>
      <c r="Y99" s="31">
        <v>0</v>
      </c>
      <c r="Z99" s="31">
        <v>0</v>
      </c>
      <c r="AA99" s="31">
        <v>0</v>
      </c>
      <c r="AB99" s="31">
        <v>0</v>
      </c>
      <c r="AC99" s="31">
        <v>0</v>
      </c>
      <c r="AD99" s="31">
        <v>0</v>
      </c>
      <c r="AE99" s="31">
        <v>0</v>
      </c>
      <c r="AF99" t="s">
        <v>165</v>
      </c>
      <c r="AG99" s="32">
        <v>6</v>
      </c>
      <c r="AH99"/>
    </row>
    <row r="100" spans="1:34" x14ac:dyDescent="0.25">
      <c r="A100" t="s">
        <v>816</v>
      </c>
      <c r="B100" t="s">
        <v>428</v>
      </c>
      <c r="C100" t="s">
        <v>618</v>
      </c>
      <c r="D100" t="s">
        <v>746</v>
      </c>
      <c r="E100" s="31">
        <v>39.543478260869563</v>
      </c>
      <c r="F100" s="31">
        <v>3.6422759758108842</v>
      </c>
      <c r="G100" s="31">
        <v>3.4493402968664091</v>
      </c>
      <c r="H100" s="31">
        <v>0.43730896096756461</v>
      </c>
      <c r="I100" s="31">
        <v>0.31070093457943926</v>
      </c>
      <c r="J100" s="31">
        <v>144.02826086956517</v>
      </c>
      <c r="K100" s="31">
        <v>136.39891304347822</v>
      </c>
      <c r="L100" s="31">
        <v>17.292717391304347</v>
      </c>
      <c r="M100" s="31">
        <v>12.286195652173912</v>
      </c>
      <c r="N100" s="31">
        <v>3.044565217391304</v>
      </c>
      <c r="O100" s="31">
        <v>1.9619565217391302</v>
      </c>
      <c r="P100" s="31">
        <v>30.484782608695646</v>
      </c>
      <c r="Q100" s="31">
        <v>27.861956521739124</v>
      </c>
      <c r="R100" s="31">
        <v>2.6228260869565214</v>
      </c>
      <c r="S100" s="31">
        <v>96.250760869565198</v>
      </c>
      <c r="T100" s="31">
        <v>62.097499999999989</v>
      </c>
      <c r="U100" s="31">
        <v>9.1652173913043491</v>
      </c>
      <c r="V100" s="31">
        <v>24.98804347826086</v>
      </c>
      <c r="W100" s="31">
        <v>5.926086956521738</v>
      </c>
      <c r="X100" s="31">
        <v>0</v>
      </c>
      <c r="Y100" s="31">
        <v>0</v>
      </c>
      <c r="Z100" s="31">
        <v>0</v>
      </c>
      <c r="AA100" s="31">
        <v>0</v>
      </c>
      <c r="AB100" s="31">
        <v>0</v>
      </c>
      <c r="AC100" s="31">
        <v>5.926086956521738</v>
      </c>
      <c r="AD100" s="31">
        <v>0</v>
      </c>
      <c r="AE100" s="31">
        <v>0</v>
      </c>
      <c r="AF100" t="s">
        <v>142</v>
      </c>
      <c r="AG100" s="32">
        <v>6</v>
      </c>
      <c r="AH100"/>
    </row>
    <row r="101" spans="1:34" x14ac:dyDescent="0.25">
      <c r="A101" t="s">
        <v>816</v>
      </c>
      <c r="B101" t="s">
        <v>297</v>
      </c>
      <c r="C101" t="s">
        <v>594</v>
      </c>
      <c r="D101" t="s">
        <v>724</v>
      </c>
      <c r="E101" s="31">
        <v>60.032608695652172</v>
      </c>
      <c r="F101" s="31">
        <v>3.6395871808799569</v>
      </c>
      <c r="G101" s="31">
        <v>3.2345102299474924</v>
      </c>
      <c r="H101" s="31">
        <v>0.60681513670106813</v>
      </c>
      <c r="I101" s="31">
        <v>0.34955640050697073</v>
      </c>
      <c r="J101" s="31">
        <v>218.49391304347827</v>
      </c>
      <c r="K101" s="31">
        <v>194.17608695652174</v>
      </c>
      <c r="L101" s="31">
        <v>36.428695652173907</v>
      </c>
      <c r="M101" s="31">
        <v>20.984782608695646</v>
      </c>
      <c r="N101" s="31">
        <v>7.2685869565217409</v>
      </c>
      <c r="O101" s="31">
        <v>8.1753260869565221</v>
      </c>
      <c r="P101" s="31">
        <v>40.135978260869564</v>
      </c>
      <c r="Q101" s="31">
        <v>31.26206521739131</v>
      </c>
      <c r="R101" s="31">
        <v>8.8739130434782574</v>
      </c>
      <c r="S101" s="31">
        <v>141.92923913043481</v>
      </c>
      <c r="T101" s="31">
        <v>111.19521739130435</v>
      </c>
      <c r="U101" s="31">
        <v>0</v>
      </c>
      <c r="V101" s="31">
        <v>30.734021739130448</v>
      </c>
      <c r="W101" s="31">
        <v>0.45847826086956522</v>
      </c>
      <c r="X101" s="31">
        <v>0.22554347826086957</v>
      </c>
      <c r="Y101" s="31">
        <v>0</v>
      </c>
      <c r="Z101" s="31">
        <v>0</v>
      </c>
      <c r="AA101" s="31">
        <v>3.0869565217391304E-2</v>
      </c>
      <c r="AB101" s="31">
        <v>0</v>
      </c>
      <c r="AC101" s="31">
        <v>0.20206521739130434</v>
      </c>
      <c r="AD101" s="31">
        <v>0</v>
      </c>
      <c r="AE101" s="31">
        <v>0</v>
      </c>
      <c r="AF101" t="s">
        <v>8</v>
      </c>
      <c r="AG101" s="32">
        <v>6</v>
      </c>
      <c r="AH101"/>
    </row>
    <row r="102" spans="1:34" x14ac:dyDescent="0.25">
      <c r="A102" t="s">
        <v>816</v>
      </c>
      <c r="B102" t="s">
        <v>435</v>
      </c>
      <c r="C102" t="s">
        <v>588</v>
      </c>
      <c r="D102" t="s">
        <v>743</v>
      </c>
      <c r="E102" s="31">
        <v>76.652173913043484</v>
      </c>
      <c r="F102" s="31">
        <v>3.5939747589336357</v>
      </c>
      <c r="G102" s="31">
        <v>3.3872858763471352</v>
      </c>
      <c r="H102" s="31">
        <v>0.23691718661372657</v>
      </c>
      <c r="I102" s="31">
        <v>0.12359330686330118</v>
      </c>
      <c r="J102" s="31">
        <v>275.48597826086956</v>
      </c>
      <c r="K102" s="31">
        <v>259.64282608695652</v>
      </c>
      <c r="L102" s="31">
        <v>18.160217391304347</v>
      </c>
      <c r="M102" s="31">
        <v>9.4736956521739124</v>
      </c>
      <c r="N102" s="31">
        <v>3.2082608695652177</v>
      </c>
      <c r="O102" s="31">
        <v>5.4782608695652177</v>
      </c>
      <c r="P102" s="31">
        <v>58.763804347826074</v>
      </c>
      <c r="Q102" s="31">
        <v>51.607173913043468</v>
      </c>
      <c r="R102" s="31">
        <v>7.1566304347826071</v>
      </c>
      <c r="S102" s="31">
        <v>198.56195652173915</v>
      </c>
      <c r="T102" s="31">
        <v>144.7101086956522</v>
      </c>
      <c r="U102" s="31">
        <v>0</v>
      </c>
      <c r="V102" s="31">
        <v>53.851847826086953</v>
      </c>
      <c r="W102" s="31">
        <v>6.633260869565218</v>
      </c>
      <c r="X102" s="31">
        <v>0.18402173913043479</v>
      </c>
      <c r="Y102" s="31">
        <v>0</v>
      </c>
      <c r="Z102" s="31">
        <v>0</v>
      </c>
      <c r="AA102" s="31">
        <v>5.7763043478260876</v>
      </c>
      <c r="AB102" s="31">
        <v>0</v>
      </c>
      <c r="AC102" s="31">
        <v>0.67293478260869566</v>
      </c>
      <c r="AD102" s="31">
        <v>0</v>
      </c>
      <c r="AE102" s="31">
        <v>0</v>
      </c>
      <c r="AF102" t="s">
        <v>150</v>
      </c>
      <c r="AG102" s="32">
        <v>6</v>
      </c>
      <c r="AH102"/>
    </row>
    <row r="103" spans="1:34" x14ac:dyDescent="0.25">
      <c r="A103" t="s">
        <v>816</v>
      </c>
      <c r="B103" t="s">
        <v>393</v>
      </c>
      <c r="C103" t="s">
        <v>609</v>
      </c>
      <c r="D103" t="s">
        <v>717</v>
      </c>
      <c r="E103" s="31">
        <v>105.28260869565217</v>
      </c>
      <c r="F103" s="31">
        <v>4.7000825934338222</v>
      </c>
      <c r="G103" s="31">
        <v>4.2099938054924637</v>
      </c>
      <c r="H103" s="31">
        <v>0.26272455089820357</v>
      </c>
      <c r="I103" s="31">
        <v>0.18418335742308486</v>
      </c>
      <c r="J103" s="31">
        <v>494.83695652173913</v>
      </c>
      <c r="K103" s="31">
        <v>443.23913043478262</v>
      </c>
      <c r="L103" s="31">
        <v>27.66032608695652</v>
      </c>
      <c r="M103" s="31">
        <v>19.391304347826086</v>
      </c>
      <c r="N103" s="31">
        <v>4.9565217391304346</v>
      </c>
      <c r="O103" s="31">
        <v>3.3125</v>
      </c>
      <c r="P103" s="31">
        <v>147.97010869565219</v>
      </c>
      <c r="Q103" s="31">
        <v>104.64130434782609</v>
      </c>
      <c r="R103" s="31">
        <v>43.328804347826086</v>
      </c>
      <c r="S103" s="31">
        <v>319.20652173913044</v>
      </c>
      <c r="T103" s="31">
        <v>215.40489130434781</v>
      </c>
      <c r="U103" s="31">
        <v>17.524456521739129</v>
      </c>
      <c r="V103" s="31">
        <v>86.277173913043484</v>
      </c>
      <c r="W103" s="31">
        <v>0</v>
      </c>
      <c r="X103" s="31">
        <v>0</v>
      </c>
      <c r="Y103" s="31">
        <v>0</v>
      </c>
      <c r="Z103" s="31">
        <v>0</v>
      </c>
      <c r="AA103" s="31">
        <v>0</v>
      </c>
      <c r="AB103" s="31">
        <v>0</v>
      </c>
      <c r="AC103" s="31">
        <v>0</v>
      </c>
      <c r="AD103" s="31">
        <v>0</v>
      </c>
      <c r="AE103" s="31">
        <v>0</v>
      </c>
      <c r="AF103" t="s">
        <v>106</v>
      </c>
      <c r="AG103" s="32">
        <v>6</v>
      </c>
      <c r="AH103"/>
    </row>
    <row r="104" spans="1:34" x14ac:dyDescent="0.25">
      <c r="A104" t="s">
        <v>816</v>
      </c>
      <c r="B104" t="s">
        <v>439</v>
      </c>
      <c r="C104" t="s">
        <v>667</v>
      </c>
      <c r="D104" t="s">
        <v>720</v>
      </c>
      <c r="E104" s="31">
        <v>55.097826086956523</v>
      </c>
      <c r="F104" s="31">
        <v>4.3224265141053468</v>
      </c>
      <c r="G104" s="31">
        <v>4.0400493193923852</v>
      </c>
      <c r="H104" s="31">
        <v>0.14354113237324917</v>
      </c>
      <c r="I104" s="31">
        <v>7.2357466956007102E-2</v>
      </c>
      <c r="J104" s="31">
        <v>238.15630434782611</v>
      </c>
      <c r="K104" s="31">
        <v>222.59793478260872</v>
      </c>
      <c r="L104" s="31">
        <v>7.9088043478260879</v>
      </c>
      <c r="M104" s="31">
        <v>3.986739130434783</v>
      </c>
      <c r="N104" s="31">
        <v>0</v>
      </c>
      <c r="O104" s="31">
        <v>3.9220652173913053</v>
      </c>
      <c r="P104" s="31">
        <v>61.816195652173938</v>
      </c>
      <c r="Q104" s="31">
        <v>50.179891304347848</v>
      </c>
      <c r="R104" s="31">
        <v>11.636304347826092</v>
      </c>
      <c r="S104" s="31">
        <v>168.43130434782609</v>
      </c>
      <c r="T104" s="31">
        <v>75.702282608695654</v>
      </c>
      <c r="U104" s="31">
        <v>40.055108695652166</v>
      </c>
      <c r="V104" s="31">
        <v>52.673913043478258</v>
      </c>
      <c r="W104" s="31">
        <v>0</v>
      </c>
      <c r="X104" s="31">
        <v>0</v>
      </c>
      <c r="Y104" s="31">
        <v>0</v>
      </c>
      <c r="Z104" s="31">
        <v>0</v>
      </c>
      <c r="AA104" s="31">
        <v>0</v>
      </c>
      <c r="AB104" s="31">
        <v>0</v>
      </c>
      <c r="AC104" s="31">
        <v>0</v>
      </c>
      <c r="AD104" s="31">
        <v>0</v>
      </c>
      <c r="AE104" s="31">
        <v>0</v>
      </c>
      <c r="AF104" t="s">
        <v>154</v>
      </c>
      <c r="AG104" s="32">
        <v>6</v>
      </c>
      <c r="AH104"/>
    </row>
    <row r="105" spans="1:34" x14ac:dyDescent="0.25">
      <c r="A105" t="s">
        <v>816</v>
      </c>
      <c r="B105" t="s">
        <v>399</v>
      </c>
      <c r="C105" t="s">
        <v>594</v>
      </c>
      <c r="D105" t="s">
        <v>724</v>
      </c>
      <c r="E105" s="31">
        <v>45.684782608695649</v>
      </c>
      <c r="F105" s="31">
        <v>4.1225814894123243</v>
      </c>
      <c r="G105" s="31">
        <v>3.7165952890792293</v>
      </c>
      <c r="H105" s="31">
        <v>0.38740423507018806</v>
      </c>
      <c r="I105" s="31">
        <v>0.15068760409231502</v>
      </c>
      <c r="J105" s="31">
        <v>188.33923913043478</v>
      </c>
      <c r="K105" s="31">
        <v>169.79184782608695</v>
      </c>
      <c r="L105" s="31">
        <v>17.698478260869567</v>
      </c>
      <c r="M105" s="31">
        <v>6.8841304347826089</v>
      </c>
      <c r="N105" s="31">
        <v>6.8034782608695661</v>
      </c>
      <c r="O105" s="31">
        <v>4.0108695652173916</v>
      </c>
      <c r="P105" s="31">
        <v>57.428913043478211</v>
      </c>
      <c r="Q105" s="31">
        <v>49.695869565217343</v>
      </c>
      <c r="R105" s="31">
        <v>7.7330434782608677</v>
      </c>
      <c r="S105" s="31">
        <v>113.21184782608698</v>
      </c>
      <c r="T105" s="31">
        <v>84.894565217391317</v>
      </c>
      <c r="U105" s="31">
        <v>0</v>
      </c>
      <c r="V105" s="31">
        <v>28.317282608695667</v>
      </c>
      <c r="W105" s="31">
        <v>0.86413043478260865</v>
      </c>
      <c r="X105" s="31">
        <v>0</v>
      </c>
      <c r="Y105" s="31">
        <v>0</v>
      </c>
      <c r="Z105" s="31">
        <v>0</v>
      </c>
      <c r="AA105" s="31">
        <v>0.86413043478260865</v>
      </c>
      <c r="AB105" s="31">
        <v>0</v>
      </c>
      <c r="AC105" s="31">
        <v>0</v>
      </c>
      <c r="AD105" s="31">
        <v>0</v>
      </c>
      <c r="AE105" s="31">
        <v>0</v>
      </c>
      <c r="AF105" t="s">
        <v>112</v>
      </c>
      <c r="AG105" s="32">
        <v>6</v>
      </c>
      <c r="AH105"/>
    </row>
    <row r="106" spans="1:34" x14ac:dyDescent="0.25">
      <c r="A106" t="s">
        <v>816</v>
      </c>
      <c r="B106" t="s">
        <v>425</v>
      </c>
      <c r="C106" t="s">
        <v>664</v>
      </c>
      <c r="D106" t="s">
        <v>744</v>
      </c>
      <c r="E106" s="31">
        <v>59.402173913043477</v>
      </c>
      <c r="F106" s="31">
        <v>3.8861482159194884</v>
      </c>
      <c r="G106" s="31">
        <v>3.6012131747484006</v>
      </c>
      <c r="H106" s="31">
        <v>0.35951326623970714</v>
      </c>
      <c r="I106" s="31">
        <v>0.1614473924977127</v>
      </c>
      <c r="J106" s="31">
        <v>230.84565217391309</v>
      </c>
      <c r="K106" s="31">
        <v>213.91989130434791</v>
      </c>
      <c r="L106" s="31">
        <v>21.355869565217386</v>
      </c>
      <c r="M106" s="31">
        <v>9.5903260869565212</v>
      </c>
      <c r="N106" s="31">
        <v>3.4410869565217381</v>
      </c>
      <c r="O106" s="31">
        <v>8.3244565217391262</v>
      </c>
      <c r="P106" s="31">
        <v>53.21032608695652</v>
      </c>
      <c r="Q106" s="31">
        <v>48.05010869565217</v>
      </c>
      <c r="R106" s="31">
        <v>5.1602173913043474</v>
      </c>
      <c r="S106" s="31">
        <v>156.27945652173918</v>
      </c>
      <c r="T106" s="31">
        <v>94.014782608695697</v>
      </c>
      <c r="U106" s="31">
        <v>8.1088043478260872</v>
      </c>
      <c r="V106" s="31">
        <v>54.155869565217401</v>
      </c>
      <c r="W106" s="31">
        <v>0</v>
      </c>
      <c r="X106" s="31">
        <v>0</v>
      </c>
      <c r="Y106" s="31">
        <v>0</v>
      </c>
      <c r="Z106" s="31">
        <v>0</v>
      </c>
      <c r="AA106" s="31">
        <v>0</v>
      </c>
      <c r="AB106" s="31">
        <v>0</v>
      </c>
      <c r="AC106" s="31">
        <v>0</v>
      </c>
      <c r="AD106" s="31">
        <v>0</v>
      </c>
      <c r="AE106" s="31">
        <v>0</v>
      </c>
      <c r="AF106" t="s">
        <v>139</v>
      </c>
      <c r="AG106" s="32">
        <v>6</v>
      </c>
      <c r="AH106"/>
    </row>
    <row r="107" spans="1:34" x14ac:dyDescent="0.25">
      <c r="A107" t="s">
        <v>816</v>
      </c>
      <c r="B107" t="s">
        <v>430</v>
      </c>
      <c r="C107" t="s">
        <v>586</v>
      </c>
      <c r="D107" t="s">
        <v>748</v>
      </c>
      <c r="E107" s="31">
        <v>34.673913043478258</v>
      </c>
      <c r="F107" s="31">
        <v>3.4850595611285273</v>
      </c>
      <c r="G107" s="31">
        <v>3.3234451410658314</v>
      </c>
      <c r="H107" s="31">
        <v>0.2570689655172414</v>
      </c>
      <c r="I107" s="31">
        <v>9.5454545454545472E-2</v>
      </c>
      <c r="J107" s="31">
        <v>120.84065217391306</v>
      </c>
      <c r="K107" s="31">
        <v>115.23684782608697</v>
      </c>
      <c r="L107" s="31">
        <v>8.9135869565217387</v>
      </c>
      <c r="M107" s="31">
        <v>3.3097826086956523</v>
      </c>
      <c r="N107" s="31">
        <v>0</v>
      </c>
      <c r="O107" s="31">
        <v>5.6038043478260864</v>
      </c>
      <c r="P107" s="31">
        <v>32.081413043478271</v>
      </c>
      <c r="Q107" s="31">
        <v>32.081413043478271</v>
      </c>
      <c r="R107" s="31">
        <v>0</v>
      </c>
      <c r="S107" s="31">
        <v>79.845652173913038</v>
      </c>
      <c r="T107" s="31">
        <v>61.434021739130436</v>
      </c>
      <c r="U107" s="31">
        <v>0</v>
      </c>
      <c r="V107" s="31">
        <v>18.411630434782609</v>
      </c>
      <c r="W107" s="31">
        <v>0</v>
      </c>
      <c r="X107" s="31">
        <v>0</v>
      </c>
      <c r="Y107" s="31">
        <v>0</v>
      </c>
      <c r="Z107" s="31">
        <v>0</v>
      </c>
      <c r="AA107" s="31">
        <v>0</v>
      </c>
      <c r="AB107" s="31">
        <v>0</v>
      </c>
      <c r="AC107" s="31">
        <v>0</v>
      </c>
      <c r="AD107" s="31">
        <v>0</v>
      </c>
      <c r="AE107" s="31">
        <v>0</v>
      </c>
      <c r="AF107" t="s">
        <v>144</v>
      </c>
      <c r="AG107" s="32">
        <v>6</v>
      </c>
      <c r="AH107"/>
    </row>
    <row r="108" spans="1:34" x14ac:dyDescent="0.25">
      <c r="A108" t="s">
        <v>816</v>
      </c>
      <c r="B108" t="s">
        <v>495</v>
      </c>
      <c r="C108" t="s">
        <v>687</v>
      </c>
      <c r="D108" t="s">
        <v>734</v>
      </c>
      <c r="E108" s="31">
        <v>51.315217391304351</v>
      </c>
      <c r="F108" s="31">
        <v>4.8900444821012492</v>
      </c>
      <c r="G108" s="31">
        <v>4.5992205041304803</v>
      </c>
      <c r="H108" s="31">
        <v>0.17202923109510693</v>
      </c>
      <c r="I108" s="31">
        <v>6.2200804914213079E-2</v>
      </c>
      <c r="J108" s="31">
        <v>250.93369565217392</v>
      </c>
      <c r="K108" s="31">
        <v>236.01</v>
      </c>
      <c r="L108" s="31">
        <v>8.827717391304347</v>
      </c>
      <c r="M108" s="31">
        <v>3.1918478260869563</v>
      </c>
      <c r="N108" s="31">
        <v>0</v>
      </c>
      <c r="O108" s="31">
        <v>5.6358695652173916</v>
      </c>
      <c r="P108" s="31">
        <v>60.417826086956538</v>
      </c>
      <c r="Q108" s="31">
        <v>51.13000000000001</v>
      </c>
      <c r="R108" s="31">
        <v>9.2878260869565263</v>
      </c>
      <c r="S108" s="31">
        <v>181.68815217391304</v>
      </c>
      <c r="T108" s="31">
        <v>133.36423913043475</v>
      </c>
      <c r="U108" s="31">
        <v>4.0554347826086961</v>
      </c>
      <c r="V108" s="31">
        <v>44.268478260869585</v>
      </c>
      <c r="W108" s="31">
        <v>0.36956521739130432</v>
      </c>
      <c r="X108" s="31">
        <v>0.36956521739130432</v>
      </c>
      <c r="Y108" s="31">
        <v>0</v>
      </c>
      <c r="Z108" s="31">
        <v>0</v>
      </c>
      <c r="AA108" s="31">
        <v>0</v>
      </c>
      <c r="AB108" s="31">
        <v>0</v>
      </c>
      <c r="AC108" s="31">
        <v>0</v>
      </c>
      <c r="AD108" s="31">
        <v>0</v>
      </c>
      <c r="AE108" s="31">
        <v>0</v>
      </c>
      <c r="AF108" t="s">
        <v>210</v>
      </c>
      <c r="AG108" s="32">
        <v>6</v>
      </c>
      <c r="AH108"/>
    </row>
    <row r="109" spans="1:34" x14ac:dyDescent="0.25">
      <c r="A109" t="s">
        <v>816</v>
      </c>
      <c r="B109" t="s">
        <v>491</v>
      </c>
      <c r="C109" t="s">
        <v>685</v>
      </c>
      <c r="D109" t="s">
        <v>773</v>
      </c>
      <c r="E109" s="31">
        <v>72.652173913043484</v>
      </c>
      <c r="F109" s="31">
        <v>3.429084380610413</v>
      </c>
      <c r="G109" s="31">
        <v>3.1383901855176539</v>
      </c>
      <c r="H109" s="31">
        <v>0.35977707959305805</v>
      </c>
      <c r="I109" s="31">
        <v>0.28197935368043087</v>
      </c>
      <c r="J109" s="31">
        <v>249.13043478260872</v>
      </c>
      <c r="K109" s="31">
        <v>228.0108695652174</v>
      </c>
      <c r="L109" s="31">
        <v>26.138586956521742</v>
      </c>
      <c r="M109" s="31">
        <v>20.486413043478262</v>
      </c>
      <c r="N109" s="31">
        <v>0</v>
      </c>
      <c r="O109" s="31">
        <v>5.6521739130434785</v>
      </c>
      <c r="P109" s="31">
        <v>49.201086956521742</v>
      </c>
      <c r="Q109" s="31">
        <v>33.733695652173914</v>
      </c>
      <c r="R109" s="31">
        <v>15.467391304347826</v>
      </c>
      <c r="S109" s="31">
        <v>173.79076086956522</v>
      </c>
      <c r="T109" s="31">
        <v>78.089673913043484</v>
      </c>
      <c r="U109" s="31">
        <v>57.326086956521742</v>
      </c>
      <c r="V109" s="31">
        <v>38.375</v>
      </c>
      <c r="W109" s="31">
        <v>0.52173913043478259</v>
      </c>
      <c r="X109" s="31">
        <v>0.13043478260869565</v>
      </c>
      <c r="Y109" s="31">
        <v>0</v>
      </c>
      <c r="Z109" s="31">
        <v>0</v>
      </c>
      <c r="AA109" s="31">
        <v>0.39130434782608697</v>
      </c>
      <c r="AB109" s="31">
        <v>0</v>
      </c>
      <c r="AC109" s="31">
        <v>0</v>
      </c>
      <c r="AD109" s="31">
        <v>0</v>
      </c>
      <c r="AE109" s="31">
        <v>0</v>
      </c>
      <c r="AF109" t="s">
        <v>206</v>
      </c>
      <c r="AG109" s="32">
        <v>6</v>
      </c>
      <c r="AH109"/>
    </row>
    <row r="110" spans="1:34" x14ac:dyDescent="0.25">
      <c r="A110" t="s">
        <v>816</v>
      </c>
      <c r="B110" t="s">
        <v>447</v>
      </c>
      <c r="C110" t="s">
        <v>673</v>
      </c>
      <c r="D110" t="s">
        <v>749</v>
      </c>
      <c r="E110" s="31">
        <v>58.695652173913047</v>
      </c>
      <c r="F110" s="31">
        <v>3.4219092592592597</v>
      </c>
      <c r="G110" s="31">
        <v>3.3241314814814817</v>
      </c>
      <c r="H110" s="31">
        <v>0.22777777777777777</v>
      </c>
      <c r="I110" s="31">
        <v>0.12999999999999998</v>
      </c>
      <c r="J110" s="31">
        <v>200.85119565217394</v>
      </c>
      <c r="K110" s="31">
        <v>195.11206521739132</v>
      </c>
      <c r="L110" s="31">
        <v>13.369565217391305</v>
      </c>
      <c r="M110" s="31">
        <v>7.6304347826086953</v>
      </c>
      <c r="N110" s="31">
        <v>0</v>
      </c>
      <c r="O110" s="31">
        <v>5.7391304347826084</v>
      </c>
      <c r="P110" s="31">
        <v>45.905000000000001</v>
      </c>
      <c r="Q110" s="31">
        <v>45.905000000000001</v>
      </c>
      <c r="R110" s="31">
        <v>0</v>
      </c>
      <c r="S110" s="31">
        <v>141.57663043478263</v>
      </c>
      <c r="T110" s="31">
        <v>74.948804347826098</v>
      </c>
      <c r="U110" s="31">
        <v>40.885978260869571</v>
      </c>
      <c r="V110" s="31">
        <v>25.741847826086957</v>
      </c>
      <c r="W110" s="31">
        <v>0</v>
      </c>
      <c r="X110" s="31">
        <v>0</v>
      </c>
      <c r="Y110" s="31">
        <v>0</v>
      </c>
      <c r="Z110" s="31">
        <v>0</v>
      </c>
      <c r="AA110" s="31">
        <v>0</v>
      </c>
      <c r="AB110" s="31">
        <v>0</v>
      </c>
      <c r="AC110" s="31">
        <v>0</v>
      </c>
      <c r="AD110" s="31">
        <v>0</v>
      </c>
      <c r="AE110" s="31">
        <v>0</v>
      </c>
      <c r="AF110" t="s">
        <v>162</v>
      </c>
      <c r="AG110" s="32">
        <v>6</v>
      </c>
      <c r="AH110"/>
    </row>
    <row r="111" spans="1:34" x14ac:dyDescent="0.25">
      <c r="A111" t="s">
        <v>816</v>
      </c>
      <c r="B111" t="s">
        <v>483</v>
      </c>
      <c r="C111" t="s">
        <v>684</v>
      </c>
      <c r="D111" t="s">
        <v>745</v>
      </c>
      <c r="E111" s="31">
        <v>24.978260869565219</v>
      </c>
      <c r="F111" s="31">
        <v>4.1000870322019143</v>
      </c>
      <c r="G111" s="31">
        <v>3.6058311575282853</v>
      </c>
      <c r="H111" s="31">
        <v>0.5690600522193211</v>
      </c>
      <c r="I111" s="31">
        <v>0.30665796344647522</v>
      </c>
      <c r="J111" s="31">
        <v>102.41304347826087</v>
      </c>
      <c r="K111" s="31">
        <v>90.067391304347822</v>
      </c>
      <c r="L111" s="31">
        <v>14.214130434782609</v>
      </c>
      <c r="M111" s="31">
        <v>7.6597826086956529</v>
      </c>
      <c r="N111" s="31">
        <v>0</v>
      </c>
      <c r="O111" s="31">
        <v>6.5543478260869561</v>
      </c>
      <c r="P111" s="31">
        <v>19.574999999999992</v>
      </c>
      <c r="Q111" s="31">
        <v>13.783695652173904</v>
      </c>
      <c r="R111" s="31">
        <v>5.791304347826089</v>
      </c>
      <c r="S111" s="31">
        <v>68.623913043478268</v>
      </c>
      <c r="T111" s="31">
        <v>43.048913043478272</v>
      </c>
      <c r="U111" s="31">
        <v>9.2891304347826047</v>
      </c>
      <c r="V111" s="31">
        <v>16.285869565217382</v>
      </c>
      <c r="W111" s="31">
        <v>8.4195652173913054</v>
      </c>
      <c r="X111" s="31">
        <v>3.0565217391304351</v>
      </c>
      <c r="Y111" s="31">
        <v>0</v>
      </c>
      <c r="Z111" s="31">
        <v>0</v>
      </c>
      <c r="AA111" s="31">
        <v>1.0423913043478261</v>
      </c>
      <c r="AB111" s="31">
        <v>0</v>
      </c>
      <c r="AC111" s="31">
        <v>2.3423913043478262</v>
      </c>
      <c r="AD111" s="31">
        <v>0</v>
      </c>
      <c r="AE111" s="31">
        <v>1.9782608695652171</v>
      </c>
      <c r="AF111" t="s">
        <v>198</v>
      </c>
      <c r="AG111" s="32">
        <v>6</v>
      </c>
      <c r="AH111"/>
    </row>
    <row r="112" spans="1:34" x14ac:dyDescent="0.25">
      <c r="A112" t="s">
        <v>816</v>
      </c>
      <c r="B112" t="s">
        <v>547</v>
      </c>
      <c r="C112" t="s">
        <v>676</v>
      </c>
      <c r="D112" t="s">
        <v>766</v>
      </c>
      <c r="E112" s="31">
        <v>20.641304347826086</v>
      </c>
      <c r="F112" s="31">
        <v>4.8651500789889432</v>
      </c>
      <c r="G112" s="31">
        <v>4.579283833596631</v>
      </c>
      <c r="H112" s="31">
        <v>0.70479199578725649</v>
      </c>
      <c r="I112" s="31">
        <v>0.41892575039494467</v>
      </c>
      <c r="J112" s="31">
        <v>100.42304347826089</v>
      </c>
      <c r="K112" s="31">
        <v>94.522391304347849</v>
      </c>
      <c r="L112" s="31">
        <v>14.547826086956523</v>
      </c>
      <c r="M112" s="31">
        <v>8.6471739130434777</v>
      </c>
      <c r="N112" s="31">
        <v>0.88326086956521732</v>
      </c>
      <c r="O112" s="31">
        <v>5.017391304347826</v>
      </c>
      <c r="P112" s="31">
        <v>18.59402173913044</v>
      </c>
      <c r="Q112" s="31">
        <v>18.59402173913044</v>
      </c>
      <c r="R112" s="31">
        <v>0</v>
      </c>
      <c r="S112" s="31">
        <v>67.281195652173935</v>
      </c>
      <c r="T112" s="31">
        <v>57.156304347826108</v>
      </c>
      <c r="U112" s="31">
        <v>0</v>
      </c>
      <c r="V112" s="31">
        <v>10.124891304347827</v>
      </c>
      <c r="W112" s="31">
        <v>0</v>
      </c>
      <c r="X112" s="31">
        <v>0</v>
      </c>
      <c r="Y112" s="31">
        <v>0</v>
      </c>
      <c r="Z112" s="31">
        <v>0</v>
      </c>
      <c r="AA112" s="31">
        <v>0</v>
      </c>
      <c r="AB112" s="31">
        <v>0</v>
      </c>
      <c r="AC112" s="31">
        <v>0</v>
      </c>
      <c r="AD112" s="31">
        <v>0</v>
      </c>
      <c r="AE112" s="31">
        <v>0</v>
      </c>
      <c r="AF112" t="s">
        <v>266</v>
      </c>
      <c r="AG112" s="32">
        <v>6</v>
      </c>
      <c r="AH112"/>
    </row>
    <row r="113" spans="1:34" x14ac:dyDescent="0.25">
      <c r="A113" t="s">
        <v>816</v>
      </c>
      <c r="B113" t="s">
        <v>519</v>
      </c>
      <c r="C113" t="s">
        <v>694</v>
      </c>
      <c r="D113" t="s">
        <v>770</v>
      </c>
      <c r="E113" s="31">
        <v>33.717391304347828</v>
      </c>
      <c r="F113" s="31">
        <v>3.296502256608639</v>
      </c>
      <c r="G113" s="31">
        <v>3.1489361702127656</v>
      </c>
      <c r="H113" s="31">
        <v>0.49991940683430047</v>
      </c>
      <c r="I113" s="31">
        <v>0.49991940683430047</v>
      </c>
      <c r="J113" s="31">
        <v>111.14945652173913</v>
      </c>
      <c r="K113" s="31">
        <v>106.17391304347825</v>
      </c>
      <c r="L113" s="31">
        <v>16.855978260869566</v>
      </c>
      <c r="M113" s="31">
        <v>16.855978260869566</v>
      </c>
      <c r="N113" s="31">
        <v>0</v>
      </c>
      <c r="O113" s="31">
        <v>0</v>
      </c>
      <c r="P113" s="31">
        <v>21.793478260869563</v>
      </c>
      <c r="Q113" s="31">
        <v>16.817934782608695</v>
      </c>
      <c r="R113" s="31">
        <v>4.9755434782608692</v>
      </c>
      <c r="S113" s="31">
        <v>72.5</v>
      </c>
      <c r="T113" s="31">
        <v>59.975543478260867</v>
      </c>
      <c r="U113" s="31">
        <v>0</v>
      </c>
      <c r="V113" s="31">
        <v>12.524456521739131</v>
      </c>
      <c r="W113" s="31">
        <v>0</v>
      </c>
      <c r="X113" s="31">
        <v>0</v>
      </c>
      <c r="Y113" s="31">
        <v>0</v>
      </c>
      <c r="Z113" s="31">
        <v>0</v>
      </c>
      <c r="AA113" s="31">
        <v>0</v>
      </c>
      <c r="AB113" s="31">
        <v>0</v>
      </c>
      <c r="AC113" s="31">
        <v>0</v>
      </c>
      <c r="AD113" s="31">
        <v>0</v>
      </c>
      <c r="AE113" s="31">
        <v>0</v>
      </c>
      <c r="AF113" t="s">
        <v>237</v>
      </c>
      <c r="AG113" s="32">
        <v>6</v>
      </c>
      <c r="AH113"/>
    </row>
    <row r="114" spans="1:34" x14ac:dyDescent="0.25">
      <c r="A114" t="s">
        <v>816</v>
      </c>
      <c r="B114" t="s">
        <v>298</v>
      </c>
      <c r="C114" t="s">
        <v>591</v>
      </c>
      <c r="D114" t="s">
        <v>744</v>
      </c>
      <c r="E114" s="31">
        <v>64.271739130434781</v>
      </c>
      <c r="F114" s="31">
        <v>2.0934669372568915</v>
      </c>
      <c r="G114" s="31">
        <v>1.9144968713005242</v>
      </c>
      <c r="H114" s="31">
        <v>0.21701674277016741</v>
      </c>
      <c r="I114" s="31">
        <v>0.1980754270251987</v>
      </c>
      <c r="J114" s="31">
        <v>134.55076086956521</v>
      </c>
      <c r="K114" s="31">
        <v>123.04804347826087</v>
      </c>
      <c r="L114" s="31">
        <v>13.948043478260869</v>
      </c>
      <c r="M114" s="31">
        <v>12.730652173913043</v>
      </c>
      <c r="N114" s="31">
        <v>0.78260869565217395</v>
      </c>
      <c r="O114" s="31">
        <v>0.43478260869565216</v>
      </c>
      <c r="P114" s="31">
        <v>87.129565217391303</v>
      </c>
      <c r="Q114" s="31">
        <v>76.844239130434786</v>
      </c>
      <c r="R114" s="31">
        <v>10.285326086956523</v>
      </c>
      <c r="S114" s="31">
        <v>33.473152173913036</v>
      </c>
      <c r="T114" s="31">
        <v>27.215543478260862</v>
      </c>
      <c r="U114" s="31">
        <v>0</v>
      </c>
      <c r="V114" s="31">
        <v>6.2576086956521735</v>
      </c>
      <c r="W114" s="31">
        <v>1.8695652173913042</v>
      </c>
      <c r="X114" s="31">
        <v>0</v>
      </c>
      <c r="Y114" s="31">
        <v>0.78260869565217395</v>
      </c>
      <c r="Z114" s="31">
        <v>0</v>
      </c>
      <c r="AA114" s="31">
        <v>0</v>
      </c>
      <c r="AB114" s="31">
        <v>0</v>
      </c>
      <c r="AC114" s="31">
        <v>1.0869565217391304</v>
      </c>
      <c r="AD114" s="31">
        <v>0</v>
      </c>
      <c r="AE114" s="31">
        <v>0</v>
      </c>
      <c r="AF114" t="s">
        <v>10</v>
      </c>
      <c r="AG114" s="32">
        <v>6</v>
      </c>
      <c r="AH114"/>
    </row>
    <row r="115" spans="1:34" x14ac:dyDescent="0.25">
      <c r="A115" t="s">
        <v>816</v>
      </c>
      <c r="B115" t="s">
        <v>371</v>
      </c>
      <c r="C115" t="s">
        <v>638</v>
      </c>
      <c r="D115" t="s">
        <v>767</v>
      </c>
      <c r="E115" s="31">
        <v>55.260869565217391</v>
      </c>
      <c r="F115" s="31">
        <v>3.5247344610542881</v>
      </c>
      <c r="G115" s="31">
        <v>3.3170239968528721</v>
      </c>
      <c r="H115" s="31">
        <v>0.21085759244689217</v>
      </c>
      <c r="I115" s="31">
        <v>3.1471282454760031E-3</v>
      </c>
      <c r="J115" s="31">
        <v>194.77989130434784</v>
      </c>
      <c r="K115" s="31">
        <v>183.30163043478262</v>
      </c>
      <c r="L115" s="31">
        <v>11.652173913043477</v>
      </c>
      <c r="M115" s="31">
        <v>0.17391304347826086</v>
      </c>
      <c r="N115" s="31">
        <v>5.7391304347826084</v>
      </c>
      <c r="O115" s="31">
        <v>5.7391304347826084</v>
      </c>
      <c r="P115" s="31">
        <v>44.219021739130419</v>
      </c>
      <c r="Q115" s="31">
        <v>44.219021739130419</v>
      </c>
      <c r="R115" s="31">
        <v>0</v>
      </c>
      <c r="S115" s="31">
        <v>138.90869565217395</v>
      </c>
      <c r="T115" s="31">
        <v>103.72913043478263</v>
      </c>
      <c r="U115" s="31">
        <v>0</v>
      </c>
      <c r="V115" s="31">
        <v>35.179565217391307</v>
      </c>
      <c r="W115" s="31">
        <v>0</v>
      </c>
      <c r="X115" s="31">
        <v>0</v>
      </c>
      <c r="Y115" s="31">
        <v>0</v>
      </c>
      <c r="Z115" s="31">
        <v>0</v>
      </c>
      <c r="AA115" s="31">
        <v>0</v>
      </c>
      <c r="AB115" s="31">
        <v>0</v>
      </c>
      <c r="AC115" s="31">
        <v>0</v>
      </c>
      <c r="AD115" s="31">
        <v>0</v>
      </c>
      <c r="AE115" s="31">
        <v>0</v>
      </c>
      <c r="AF115" t="s">
        <v>84</v>
      </c>
      <c r="AG115" s="32">
        <v>6</v>
      </c>
      <c r="AH115"/>
    </row>
    <row r="116" spans="1:34" x14ac:dyDescent="0.25">
      <c r="A116" t="s">
        <v>816</v>
      </c>
      <c r="B116" t="s">
        <v>280</v>
      </c>
      <c r="C116" t="s">
        <v>591</v>
      </c>
      <c r="D116" t="s">
        <v>744</v>
      </c>
      <c r="E116" s="31">
        <v>50.597826086956523</v>
      </c>
      <c r="F116" s="31">
        <v>3.5108635875402801</v>
      </c>
      <c r="G116" s="31">
        <v>3.4007475832438248</v>
      </c>
      <c r="H116" s="31">
        <v>0.25131256713211597</v>
      </c>
      <c r="I116" s="31">
        <v>0.14119656283566057</v>
      </c>
      <c r="J116" s="31">
        <v>177.64206521739135</v>
      </c>
      <c r="K116" s="31">
        <v>172.07043478260874</v>
      </c>
      <c r="L116" s="31">
        <v>12.715869565217391</v>
      </c>
      <c r="M116" s="31">
        <v>7.1442391304347828</v>
      </c>
      <c r="N116" s="31">
        <v>0</v>
      </c>
      <c r="O116" s="31">
        <v>5.571630434782608</v>
      </c>
      <c r="P116" s="31">
        <v>36.888695652173922</v>
      </c>
      <c r="Q116" s="31">
        <v>36.888695652173922</v>
      </c>
      <c r="R116" s="31">
        <v>0</v>
      </c>
      <c r="S116" s="31">
        <v>128.03750000000002</v>
      </c>
      <c r="T116" s="31">
        <v>92.501413043478294</v>
      </c>
      <c r="U116" s="31">
        <v>0</v>
      </c>
      <c r="V116" s="31">
        <v>35.536086956521729</v>
      </c>
      <c r="W116" s="31">
        <v>48.360326086956526</v>
      </c>
      <c r="X116" s="31">
        <v>4.0257608695652172</v>
      </c>
      <c r="Y116" s="31">
        <v>0</v>
      </c>
      <c r="Z116" s="31">
        <v>0</v>
      </c>
      <c r="AA116" s="31">
        <v>2.7406521739130438</v>
      </c>
      <c r="AB116" s="31">
        <v>0</v>
      </c>
      <c r="AC116" s="31">
        <v>41.338478260869572</v>
      </c>
      <c r="AD116" s="31">
        <v>0</v>
      </c>
      <c r="AE116" s="31">
        <v>0.25543478260869568</v>
      </c>
      <c r="AF116" t="s">
        <v>214</v>
      </c>
      <c r="AG116" s="32">
        <v>6</v>
      </c>
      <c r="AH116"/>
    </row>
    <row r="117" spans="1:34" x14ac:dyDescent="0.25">
      <c r="A117" t="s">
        <v>816</v>
      </c>
      <c r="B117" t="s">
        <v>283</v>
      </c>
      <c r="C117" t="s">
        <v>585</v>
      </c>
      <c r="D117" t="s">
        <v>744</v>
      </c>
      <c r="E117" s="31">
        <v>43.217391304347828</v>
      </c>
      <c r="F117" s="31">
        <v>3.4837248490945667</v>
      </c>
      <c r="G117" s="31">
        <v>3.3519491951710254</v>
      </c>
      <c r="H117" s="31">
        <v>0.31701961770623738</v>
      </c>
      <c r="I117" s="31">
        <v>0.18524396378269614</v>
      </c>
      <c r="J117" s="31">
        <v>150.55749999999998</v>
      </c>
      <c r="K117" s="31">
        <v>144.86249999999998</v>
      </c>
      <c r="L117" s="31">
        <v>13.700760869565217</v>
      </c>
      <c r="M117" s="31">
        <v>8.0057608695652167</v>
      </c>
      <c r="N117" s="31">
        <v>0</v>
      </c>
      <c r="O117" s="31">
        <v>5.6950000000000003</v>
      </c>
      <c r="P117" s="31">
        <v>39.217391304347828</v>
      </c>
      <c r="Q117" s="31">
        <v>39.217391304347828</v>
      </c>
      <c r="R117" s="31">
        <v>0</v>
      </c>
      <c r="S117" s="31">
        <v>97.639347826086933</v>
      </c>
      <c r="T117" s="31">
        <v>54.915869565217371</v>
      </c>
      <c r="U117" s="31">
        <v>12.77336956521739</v>
      </c>
      <c r="V117" s="31">
        <v>29.950108695652176</v>
      </c>
      <c r="W117" s="31">
        <v>14.429021739130436</v>
      </c>
      <c r="X117" s="31">
        <v>8.6956521739130432E-2</v>
      </c>
      <c r="Y117" s="31">
        <v>0</v>
      </c>
      <c r="Z117" s="31">
        <v>0</v>
      </c>
      <c r="AA117" s="31">
        <v>3.5017391304347827</v>
      </c>
      <c r="AB117" s="31">
        <v>0</v>
      </c>
      <c r="AC117" s="31">
        <v>10.840326086956523</v>
      </c>
      <c r="AD117" s="31">
        <v>0</v>
      </c>
      <c r="AE117" s="31">
        <v>0</v>
      </c>
      <c r="AF117" t="s">
        <v>220</v>
      </c>
      <c r="AG117" s="32">
        <v>6</v>
      </c>
      <c r="AH117"/>
    </row>
    <row r="118" spans="1:34" x14ac:dyDescent="0.25">
      <c r="A118" t="s">
        <v>816</v>
      </c>
      <c r="B118" t="s">
        <v>454</v>
      </c>
      <c r="C118" t="s">
        <v>674</v>
      </c>
      <c r="D118" t="s">
        <v>728</v>
      </c>
      <c r="E118" s="31">
        <v>62.347826086956523</v>
      </c>
      <c r="F118" s="31">
        <v>3.2275819386331941</v>
      </c>
      <c r="G118" s="31">
        <v>3.0047681311018133</v>
      </c>
      <c r="H118" s="31">
        <v>0.26553695955369599</v>
      </c>
      <c r="I118" s="31">
        <v>0.2189626917712692</v>
      </c>
      <c r="J118" s="31">
        <v>201.23271739130436</v>
      </c>
      <c r="K118" s="31">
        <v>187.34076086956523</v>
      </c>
      <c r="L118" s="31">
        <v>16.555652173913046</v>
      </c>
      <c r="M118" s="31">
        <v>13.651847826086959</v>
      </c>
      <c r="N118" s="31">
        <v>0</v>
      </c>
      <c r="O118" s="31">
        <v>2.9038043478260875</v>
      </c>
      <c r="P118" s="31">
        <v>72.605978260869577</v>
      </c>
      <c r="Q118" s="31">
        <v>61.617826086956534</v>
      </c>
      <c r="R118" s="31">
        <v>10.988152173913045</v>
      </c>
      <c r="S118" s="31">
        <v>112.07108695652173</v>
      </c>
      <c r="T118" s="31">
        <v>83.439239130434785</v>
      </c>
      <c r="U118" s="31">
        <v>0</v>
      </c>
      <c r="V118" s="31">
        <v>28.631847826086947</v>
      </c>
      <c r="W118" s="31">
        <v>21.575434782608696</v>
      </c>
      <c r="X118" s="31">
        <v>0</v>
      </c>
      <c r="Y118" s="31">
        <v>0</v>
      </c>
      <c r="Z118" s="31">
        <v>0</v>
      </c>
      <c r="AA118" s="31">
        <v>10.070217391304348</v>
      </c>
      <c r="AB118" s="31">
        <v>0</v>
      </c>
      <c r="AC118" s="31">
        <v>6.7383695652173916</v>
      </c>
      <c r="AD118" s="31">
        <v>0</v>
      </c>
      <c r="AE118" s="31">
        <v>4.7668478260869573</v>
      </c>
      <c r="AF118" t="s">
        <v>169</v>
      </c>
      <c r="AG118" s="32">
        <v>6</v>
      </c>
      <c r="AH118"/>
    </row>
    <row r="119" spans="1:34" x14ac:dyDescent="0.25">
      <c r="A119" t="s">
        <v>816</v>
      </c>
      <c r="B119" t="s">
        <v>294</v>
      </c>
      <c r="C119" t="s">
        <v>592</v>
      </c>
      <c r="D119" t="s">
        <v>709</v>
      </c>
      <c r="E119" s="31">
        <v>77.684782608695656</v>
      </c>
      <c r="F119" s="31">
        <v>2.4738015950748564</v>
      </c>
      <c r="G119" s="31">
        <v>2.3913320274240943</v>
      </c>
      <c r="H119" s="31">
        <v>0.22125647124667691</v>
      </c>
      <c r="I119" s="31">
        <v>0.14728557436686718</v>
      </c>
      <c r="J119" s="31">
        <v>192.17673913043478</v>
      </c>
      <c r="K119" s="31">
        <v>185.7701086956522</v>
      </c>
      <c r="L119" s="31">
        <v>17.188260869565216</v>
      </c>
      <c r="M119" s="31">
        <v>11.441847826086954</v>
      </c>
      <c r="N119" s="31">
        <v>0</v>
      </c>
      <c r="O119" s="31">
        <v>5.7464130434782605</v>
      </c>
      <c r="P119" s="31">
        <v>41.628913043478285</v>
      </c>
      <c r="Q119" s="31">
        <v>40.968695652173935</v>
      </c>
      <c r="R119" s="31">
        <v>0.66021739130434787</v>
      </c>
      <c r="S119" s="31">
        <v>133.35956521739129</v>
      </c>
      <c r="T119" s="31">
        <v>105.82717391304348</v>
      </c>
      <c r="U119" s="31">
        <v>0</v>
      </c>
      <c r="V119" s="31">
        <v>27.532391304347815</v>
      </c>
      <c r="W119" s="31">
        <v>4.7907608695652169</v>
      </c>
      <c r="X119" s="31">
        <v>0.13043478260869565</v>
      </c>
      <c r="Y119" s="31">
        <v>0</v>
      </c>
      <c r="Z119" s="31">
        <v>0</v>
      </c>
      <c r="AA119" s="31">
        <v>1.576086956521739</v>
      </c>
      <c r="AB119" s="31">
        <v>0</v>
      </c>
      <c r="AC119" s="31">
        <v>1.4809782608695652</v>
      </c>
      <c r="AD119" s="31">
        <v>0</v>
      </c>
      <c r="AE119" s="31">
        <v>1.6032608695652173</v>
      </c>
      <c r="AF119" t="s">
        <v>5</v>
      </c>
      <c r="AG119" s="32">
        <v>6</v>
      </c>
      <c r="AH119"/>
    </row>
    <row r="120" spans="1:34" x14ac:dyDescent="0.25">
      <c r="A120" t="s">
        <v>816</v>
      </c>
      <c r="B120" t="s">
        <v>331</v>
      </c>
      <c r="C120" t="s">
        <v>615</v>
      </c>
      <c r="D120" t="s">
        <v>754</v>
      </c>
      <c r="E120" s="31">
        <v>54.880434782608695</v>
      </c>
      <c r="F120" s="31">
        <v>4.0058863141216072</v>
      </c>
      <c r="G120" s="31">
        <v>3.7916320063378874</v>
      </c>
      <c r="H120" s="31">
        <v>0.28258467023172901</v>
      </c>
      <c r="I120" s="31">
        <v>0.16743513567042978</v>
      </c>
      <c r="J120" s="31">
        <v>219.8447826086956</v>
      </c>
      <c r="K120" s="31">
        <v>208.08641304347819</v>
      </c>
      <c r="L120" s="31">
        <v>15.508369565217389</v>
      </c>
      <c r="M120" s="31">
        <v>9.1889130434782604</v>
      </c>
      <c r="N120" s="31">
        <v>0</v>
      </c>
      <c r="O120" s="31">
        <v>6.319456521739129</v>
      </c>
      <c r="P120" s="31">
        <v>48.744782608695644</v>
      </c>
      <c r="Q120" s="31">
        <v>43.305869565217378</v>
      </c>
      <c r="R120" s="31">
        <v>5.4389130434782631</v>
      </c>
      <c r="S120" s="31">
        <v>155.59163043478256</v>
      </c>
      <c r="T120" s="31">
        <v>125.71684782608691</v>
      </c>
      <c r="U120" s="31">
        <v>0</v>
      </c>
      <c r="V120" s="31">
        <v>29.874782608695654</v>
      </c>
      <c r="W120" s="31">
        <v>0</v>
      </c>
      <c r="X120" s="31">
        <v>0</v>
      </c>
      <c r="Y120" s="31">
        <v>0</v>
      </c>
      <c r="Z120" s="31">
        <v>0</v>
      </c>
      <c r="AA120" s="31">
        <v>0</v>
      </c>
      <c r="AB120" s="31">
        <v>0</v>
      </c>
      <c r="AC120" s="31">
        <v>0</v>
      </c>
      <c r="AD120" s="31">
        <v>0</v>
      </c>
      <c r="AE120" s="31">
        <v>0</v>
      </c>
      <c r="AF120" t="s">
        <v>43</v>
      </c>
      <c r="AG120" s="32">
        <v>6</v>
      </c>
      <c r="AH120"/>
    </row>
    <row r="121" spans="1:34" x14ac:dyDescent="0.25">
      <c r="A121" t="s">
        <v>816</v>
      </c>
      <c r="B121" t="s">
        <v>555</v>
      </c>
      <c r="C121" t="s">
        <v>704</v>
      </c>
      <c r="D121" t="s">
        <v>730</v>
      </c>
      <c r="E121" s="31">
        <v>38.010869565217391</v>
      </c>
      <c r="F121" s="31">
        <v>2.9232199027738064</v>
      </c>
      <c r="G121" s="31">
        <v>2.6235344581069491</v>
      </c>
      <c r="H121" s="31">
        <v>0.28660280240205888</v>
      </c>
      <c r="I121" s="31">
        <v>0.13561624249356591</v>
      </c>
      <c r="J121" s="31">
        <v>111.11413043478261</v>
      </c>
      <c r="K121" s="31">
        <v>99.72282608695653</v>
      </c>
      <c r="L121" s="31">
        <v>10.894021739130434</v>
      </c>
      <c r="M121" s="31">
        <v>5.1548913043478262</v>
      </c>
      <c r="N121" s="31">
        <v>0</v>
      </c>
      <c r="O121" s="31">
        <v>5.7391304347826084</v>
      </c>
      <c r="P121" s="31">
        <v>25.089673913043477</v>
      </c>
      <c r="Q121" s="31">
        <v>19.4375</v>
      </c>
      <c r="R121" s="31">
        <v>5.6521739130434785</v>
      </c>
      <c r="S121" s="31">
        <v>75.130434782608688</v>
      </c>
      <c r="T121" s="31">
        <v>58.361413043478258</v>
      </c>
      <c r="U121" s="31">
        <v>0</v>
      </c>
      <c r="V121" s="31">
        <v>16.769021739130434</v>
      </c>
      <c r="W121" s="31">
        <v>0</v>
      </c>
      <c r="X121" s="31">
        <v>0</v>
      </c>
      <c r="Y121" s="31">
        <v>0</v>
      </c>
      <c r="Z121" s="31">
        <v>0</v>
      </c>
      <c r="AA121" s="31">
        <v>0</v>
      </c>
      <c r="AB121" s="31">
        <v>0</v>
      </c>
      <c r="AC121" s="31">
        <v>0</v>
      </c>
      <c r="AD121" s="31">
        <v>0</v>
      </c>
      <c r="AE121" s="31">
        <v>0</v>
      </c>
      <c r="AF121" t="s">
        <v>274</v>
      </c>
      <c r="AG121" s="32">
        <v>6</v>
      </c>
      <c r="AH121"/>
    </row>
    <row r="122" spans="1:34" x14ac:dyDescent="0.25">
      <c r="A122" t="s">
        <v>816</v>
      </c>
      <c r="B122" t="s">
        <v>484</v>
      </c>
      <c r="C122" t="s">
        <v>637</v>
      </c>
      <c r="D122" t="s">
        <v>766</v>
      </c>
      <c r="E122" s="31">
        <v>60.239130434782609</v>
      </c>
      <c r="F122" s="31">
        <v>2.8286791771923494</v>
      </c>
      <c r="G122" s="31">
        <v>2.5611963190184048</v>
      </c>
      <c r="H122" s="31">
        <v>0.21716889209671597</v>
      </c>
      <c r="I122" s="31">
        <v>0.11280223745940089</v>
      </c>
      <c r="J122" s="31">
        <v>170.39717391304347</v>
      </c>
      <c r="K122" s="31">
        <v>154.28423913043477</v>
      </c>
      <c r="L122" s="31">
        <v>13.082065217391303</v>
      </c>
      <c r="M122" s="31">
        <v>6.7951086956521713</v>
      </c>
      <c r="N122" s="31">
        <v>0.20847826086956522</v>
      </c>
      <c r="O122" s="31">
        <v>6.0784782608695656</v>
      </c>
      <c r="P122" s="31">
        <v>39.75239130434781</v>
      </c>
      <c r="Q122" s="31">
        <v>29.926413043478245</v>
      </c>
      <c r="R122" s="31">
        <v>9.8259782608695669</v>
      </c>
      <c r="S122" s="31">
        <v>117.56271739130435</v>
      </c>
      <c r="T122" s="31">
        <v>78.472065217391304</v>
      </c>
      <c r="U122" s="31">
        <v>9.9725000000000001</v>
      </c>
      <c r="V122" s="31">
        <v>29.118152173913042</v>
      </c>
      <c r="W122" s="31">
        <v>2.7201086956521738</v>
      </c>
      <c r="X122" s="31">
        <v>0</v>
      </c>
      <c r="Y122" s="31">
        <v>0</v>
      </c>
      <c r="Z122" s="31">
        <v>0</v>
      </c>
      <c r="AA122" s="31">
        <v>2.0869565217391304</v>
      </c>
      <c r="AB122" s="31">
        <v>0</v>
      </c>
      <c r="AC122" s="31">
        <v>0.63315217391304346</v>
      </c>
      <c r="AD122" s="31">
        <v>0</v>
      </c>
      <c r="AE122" s="31">
        <v>0</v>
      </c>
      <c r="AF122" t="s">
        <v>199</v>
      </c>
      <c r="AG122" s="32">
        <v>6</v>
      </c>
      <c r="AH122"/>
    </row>
    <row r="123" spans="1:34" x14ac:dyDescent="0.25">
      <c r="A123" t="s">
        <v>816</v>
      </c>
      <c r="B123" t="s">
        <v>339</v>
      </c>
      <c r="C123" t="s">
        <v>597</v>
      </c>
      <c r="D123" t="s">
        <v>747</v>
      </c>
      <c r="E123" s="31">
        <v>38.097826086956523</v>
      </c>
      <c r="F123" s="31">
        <v>4.410413694721826</v>
      </c>
      <c r="G123" s="31">
        <v>4.410413694721826</v>
      </c>
      <c r="H123" s="31">
        <v>0.27582025677603422</v>
      </c>
      <c r="I123" s="31">
        <v>0.27582025677603422</v>
      </c>
      <c r="J123" s="31">
        <v>168.02717391304347</v>
      </c>
      <c r="K123" s="31">
        <v>168.02717391304347</v>
      </c>
      <c r="L123" s="31">
        <v>10.508152173913043</v>
      </c>
      <c r="M123" s="31">
        <v>10.508152173913043</v>
      </c>
      <c r="N123" s="31">
        <v>0</v>
      </c>
      <c r="O123" s="31">
        <v>0</v>
      </c>
      <c r="P123" s="31">
        <v>43.679347826086953</v>
      </c>
      <c r="Q123" s="31">
        <v>43.679347826086953</v>
      </c>
      <c r="R123" s="31">
        <v>0</v>
      </c>
      <c r="S123" s="31">
        <v>113.83967391304347</v>
      </c>
      <c r="T123" s="31">
        <v>102.27445652173913</v>
      </c>
      <c r="U123" s="31">
        <v>0</v>
      </c>
      <c r="V123" s="31">
        <v>11.565217391304348</v>
      </c>
      <c r="W123" s="31">
        <v>0</v>
      </c>
      <c r="X123" s="31">
        <v>0</v>
      </c>
      <c r="Y123" s="31">
        <v>0</v>
      </c>
      <c r="Z123" s="31">
        <v>0</v>
      </c>
      <c r="AA123" s="31">
        <v>0</v>
      </c>
      <c r="AB123" s="31">
        <v>0</v>
      </c>
      <c r="AC123" s="31">
        <v>0</v>
      </c>
      <c r="AD123" s="31">
        <v>0</v>
      </c>
      <c r="AE123" s="31">
        <v>0</v>
      </c>
      <c r="AF123" t="s">
        <v>51</v>
      </c>
      <c r="AG123" s="32">
        <v>6</v>
      </c>
      <c r="AH123"/>
    </row>
    <row r="124" spans="1:34" x14ac:dyDescent="0.25">
      <c r="A124" t="s">
        <v>816</v>
      </c>
      <c r="B124" t="s">
        <v>423</v>
      </c>
      <c r="C124" t="s">
        <v>662</v>
      </c>
      <c r="D124" t="s">
        <v>752</v>
      </c>
      <c r="E124" s="31">
        <v>37.663043478260867</v>
      </c>
      <c r="F124" s="31">
        <v>1.2934170274170276</v>
      </c>
      <c r="G124" s="31">
        <v>1.0985541125541127</v>
      </c>
      <c r="H124" s="31">
        <v>0.19486291486291488</v>
      </c>
      <c r="I124" s="31">
        <v>0</v>
      </c>
      <c r="J124" s="31">
        <v>48.714021739130438</v>
      </c>
      <c r="K124" s="31">
        <v>41.374891304347827</v>
      </c>
      <c r="L124" s="31">
        <v>7.339130434782609</v>
      </c>
      <c r="M124" s="31">
        <v>0</v>
      </c>
      <c r="N124" s="31">
        <v>0</v>
      </c>
      <c r="O124" s="31">
        <v>7.339130434782609</v>
      </c>
      <c r="P124" s="31">
        <v>18.029347826086951</v>
      </c>
      <c r="Q124" s="31">
        <v>18.029347826086951</v>
      </c>
      <c r="R124" s="31">
        <v>0</v>
      </c>
      <c r="S124" s="31">
        <v>23.345543478260876</v>
      </c>
      <c r="T124" s="31">
        <v>14.217826086956524</v>
      </c>
      <c r="U124" s="31">
        <v>0</v>
      </c>
      <c r="V124" s="31">
        <v>9.1277173913043512</v>
      </c>
      <c r="W124" s="31">
        <v>9.3511956521739119</v>
      </c>
      <c r="X124" s="31">
        <v>0</v>
      </c>
      <c r="Y124" s="31">
        <v>0</v>
      </c>
      <c r="Z124" s="31">
        <v>0</v>
      </c>
      <c r="AA124" s="31">
        <v>0.22554347826086957</v>
      </c>
      <c r="AB124" s="31">
        <v>0</v>
      </c>
      <c r="AC124" s="31">
        <v>9.1256521739130427</v>
      </c>
      <c r="AD124" s="31">
        <v>0</v>
      </c>
      <c r="AE124" s="31">
        <v>0</v>
      </c>
      <c r="AF124" t="s">
        <v>137</v>
      </c>
      <c r="AG124" s="32">
        <v>6</v>
      </c>
      <c r="AH124"/>
    </row>
    <row r="125" spans="1:34" x14ac:dyDescent="0.25">
      <c r="A125" t="s">
        <v>816</v>
      </c>
      <c r="B125" t="s">
        <v>354</v>
      </c>
      <c r="C125" t="s">
        <v>573</v>
      </c>
      <c r="D125" t="s">
        <v>733</v>
      </c>
      <c r="E125" s="31">
        <v>30.184782608695652</v>
      </c>
      <c r="F125" s="31">
        <v>3.5884767734965792</v>
      </c>
      <c r="G125" s="31">
        <v>3.4290421317969035</v>
      </c>
      <c r="H125" s="31">
        <v>0.43374144760532951</v>
      </c>
      <c r="I125" s="31">
        <v>0.34353619013323733</v>
      </c>
      <c r="J125" s="31">
        <v>108.31739130434784</v>
      </c>
      <c r="K125" s="31">
        <v>103.50489130434784</v>
      </c>
      <c r="L125" s="31">
        <v>13.092391304347826</v>
      </c>
      <c r="M125" s="31">
        <v>10.369565217391305</v>
      </c>
      <c r="N125" s="31">
        <v>0.18478260869565216</v>
      </c>
      <c r="O125" s="31">
        <v>2.5380434782608696</v>
      </c>
      <c r="P125" s="31">
        <v>22.010869565217391</v>
      </c>
      <c r="Q125" s="31">
        <v>19.921195652173914</v>
      </c>
      <c r="R125" s="31">
        <v>2.089673913043478</v>
      </c>
      <c r="S125" s="31">
        <v>73.214130434782604</v>
      </c>
      <c r="T125" s="31">
        <v>47.466847826086955</v>
      </c>
      <c r="U125" s="31">
        <v>0</v>
      </c>
      <c r="V125" s="31">
        <v>25.747282608695652</v>
      </c>
      <c r="W125" s="31">
        <v>0</v>
      </c>
      <c r="X125" s="31">
        <v>0</v>
      </c>
      <c r="Y125" s="31">
        <v>0</v>
      </c>
      <c r="Z125" s="31">
        <v>0</v>
      </c>
      <c r="AA125" s="31">
        <v>0</v>
      </c>
      <c r="AB125" s="31">
        <v>0</v>
      </c>
      <c r="AC125" s="31">
        <v>0</v>
      </c>
      <c r="AD125" s="31">
        <v>0</v>
      </c>
      <c r="AE125" s="31">
        <v>0</v>
      </c>
      <c r="AF125" t="s">
        <v>67</v>
      </c>
      <c r="AG125" s="32">
        <v>6</v>
      </c>
      <c r="AH125"/>
    </row>
    <row r="126" spans="1:34" x14ac:dyDescent="0.25">
      <c r="A126" t="s">
        <v>816</v>
      </c>
      <c r="B126" t="s">
        <v>556</v>
      </c>
      <c r="C126" t="s">
        <v>596</v>
      </c>
      <c r="D126" t="s">
        <v>716</v>
      </c>
      <c r="E126" s="31">
        <v>45.391304347826086</v>
      </c>
      <c r="F126" s="31">
        <v>3.3532327586206891</v>
      </c>
      <c r="G126" s="31">
        <v>3.0225886015325658</v>
      </c>
      <c r="H126" s="31">
        <v>0.27005986590038311</v>
      </c>
      <c r="I126" s="31">
        <v>0.17642959770114938</v>
      </c>
      <c r="J126" s="31">
        <v>152.20760869565214</v>
      </c>
      <c r="K126" s="31">
        <v>137.19923913043473</v>
      </c>
      <c r="L126" s="31">
        <v>12.258369565217389</v>
      </c>
      <c r="M126" s="31">
        <v>8.0083695652173894</v>
      </c>
      <c r="N126" s="31">
        <v>0</v>
      </c>
      <c r="O126" s="31">
        <v>4.25</v>
      </c>
      <c r="P126" s="31">
        <v>46.908260869565211</v>
      </c>
      <c r="Q126" s="31">
        <v>36.149891304347818</v>
      </c>
      <c r="R126" s="31">
        <v>10.758369565217393</v>
      </c>
      <c r="S126" s="31">
        <v>93.040978260869537</v>
      </c>
      <c r="T126" s="31">
        <v>75.817065217391274</v>
      </c>
      <c r="U126" s="31">
        <v>0</v>
      </c>
      <c r="V126" s="31">
        <v>17.223913043478259</v>
      </c>
      <c r="W126" s="31">
        <v>0.9685869565217391</v>
      </c>
      <c r="X126" s="31">
        <v>0</v>
      </c>
      <c r="Y126" s="31">
        <v>0</v>
      </c>
      <c r="Z126" s="31">
        <v>0</v>
      </c>
      <c r="AA126" s="31">
        <v>0.26130434782608697</v>
      </c>
      <c r="AB126" s="31">
        <v>0</v>
      </c>
      <c r="AC126" s="31">
        <v>0.70728260869565207</v>
      </c>
      <c r="AD126" s="31">
        <v>0</v>
      </c>
      <c r="AE126" s="31">
        <v>0</v>
      </c>
      <c r="AF126" t="s">
        <v>275</v>
      </c>
      <c r="AG126" s="32">
        <v>6</v>
      </c>
      <c r="AH126"/>
    </row>
    <row r="127" spans="1:34" x14ac:dyDescent="0.25">
      <c r="A127" t="s">
        <v>816</v>
      </c>
      <c r="B127" t="s">
        <v>490</v>
      </c>
      <c r="C127" t="s">
        <v>659</v>
      </c>
      <c r="D127" t="s">
        <v>710</v>
      </c>
      <c r="E127" s="31">
        <v>51.923913043478258</v>
      </c>
      <c r="F127" s="31">
        <v>2.540364245342265</v>
      </c>
      <c r="G127" s="31">
        <v>2.3982771613983673</v>
      </c>
      <c r="H127" s="31">
        <v>0.18623613146326146</v>
      </c>
      <c r="I127" s="31">
        <v>0.16335775591375337</v>
      </c>
      <c r="J127" s="31">
        <v>131.90565217391304</v>
      </c>
      <c r="K127" s="31">
        <v>124.5279347826087</v>
      </c>
      <c r="L127" s="31">
        <v>9.6701086956521731</v>
      </c>
      <c r="M127" s="31">
        <v>8.4821739130434768</v>
      </c>
      <c r="N127" s="31">
        <v>0</v>
      </c>
      <c r="O127" s="31">
        <v>1.1879347826086957</v>
      </c>
      <c r="P127" s="31">
        <v>50.269130434782618</v>
      </c>
      <c r="Q127" s="31">
        <v>44.079347826086966</v>
      </c>
      <c r="R127" s="31">
        <v>6.1897826086956513</v>
      </c>
      <c r="S127" s="31">
        <v>71.966413043478241</v>
      </c>
      <c r="T127" s="31">
        <v>61.134456521739118</v>
      </c>
      <c r="U127" s="31">
        <v>0</v>
      </c>
      <c r="V127" s="31">
        <v>10.831956521739128</v>
      </c>
      <c r="W127" s="31">
        <v>0.70652173913043481</v>
      </c>
      <c r="X127" s="31">
        <v>0</v>
      </c>
      <c r="Y127" s="31">
        <v>0</v>
      </c>
      <c r="Z127" s="31">
        <v>0.70652173913043481</v>
      </c>
      <c r="AA127" s="31">
        <v>0</v>
      </c>
      <c r="AB127" s="31">
        <v>0</v>
      </c>
      <c r="AC127" s="31">
        <v>0</v>
      </c>
      <c r="AD127" s="31">
        <v>0</v>
      </c>
      <c r="AE127" s="31">
        <v>0</v>
      </c>
      <c r="AF127" t="s">
        <v>205</v>
      </c>
      <c r="AG127" s="32">
        <v>6</v>
      </c>
      <c r="AH127"/>
    </row>
    <row r="128" spans="1:34" x14ac:dyDescent="0.25">
      <c r="A128" t="s">
        <v>816</v>
      </c>
      <c r="B128" t="s">
        <v>530</v>
      </c>
      <c r="C128" t="s">
        <v>592</v>
      </c>
      <c r="D128" t="s">
        <v>709</v>
      </c>
      <c r="E128" s="31">
        <v>44.847826086956523</v>
      </c>
      <c r="F128" s="31">
        <v>5.138334949103248</v>
      </c>
      <c r="G128" s="31">
        <v>5.138334949103248</v>
      </c>
      <c r="H128" s="31">
        <v>0.38986427532719337</v>
      </c>
      <c r="I128" s="31">
        <v>0.38986427532719337</v>
      </c>
      <c r="J128" s="31">
        <v>230.44315217391306</v>
      </c>
      <c r="K128" s="31">
        <v>230.44315217391306</v>
      </c>
      <c r="L128" s="31">
        <v>17.484565217391303</v>
      </c>
      <c r="M128" s="31">
        <v>17.484565217391303</v>
      </c>
      <c r="N128" s="31">
        <v>0</v>
      </c>
      <c r="O128" s="31">
        <v>0</v>
      </c>
      <c r="P128" s="31">
        <v>110.9191304347826</v>
      </c>
      <c r="Q128" s="31">
        <v>110.9191304347826</v>
      </c>
      <c r="R128" s="31">
        <v>0</v>
      </c>
      <c r="S128" s="31">
        <v>102.03945652173915</v>
      </c>
      <c r="T128" s="31">
        <v>98.74021739130437</v>
      </c>
      <c r="U128" s="31">
        <v>0</v>
      </c>
      <c r="V128" s="31">
        <v>3.2992391304347821</v>
      </c>
      <c r="W128" s="31">
        <v>1.1141304347826086</v>
      </c>
      <c r="X128" s="31">
        <v>4.3478260869565216E-2</v>
      </c>
      <c r="Y128" s="31">
        <v>0</v>
      </c>
      <c r="Z128" s="31">
        <v>0</v>
      </c>
      <c r="AA128" s="31">
        <v>0</v>
      </c>
      <c r="AB128" s="31">
        <v>0</v>
      </c>
      <c r="AC128" s="31">
        <v>1.0706521739130435</v>
      </c>
      <c r="AD128" s="31">
        <v>0</v>
      </c>
      <c r="AE128" s="31">
        <v>0</v>
      </c>
      <c r="AF128" t="s">
        <v>248</v>
      </c>
      <c r="AG128" s="32">
        <v>6</v>
      </c>
      <c r="AH128"/>
    </row>
    <row r="129" spans="1:34" x14ac:dyDescent="0.25">
      <c r="A129" t="s">
        <v>816</v>
      </c>
      <c r="B129" t="s">
        <v>464</v>
      </c>
      <c r="C129" t="s">
        <v>596</v>
      </c>
      <c r="D129" t="s">
        <v>716</v>
      </c>
      <c r="E129" s="31">
        <v>37.043478260869563</v>
      </c>
      <c r="F129" s="31">
        <v>5.0648826291079816</v>
      </c>
      <c r="G129" s="31">
        <v>4.9073122065727706</v>
      </c>
      <c r="H129" s="31">
        <v>0.49547535211267607</v>
      </c>
      <c r="I129" s="31">
        <v>0.33790492957746476</v>
      </c>
      <c r="J129" s="31">
        <v>187.62086956521739</v>
      </c>
      <c r="K129" s="31">
        <v>181.78391304347826</v>
      </c>
      <c r="L129" s="31">
        <v>18.354130434782608</v>
      </c>
      <c r="M129" s="31">
        <v>12.517173913043477</v>
      </c>
      <c r="N129" s="31">
        <v>0</v>
      </c>
      <c r="O129" s="31">
        <v>5.8369565217391308</v>
      </c>
      <c r="P129" s="31">
        <v>84.00380434782609</v>
      </c>
      <c r="Q129" s="31">
        <v>84.00380434782609</v>
      </c>
      <c r="R129" s="31">
        <v>0</v>
      </c>
      <c r="S129" s="31">
        <v>85.26293478260871</v>
      </c>
      <c r="T129" s="31">
        <v>73.373478260869575</v>
      </c>
      <c r="U129" s="31">
        <v>0</v>
      </c>
      <c r="V129" s="31">
        <v>11.889456521739129</v>
      </c>
      <c r="W129" s="31">
        <v>4.3478260869565216E-2</v>
      </c>
      <c r="X129" s="31">
        <v>4.3478260869565216E-2</v>
      </c>
      <c r="Y129" s="31">
        <v>0</v>
      </c>
      <c r="Z129" s="31">
        <v>0</v>
      </c>
      <c r="AA129" s="31">
        <v>0</v>
      </c>
      <c r="AB129" s="31">
        <v>0</v>
      </c>
      <c r="AC129" s="31">
        <v>0</v>
      </c>
      <c r="AD129" s="31">
        <v>0</v>
      </c>
      <c r="AE129" s="31">
        <v>0</v>
      </c>
      <c r="AF129" t="s">
        <v>179</v>
      </c>
      <c r="AG129" s="32">
        <v>6</v>
      </c>
      <c r="AH129"/>
    </row>
    <row r="130" spans="1:34" x14ac:dyDescent="0.25">
      <c r="A130" t="s">
        <v>816</v>
      </c>
      <c r="B130" t="s">
        <v>429</v>
      </c>
      <c r="C130" t="s">
        <v>591</v>
      </c>
      <c r="D130" t="s">
        <v>744</v>
      </c>
      <c r="E130" s="31">
        <v>67.184782608695656</v>
      </c>
      <c r="F130" s="31">
        <v>5.0620239443455741</v>
      </c>
      <c r="G130" s="31">
        <v>4.9246675295259665</v>
      </c>
      <c r="H130" s="31">
        <v>0.78219543763145116</v>
      </c>
      <c r="I130" s="31">
        <v>0.64483902281184269</v>
      </c>
      <c r="J130" s="31">
        <v>340.09097826086952</v>
      </c>
      <c r="K130" s="31">
        <v>330.86271739130439</v>
      </c>
      <c r="L130" s="31">
        <v>52.551630434782609</v>
      </c>
      <c r="M130" s="31">
        <v>43.323369565217391</v>
      </c>
      <c r="N130" s="31">
        <v>3.7391304347826089</v>
      </c>
      <c r="O130" s="31">
        <v>5.4891304347826084</v>
      </c>
      <c r="P130" s="31">
        <v>95.904130434782616</v>
      </c>
      <c r="Q130" s="31">
        <v>95.904130434782616</v>
      </c>
      <c r="R130" s="31">
        <v>0</v>
      </c>
      <c r="S130" s="31">
        <v>191.63521739130431</v>
      </c>
      <c r="T130" s="31">
        <v>138.91967391304345</v>
      </c>
      <c r="U130" s="31">
        <v>0</v>
      </c>
      <c r="V130" s="31">
        <v>52.715543478260862</v>
      </c>
      <c r="W130" s="31">
        <v>5.3913043478260878</v>
      </c>
      <c r="X130" s="31">
        <v>1.5652173913043479</v>
      </c>
      <c r="Y130" s="31">
        <v>3.7391304347826089</v>
      </c>
      <c r="Z130" s="31">
        <v>0</v>
      </c>
      <c r="AA130" s="31">
        <v>8.6956521739130432E-2</v>
      </c>
      <c r="AB130" s="31">
        <v>0</v>
      </c>
      <c r="AC130" s="31">
        <v>0</v>
      </c>
      <c r="AD130" s="31">
        <v>0</v>
      </c>
      <c r="AE130" s="31">
        <v>0</v>
      </c>
      <c r="AF130" t="s">
        <v>143</v>
      </c>
      <c r="AG130" s="32">
        <v>6</v>
      </c>
      <c r="AH130"/>
    </row>
    <row r="131" spans="1:34" x14ac:dyDescent="0.25">
      <c r="A131" t="s">
        <v>816</v>
      </c>
      <c r="B131" t="s">
        <v>342</v>
      </c>
      <c r="C131" t="s">
        <v>582</v>
      </c>
      <c r="D131" t="s">
        <v>738</v>
      </c>
      <c r="E131" s="31">
        <v>36.423913043478258</v>
      </c>
      <c r="F131" s="31">
        <v>2.9827544016711429</v>
      </c>
      <c r="G131" s="31">
        <v>2.7024082363473592</v>
      </c>
      <c r="H131" s="31">
        <v>0.38457773798866007</v>
      </c>
      <c r="I131" s="31">
        <v>0.23761862130707251</v>
      </c>
      <c r="J131" s="31">
        <v>108.64358695652173</v>
      </c>
      <c r="K131" s="31">
        <v>98.432282608695644</v>
      </c>
      <c r="L131" s="31">
        <v>14.00782608695652</v>
      </c>
      <c r="M131" s="31">
        <v>8.6549999999999994</v>
      </c>
      <c r="N131" s="31">
        <v>0</v>
      </c>
      <c r="O131" s="31">
        <v>5.3528260869565214</v>
      </c>
      <c r="P131" s="31">
        <v>26.685652173913049</v>
      </c>
      <c r="Q131" s="31">
        <v>21.827173913043481</v>
      </c>
      <c r="R131" s="31">
        <v>4.8584782608695658</v>
      </c>
      <c r="S131" s="31">
        <v>67.950108695652162</v>
      </c>
      <c r="T131" s="31">
        <v>53.755760869565208</v>
      </c>
      <c r="U131" s="31">
        <v>0</v>
      </c>
      <c r="V131" s="31">
        <v>14.194347826086958</v>
      </c>
      <c r="W131" s="31">
        <v>0</v>
      </c>
      <c r="X131" s="31">
        <v>0</v>
      </c>
      <c r="Y131" s="31">
        <v>0</v>
      </c>
      <c r="Z131" s="31">
        <v>0</v>
      </c>
      <c r="AA131" s="31">
        <v>0</v>
      </c>
      <c r="AB131" s="31">
        <v>0</v>
      </c>
      <c r="AC131" s="31">
        <v>0</v>
      </c>
      <c r="AD131" s="31">
        <v>0</v>
      </c>
      <c r="AE131" s="31">
        <v>0</v>
      </c>
      <c r="AF131" t="s">
        <v>55</v>
      </c>
      <c r="AG131" s="32">
        <v>6</v>
      </c>
      <c r="AH131"/>
    </row>
    <row r="132" spans="1:34" x14ac:dyDescent="0.25">
      <c r="A132" t="s">
        <v>816</v>
      </c>
      <c r="B132" t="s">
        <v>462</v>
      </c>
      <c r="C132" t="s">
        <v>609</v>
      </c>
      <c r="D132" t="s">
        <v>717</v>
      </c>
      <c r="E132" s="31">
        <v>27.554347826086957</v>
      </c>
      <c r="F132" s="31">
        <v>3.9585009861932936</v>
      </c>
      <c r="G132" s="31">
        <v>3.9585009861932936</v>
      </c>
      <c r="H132" s="31">
        <v>0.44593293885601559</v>
      </c>
      <c r="I132" s="31">
        <v>0.44593293885601559</v>
      </c>
      <c r="J132" s="31">
        <v>109.07391304347826</v>
      </c>
      <c r="K132" s="31">
        <v>109.07391304347826</v>
      </c>
      <c r="L132" s="31">
        <v>12.287391304347821</v>
      </c>
      <c r="M132" s="31">
        <v>12.287391304347821</v>
      </c>
      <c r="N132" s="31">
        <v>0</v>
      </c>
      <c r="O132" s="31">
        <v>0</v>
      </c>
      <c r="P132" s="31">
        <v>12.849456521739137</v>
      </c>
      <c r="Q132" s="31">
        <v>12.849456521739137</v>
      </c>
      <c r="R132" s="31">
        <v>0</v>
      </c>
      <c r="S132" s="31">
        <v>83.937065217391307</v>
      </c>
      <c r="T132" s="31">
        <v>60.884456521739132</v>
      </c>
      <c r="U132" s="31">
        <v>2.2744565217391304</v>
      </c>
      <c r="V132" s="31">
        <v>20.778152173913043</v>
      </c>
      <c r="W132" s="31">
        <v>0</v>
      </c>
      <c r="X132" s="31">
        <v>0</v>
      </c>
      <c r="Y132" s="31">
        <v>0</v>
      </c>
      <c r="Z132" s="31">
        <v>0</v>
      </c>
      <c r="AA132" s="31">
        <v>0</v>
      </c>
      <c r="AB132" s="31">
        <v>0</v>
      </c>
      <c r="AC132" s="31">
        <v>0</v>
      </c>
      <c r="AD132" s="31">
        <v>0</v>
      </c>
      <c r="AE132" s="31">
        <v>0</v>
      </c>
      <c r="AF132" t="s">
        <v>177</v>
      </c>
      <c r="AG132" s="32">
        <v>6</v>
      </c>
      <c r="AH132"/>
    </row>
    <row r="133" spans="1:34" x14ac:dyDescent="0.25">
      <c r="A133" t="s">
        <v>816</v>
      </c>
      <c r="B133" t="s">
        <v>311</v>
      </c>
      <c r="C133" t="s">
        <v>591</v>
      </c>
      <c r="D133" t="s">
        <v>744</v>
      </c>
      <c r="E133" s="31">
        <v>57.304347826086953</v>
      </c>
      <c r="F133" s="31">
        <v>3.4739017450682845</v>
      </c>
      <c r="G133" s="31">
        <v>3.2749905159332315</v>
      </c>
      <c r="H133" s="31">
        <v>0.73466805766312582</v>
      </c>
      <c r="I133" s="31">
        <v>0.63010053110773878</v>
      </c>
      <c r="J133" s="31">
        <v>199.06967391304343</v>
      </c>
      <c r="K133" s="31">
        <v>187.67119565217388</v>
      </c>
      <c r="L133" s="31">
        <v>42.099673913043468</v>
      </c>
      <c r="M133" s="31">
        <v>36.107499999999987</v>
      </c>
      <c r="N133" s="31">
        <v>0</v>
      </c>
      <c r="O133" s="31">
        <v>5.9921739130434784</v>
      </c>
      <c r="P133" s="31">
        <v>38.752282608695644</v>
      </c>
      <c r="Q133" s="31">
        <v>33.345978260869558</v>
      </c>
      <c r="R133" s="31">
        <v>5.4063043478260866</v>
      </c>
      <c r="S133" s="31">
        <v>118.21771739130435</v>
      </c>
      <c r="T133" s="31">
        <v>80.549456521739117</v>
      </c>
      <c r="U133" s="31">
        <v>0</v>
      </c>
      <c r="V133" s="31">
        <v>37.668260869565223</v>
      </c>
      <c r="W133" s="31">
        <v>1.2085869565217391</v>
      </c>
      <c r="X133" s="31">
        <v>0</v>
      </c>
      <c r="Y133" s="31">
        <v>0</v>
      </c>
      <c r="Z133" s="31">
        <v>0</v>
      </c>
      <c r="AA133" s="31">
        <v>0.35706521739130437</v>
      </c>
      <c r="AB133" s="31">
        <v>0</v>
      </c>
      <c r="AC133" s="31">
        <v>0.10271739130434782</v>
      </c>
      <c r="AD133" s="31">
        <v>0</v>
      </c>
      <c r="AE133" s="31">
        <v>0.74880434782608696</v>
      </c>
      <c r="AF133" t="s">
        <v>23</v>
      </c>
      <c r="AG133" s="32">
        <v>6</v>
      </c>
      <c r="AH133"/>
    </row>
    <row r="134" spans="1:34" x14ac:dyDescent="0.25">
      <c r="A134" t="s">
        <v>816</v>
      </c>
      <c r="B134" t="s">
        <v>367</v>
      </c>
      <c r="C134" t="s">
        <v>570</v>
      </c>
      <c r="D134" t="s">
        <v>763</v>
      </c>
      <c r="E134" s="31">
        <v>48.858695652173914</v>
      </c>
      <c r="F134" s="31">
        <v>3.0003870967741935</v>
      </c>
      <c r="G134" s="31">
        <v>2.8037686318131256</v>
      </c>
      <c r="H134" s="31">
        <v>0.20682758620689662</v>
      </c>
      <c r="I134" s="31">
        <v>0.13270967741935488</v>
      </c>
      <c r="J134" s="31">
        <v>146.595</v>
      </c>
      <c r="K134" s="31">
        <v>136.98847826086956</v>
      </c>
      <c r="L134" s="31">
        <v>10.105326086956525</v>
      </c>
      <c r="M134" s="31">
        <v>6.4840217391304371</v>
      </c>
      <c r="N134" s="31">
        <v>2.3382608695652176</v>
      </c>
      <c r="O134" s="31">
        <v>1.2830434782608695</v>
      </c>
      <c r="P134" s="31">
        <v>29.769130434782607</v>
      </c>
      <c r="Q134" s="31">
        <v>23.783913043478261</v>
      </c>
      <c r="R134" s="31">
        <v>5.9852173913043467</v>
      </c>
      <c r="S134" s="31">
        <v>106.72054347826085</v>
      </c>
      <c r="T134" s="31">
        <v>76.41630434782607</v>
      </c>
      <c r="U134" s="31">
        <v>5.1720652173913022</v>
      </c>
      <c r="V134" s="31">
        <v>25.132173913043481</v>
      </c>
      <c r="W134" s="31">
        <v>0</v>
      </c>
      <c r="X134" s="31">
        <v>0</v>
      </c>
      <c r="Y134" s="31">
        <v>0</v>
      </c>
      <c r="Z134" s="31">
        <v>0</v>
      </c>
      <c r="AA134" s="31">
        <v>0</v>
      </c>
      <c r="AB134" s="31">
        <v>0</v>
      </c>
      <c r="AC134" s="31">
        <v>0</v>
      </c>
      <c r="AD134" s="31">
        <v>0</v>
      </c>
      <c r="AE134" s="31">
        <v>0</v>
      </c>
      <c r="AF134" t="s">
        <v>80</v>
      </c>
      <c r="AG134" s="32">
        <v>6</v>
      </c>
      <c r="AH134"/>
    </row>
    <row r="135" spans="1:34" x14ac:dyDescent="0.25">
      <c r="A135" t="s">
        <v>816</v>
      </c>
      <c r="B135" t="s">
        <v>406</v>
      </c>
      <c r="C135" t="s">
        <v>605</v>
      </c>
      <c r="D135" t="s">
        <v>736</v>
      </c>
      <c r="E135" s="31">
        <v>17.619565217391305</v>
      </c>
      <c r="F135" s="31">
        <v>4.6984700801974091</v>
      </c>
      <c r="G135" s="31">
        <v>4.3824614435533622</v>
      </c>
      <c r="H135" s="31">
        <v>0.71206045650832828</v>
      </c>
      <c r="I135" s="31">
        <v>0.39605181986428134</v>
      </c>
      <c r="J135" s="31">
        <v>82.784999999999997</v>
      </c>
      <c r="K135" s="31">
        <v>77.217065217391308</v>
      </c>
      <c r="L135" s="31">
        <v>12.546195652173914</v>
      </c>
      <c r="M135" s="31">
        <v>6.9782608695652177</v>
      </c>
      <c r="N135" s="31">
        <v>0</v>
      </c>
      <c r="O135" s="31">
        <v>5.5679347826086953</v>
      </c>
      <c r="P135" s="31">
        <v>20.114130434782609</v>
      </c>
      <c r="Q135" s="31">
        <v>20.114130434782609</v>
      </c>
      <c r="R135" s="31">
        <v>0</v>
      </c>
      <c r="S135" s="31">
        <v>50.124673913043473</v>
      </c>
      <c r="T135" s="31">
        <v>14.93423913043479</v>
      </c>
      <c r="U135" s="31">
        <v>26.184999999999985</v>
      </c>
      <c r="V135" s="31">
        <v>9.0054347826086953</v>
      </c>
      <c r="W135" s="31">
        <v>0</v>
      </c>
      <c r="X135" s="31">
        <v>0</v>
      </c>
      <c r="Y135" s="31">
        <v>0</v>
      </c>
      <c r="Z135" s="31">
        <v>0</v>
      </c>
      <c r="AA135" s="31">
        <v>0</v>
      </c>
      <c r="AB135" s="31">
        <v>0</v>
      </c>
      <c r="AC135" s="31">
        <v>0</v>
      </c>
      <c r="AD135" s="31">
        <v>0</v>
      </c>
      <c r="AE135" s="31">
        <v>0</v>
      </c>
      <c r="AF135" t="s">
        <v>120</v>
      </c>
      <c r="AG135" s="32">
        <v>6</v>
      </c>
      <c r="AH135"/>
    </row>
    <row r="136" spans="1:34" x14ac:dyDescent="0.25">
      <c r="A136" t="s">
        <v>816</v>
      </c>
      <c r="B136" t="s">
        <v>553</v>
      </c>
      <c r="C136" t="s">
        <v>561</v>
      </c>
      <c r="D136" t="s">
        <v>742</v>
      </c>
      <c r="E136" s="31">
        <v>35.630434782608695</v>
      </c>
      <c r="F136" s="31">
        <v>3.3229560707748624</v>
      </c>
      <c r="G136" s="31">
        <v>2.9977730323367906</v>
      </c>
      <c r="H136" s="31">
        <v>0.23939902379499695</v>
      </c>
      <c r="I136" s="31">
        <v>2.4862721171446004E-2</v>
      </c>
      <c r="J136" s="31">
        <v>118.39836956521738</v>
      </c>
      <c r="K136" s="31">
        <v>106.81195652173912</v>
      </c>
      <c r="L136" s="31">
        <v>8.5298913043478262</v>
      </c>
      <c r="M136" s="31">
        <v>0.88586956521739135</v>
      </c>
      <c r="N136" s="31">
        <v>0</v>
      </c>
      <c r="O136" s="31">
        <v>7.6440217391304346</v>
      </c>
      <c r="P136" s="31">
        <v>43.276630434782604</v>
      </c>
      <c r="Q136" s="31">
        <v>39.334239130434781</v>
      </c>
      <c r="R136" s="31">
        <v>3.9423913043478258</v>
      </c>
      <c r="S136" s="31">
        <v>66.591847826086962</v>
      </c>
      <c r="T136" s="31">
        <v>36.390760869565213</v>
      </c>
      <c r="U136" s="31">
        <v>1.451086956521739</v>
      </c>
      <c r="V136" s="31">
        <v>28.75</v>
      </c>
      <c r="W136" s="31">
        <v>11.163043478260871</v>
      </c>
      <c r="X136" s="31">
        <v>0.27717391304347827</v>
      </c>
      <c r="Y136" s="31">
        <v>0</v>
      </c>
      <c r="Z136" s="31">
        <v>0</v>
      </c>
      <c r="AA136" s="31">
        <v>4.4402173913043477</v>
      </c>
      <c r="AB136" s="31">
        <v>0</v>
      </c>
      <c r="AC136" s="31">
        <v>5.5760869565217392</v>
      </c>
      <c r="AD136" s="31">
        <v>0</v>
      </c>
      <c r="AE136" s="31">
        <v>0.86956521739130432</v>
      </c>
      <c r="AF136" t="s">
        <v>272</v>
      </c>
      <c r="AG136" s="32">
        <v>6</v>
      </c>
      <c r="AH136"/>
    </row>
    <row r="137" spans="1:34" x14ac:dyDescent="0.25">
      <c r="A137" t="s">
        <v>816</v>
      </c>
      <c r="B137" t="s">
        <v>345</v>
      </c>
      <c r="C137" t="s">
        <v>589</v>
      </c>
      <c r="D137" t="s">
        <v>744</v>
      </c>
      <c r="E137" s="31">
        <v>72.586956521739125</v>
      </c>
      <c r="F137" s="31">
        <v>3.5211500449236302</v>
      </c>
      <c r="G137" s="31">
        <v>3.344338125187182</v>
      </c>
      <c r="H137" s="31">
        <v>0.23663522012578619</v>
      </c>
      <c r="I137" s="31">
        <v>0.17909553758610364</v>
      </c>
      <c r="J137" s="31">
        <v>255.58956521739131</v>
      </c>
      <c r="K137" s="31">
        <v>242.75532608695653</v>
      </c>
      <c r="L137" s="31">
        <v>17.176630434782609</v>
      </c>
      <c r="M137" s="31">
        <v>13</v>
      </c>
      <c r="N137" s="31">
        <v>0</v>
      </c>
      <c r="O137" s="31">
        <v>4.1766304347826084</v>
      </c>
      <c r="P137" s="31">
        <v>64.176630434782609</v>
      </c>
      <c r="Q137" s="31">
        <v>55.519021739130437</v>
      </c>
      <c r="R137" s="31">
        <v>8.6576086956521738</v>
      </c>
      <c r="S137" s="31">
        <v>174.23630434782609</v>
      </c>
      <c r="T137" s="31">
        <v>117.94554347826087</v>
      </c>
      <c r="U137" s="31">
        <v>0</v>
      </c>
      <c r="V137" s="31">
        <v>56.290760869565219</v>
      </c>
      <c r="W137" s="31">
        <v>0</v>
      </c>
      <c r="X137" s="31">
        <v>0</v>
      </c>
      <c r="Y137" s="31">
        <v>0</v>
      </c>
      <c r="Z137" s="31">
        <v>0</v>
      </c>
      <c r="AA137" s="31">
        <v>0</v>
      </c>
      <c r="AB137" s="31">
        <v>0</v>
      </c>
      <c r="AC137" s="31">
        <v>0</v>
      </c>
      <c r="AD137" s="31">
        <v>0</v>
      </c>
      <c r="AE137" s="31">
        <v>0</v>
      </c>
      <c r="AF137" t="s">
        <v>58</v>
      </c>
      <c r="AG137" s="32">
        <v>6</v>
      </c>
      <c r="AH137"/>
    </row>
    <row r="138" spans="1:34" x14ac:dyDescent="0.25">
      <c r="A138" t="s">
        <v>816</v>
      </c>
      <c r="B138" t="s">
        <v>456</v>
      </c>
      <c r="C138" t="s">
        <v>675</v>
      </c>
      <c r="D138" t="s">
        <v>757</v>
      </c>
      <c r="E138" s="31">
        <v>40.434782608695649</v>
      </c>
      <c r="F138" s="31">
        <v>4.1651827956989242</v>
      </c>
      <c r="G138" s="31">
        <v>4.0165268817204298</v>
      </c>
      <c r="H138" s="31">
        <v>0.63172043010752699</v>
      </c>
      <c r="I138" s="31">
        <v>0.48306451612903234</v>
      </c>
      <c r="J138" s="31">
        <v>168.41826086956519</v>
      </c>
      <c r="K138" s="31">
        <v>162.40739130434781</v>
      </c>
      <c r="L138" s="31">
        <v>25.543478260869566</v>
      </c>
      <c r="M138" s="31">
        <v>19.532608695652176</v>
      </c>
      <c r="N138" s="31">
        <v>0</v>
      </c>
      <c r="O138" s="31">
        <v>6.0108695652173916</v>
      </c>
      <c r="P138" s="31">
        <v>34.622282608695649</v>
      </c>
      <c r="Q138" s="31">
        <v>34.622282608695649</v>
      </c>
      <c r="R138" s="31">
        <v>0</v>
      </c>
      <c r="S138" s="31">
        <v>108.2525</v>
      </c>
      <c r="T138" s="31">
        <v>76.453586956521733</v>
      </c>
      <c r="U138" s="31">
        <v>0</v>
      </c>
      <c r="V138" s="31">
        <v>31.798913043478262</v>
      </c>
      <c r="W138" s="31">
        <v>0</v>
      </c>
      <c r="X138" s="31">
        <v>0</v>
      </c>
      <c r="Y138" s="31">
        <v>0</v>
      </c>
      <c r="Z138" s="31">
        <v>0</v>
      </c>
      <c r="AA138" s="31">
        <v>0</v>
      </c>
      <c r="AB138" s="31">
        <v>0</v>
      </c>
      <c r="AC138" s="31">
        <v>0</v>
      </c>
      <c r="AD138" s="31">
        <v>0</v>
      </c>
      <c r="AE138" s="31">
        <v>0</v>
      </c>
      <c r="AF138" t="s">
        <v>171</v>
      </c>
      <c r="AG138" s="32">
        <v>6</v>
      </c>
      <c r="AH138"/>
    </row>
    <row r="139" spans="1:34" x14ac:dyDescent="0.25">
      <c r="A139" t="s">
        <v>816</v>
      </c>
      <c r="B139" t="s">
        <v>521</v>
      </c>
      <c r="C139" t="s">
        <v>695</v>
      </c>
      <c r="D139" t="s">
        <v>775</v>
      </c>
      <c r="E139" s="31">
        <v>29.25</v>
      </c>
      <c r="F139" s="31">
        <v>3.9008918617614263</v>
      </c>
      <c r="G139" s="31">
        <v>3.5084726867335556</v>
      </c>
      <c r="H139" s="31">
        <v>0.56172426607209214</v>
      </c>
      <c r="I139" s="31">
        <v>0.36551467855815684</v>
      </c>
      <c r="J139" s="31">
        <v>114.10108695652173</v>
      </c>
      <c r="K139" s="31">
        <v>102.62282608695651</v>
      </c>
      <c r="L139" s="31">
        <v>16.430434782608696</v>
      </c>
      <c r="M139" s="31">
        <v>10.691304347826087</v>
      </c>
      <c r="N139" s="31">
        <v>0</v>
      </c>
      <c r="O139" s="31">
        <v>5.7391304347826084</v>
      </c>
      <c r="P139" s="31">
        <v>20.977173913043483</v>
      </c>
      <c r="Q139" s="31">
        <v>15.238043478260874</v>
      </c>
      <c r="R139" s="31">
        <v>5.7391304347826084</v>
      </c>
      <c r="S139" s="31">
        <v>76.693478260869568</v>
      </c>
      <c r="T139" s="31">
        <v>61.552717391304341</v>
      </c>
      <c r="U139" s="31">
        <v>0</v>
      </c>
      <c r="V139" s="31">
        <v>15.14076086956522</v>
      </c>
      <c r="W139" s="31">
        <v>0</v>
      </c>
      <c r="X139" s="31">
        <v>0</v>
      </c>
      <c r="Y139" s="31">
        <v>0</v>
      </c>
      <c r="Z139" s="31">
        <v>0</v>
      </c>
      <c r="AA139" s="31">
        <v>0</v>
      </c>
      <c r="AB139" s="31">
        <v>0</v>
      </c>
      <c r="AC139" s="31">
        <v>0</v>
      </c>
      <c r="AD139" s="31">
        <v>0</v>
      </c>
      <c r="AE139" s="31">
        <v>0</v>
      </c>
      <c r="AF139" t="s">
        <v>239</v>
      </c>
      <c r="AG139" s="32">
        <v>6</v>
      </c>
      <c r="AH139"/>
    </row>
    <row r="140" spans="1:34" x14ac:dyDescent="0.25">
      <c r="A140" t="s">
        <v>816</v>
      </c>
      <c r="B140" t="s">
        <v>337</v>
      </c>
      <c r="C140" t="s">
        <v>588</v>
      </c>
      <c r="D140" t="s">
        <v>743</v>
      </c>
      <c r="E140" s="31">
        <v>74.304347826086953</v>
      </c>
      <c r="F140" s="31">
        <v>3.0106275599765957</v>
      </c>
      <c r="G140" s="31">
        <v>2.8452823288472797</v>
      </c>
      <c r="H140" s="31">
        <v>0.37174809830310129</v>
      </c>
      <c r="I140" s="31">
        <v>0.20640286717378586</v>
      </c>
      <c r="J140" s="31">
        <v>223.70271739130442</v>
      </c>
      <c r="K140" s="31">
        <v>211.41684782608701</v>
      </c>
      <c r="L140" s="31">
        <v>27.622500000000002</v>
      </c>
      <c r="M140" s="31">
        <v>15.336630434782609</v>
      </c>
      <c r="N140" s="31">
        <v>5.7451086956521751</v>
      </c>
      <c r="O140" s="31">
        <v>6.5407608695652177</v>
      </c>
      <c r="P140" s="31">
        <v>45.155434782608708</v>
      </c>
      <c r="Q140" s="31">
        <v>45.155434782608708</v>
      </c>
      <c r="R140" s="31">
        <v>0</v>
      </c>
      <c r="S140" s="31">
        <v>150.92478260869569</v>
      </c>
      <c r="T140" s="31">
        <v>112.07467391304353</v>
      </c>
      <c r="U140" s="31">
        <v>0</v>
      </c>
      <c r="V140" s="31">
        <v>38.850108695652168</v>
      </c>
      <c r="W140" s="31">
        <v>0</v>
      </c>
      <c r="X140" s="31">
        <v>0</v>
      </c>
      <c r="Y140" s="31">
        <v>0</v>
      </c>
      <c r="Z140" s="31">
        <v>0</v>
      </c>
      <c r="AA140" s="31">
        <v>0</v>
      </c>
      <c r="AB140" s="31">
        <v>0</v>
      </c>
      <c r="AC140" s="31">
        <v>0</v>
      </c>
      <c r="AD140" s="31">
        <v>0</v>
      </c>
      <c r="AE140" s="31">
        <v>0</v>
      </c>
      <c r="AF140" t="s">
        <v>49</v>
      </c>
      <c r="AG140" s="32">
        <v>6</v>
      </c>
      <c r="AH140"/>
    </row>
    <row r="141" spans="1:34" x14ac:dyDescent="0.25">
      <c r="A141" t="s">
        <v>816</v>
      </c>
      <c r="B141" t="s">
        <v>505</v>
      </c>
      <c r="C141" t="s">
        <v>577</v>
      </c>
      <c r="D141" t="s">
        <v>716</v>
      </c>
      <c r="E141" s="31">
        <v>37.141304347826086</v>
      </c>
      <c r="F141" s="31">
        <v>5.1801375475563338</v>
      </c>
      <c r="G141" s="31">
        <v>4.6631460345332139</v>
      </c>
      <c r="H141" s="31">
        <v>0.35776704711735435</v>
      </c>
      <c r="I141" s="31">
        <v>4.6824700029265438E-3</v>
      </c>
      <c r="J141" s="31">
        <v>192.39706521739123</v>
      </c>
      <c r="K141" s="31">
        <v>173.19532608695644</v>
      </c>
      <c r="L141" s="31">
        <v>13.287934782608694</v>
      </c>
      <c r="M141" s="31">
        <v>0.17391304347826086</v>
      </c>
      <c r="N141" s="31">
        <v>8.8455434782608684</v>
      </c>
      <c r="O141" s="31">
        <v>4.2684782608695651</v>
      </c>
      <c r="P141" s="31">
        <v>51.937173913043438</v>
      </c>
      <c r="Q141" s="31">
        <v>45.849456521739086</v>
      </c>
      <c r="R141" s="31">
        <v>6.0877173913043485</v>
      </c>
      <c r="S141" s="31">
        <v>127.17195652173911</v>
      </c>
      <c r="T141" s="31">
        <v>102.59532608695649</v>
      </c>
      <c r="U141" s="31">
        <v>6.161847826086956</v>
      </c>
      <c r="V141" s="31">
        <v>18.414782608695653</v>
      </c>
      <c r="W141" s="31">
        <v>6.4040217391304344</v>
      </c>
      <c r="X141" s="31">
        <v>0</v>
      </c>
      <c r="Y141" s="31">
        <v>0</v>
      </c>
      <c r="Z141" s="31">
        <v>0</v>
      </c>
      <c r="AA141" s="31">
        <v>0</v>
      </c>
      <c r="AB141" s="31">
        <v>0</v>
      </c>
      <c r="AC141" s="31">
        <v>6.4040217391304344</v>
      </c>
      <c r="AD141" s="31">
        <v>0</v>
      </c>
      <c r="AE141" s="31">
        <v>0</v>
      </c>
      <c r="AF141" t="s">
        <v>223</v>
      </c>
      <c r="AG141" s="32">
        <v>6</v>
      </c>
      <c r="AH141"/>
    </row>
    <row r="142" spans="1:34" x14ac:dyDescent="0.25">
      <c r="A142" t="s">
        <v>816</v>
      </c>
      <c r="B142" t="s">
        <v>332</v>
      </c>
      <c r="C142" t="s">
        <v>616</v>
      </c>
      <c r="D142" t="s">
        <v>755</v>
      </c>
      <c r="E142" s="31">
        <v>30.847826086956523</v>
      </c>
      <c r="F142" s="31">
        <v>4.123326286116983</v>
      </c>
      <c r="G142" s="31">
        <v>3.3526250880902042</v>
      </c>
      <c r="H142" s="31">
        <v>0.32760747004933055</v>
      </c>
      <c r="I142" s="31">
        <v>0.12420718816067652</v>
      </c>
      <c r="J142" s="31">
        <v>127.19565217391303</v>
      </c>
      <c r="K142" s="31">
        <v>103.42119565217391</v>
      </c>
      <c r="L142" s="31">
        <v>10.105978260869566</v>
      </c>
      <c r="M142" s="31">
        <v>3.8315217391304346</v>
      </c>
      <c r="N142" s="31">
        <v>0</v>
      </c>
      <c r="O142" s="31">
        <v>6.2744565217391308</v>
      </c>
      <c r="P142" s="31">
        <v>46.570652173913047</v>
      </c>
      <c r="Q142" s="31">
        <v>29.070652173913043</v>
      </c>
      <c r="R142" s="31">
        <v>17.5</v>
      </c>
      <c r="S142" s="31">
        <v>70.519021739130437</v>
      </c>
      <c r="T142" s="31">
        <v>27.701086956521738</v>
      </c>
      <c r="U142" s="31">
        <v>34.836956521739133</v>
      </c>
      <c r="V142" s="31">
        <v>7.9809782608695654</v>
      </c>
      <c r="W142" s="31">
        <v>0</v>
      </c>
      <c r="X142" s="31">
        <v>0</v>
      </c>
      <c r="Y142" s="31">
        <v>0</v>
      </c>
      <c r="Z142" s="31">
        <v>0</v>
      </c>
      <c r="AA142" s="31">
        <v>0</v>
      </c>
      <c r="AB142" s="31">
        <v>0</v>
      </c>
      <c r="AC142" s="31">
        <v>0</v>
      </c>
      <c r="AD142" s="31">
        <v>0</v>
      </c>
      <c r="AE142" s="31">
        <v>0</v>
      </c>
      <c r="AF142" t="s">
        <v>44</v>
      </c>
      <c r="AG142" s="32">
        <v>6</v>
      </c>
      <c r="AH142"/>
    </row>
    <row r="143" spans="1:34" x14ac:dyDescent="0.25">
      <c r="A143" t="s">
        <v>816</v>
      </c>
      <c r="B143" t="s">
        <v>473</v>
      </c>
      <c r="C143" t="s">
        <v>680</v>
      </c>
      <c r="D143" t="s">
        <v>751</v>
      </c>
      <c r="E143" s="31">
        <v>31.804347826086957</v>
      </c>
      <c r="F143" s="31">
        <v>4.0765550239234445</v>
      </c>
      <c r="G143" s="31">
        <v>3.6468728639781269</v>
      </c>
      <c r="H143" s="31">
        <v>0.30203349282296654</v>
      </c>
      <c r="I143" s="31">
        <v>0.17344497607655501</v>
      </c>
      <c r="J143" s="31">
        <v>129.65217391304347</v>
      </c>
      <c r="K143" s="31">
        <v>115.98641304347825</v>
      </c>
      <c r="L143" s="31">
        <v>9.6059782608695663</v>
      </c>
      <c r="M143" s="31">
        <v>5.5163043478260869</v>
      </c>
      <c r="N143" s="31">
        <v>0</v>
      </c>
      <c r="O143" s="31">
        <v>4.0896739130434785</v>
      </c>
      <c r="P143" s="31">
        <v>37.524456521739125</v>
      </c>
      <c r="Q143" s="31">
        <v>27.948369565217391</v>
      </c>
      <c r="R143" s="31">
        <v>9.5760869565217384</v>
      </c>
      <c r="S143" s="31">
        <v>82.521739130434781</v>
      </c>
      <c r="T143" s="31">
        <v>64.831521739130437</v>
      </c>
      <c r="U143" s="31">
        <v>0</v>
      </c>
      <c r="V143" s="31">
        <v>17.690217391304348</v>
      </c>
      <c r="W143" s="31">
        <v>0</v>
      </c>
      <c r="X143" s="31">
        <v>0</v>
      </c>
      <c r="Y143" s="31">
        <v>0</v>
      </c>
      <c r="Z143" s="31">
        <v>0</v>
      </c>
      <c r="AA143" s="31">
        <v>0</v>
      </c>
      <c r="AB143" s="31">
        <v>0</v>
      </c>
      <c r="AC143" s="31">
        <v>0</v>
      </c>
      <c r="AD143" s="31">
        <v>0</v>
      </c>
      <c r="AE143" s="31">
        <v>0</v>
      </c>
      <c r="AF143" t="s">
        <v>188</v>
      </c>
      <c r="AG143" s="32">
        <v>6</v>
      </c>
      <c r="AH143"/>
    </row>
    <row r="144" spans="1:34" x14ac:dyDescent="0.25">
      <c r="A144" t="s">
        <v>816</v>
      </c>
      <c r="B144" t="s">
        <v>500</v>
      </c>
      <c r="C144" t="s">
        <v>663</v>
      </c>
      <c r="D144" t="s">
        <v>711</v>
      </c>
      <c r="E144" s="31">
        <v>74.076086956521735</v>
      </c>
      <c r="F144" s="31">
        <v>3.5329860601614089</v>
      </c>
      <c r="G144" s="31">
        <v>3.1396977256052825</v>
      </c>
      <c r="H144" s="31">
        <v>0.35614673514306683</v>
      </c>
      <c r="I144" s="31">
        <v>0.20271606749816584</v>
      </c>
      <c r="J144" s="31">
        <v>261.70978260869566</v>
      </c>
      <c r="K144" s="31">
        <v>232.57652173913041</v>
      </c>
      <c r="L144" s="31">
        <v>26.381956521739134</v>
      </c>
      <c r="M144" s="31">
        <v>15.016413043478263</v>
      </c>
      <c r="N144" s="31">
        <v>6.1481521739130418</v>
      </c>
      <c r="O144" s="31">
        <v>5.2173913043478262</v>
      </c>
      <c r="P144" s="31">
        <v>89.794456521739107</v>
      </c>
      <c r="Q144" s="31">
        <v>72.026739130434763</v>
      </c>
      <c r="R144" s="31">
        <v>17.767717391304352</v>
      </c>
      <c r="S144" s="31">
        <v>145.53336956521738</v>
      </c>
      <c r="T144" s="31">
        <v>88.926521739130436</v>
      </c>
      <c r="U144" s="31">
        <v>0</v>
      </c>
      <c r="V144" s="31">
        <v>56.606847826086955</v>
      </c>
      <c r="W144" s="31">
        <v>8.1521739130434784E-2</v>
      </c>
      <c r="X144" s="31">
        <v>0</v>
      </c>
      <c r="Y144" s="31">
        <v>0</v>
      </c>
      <c r="Z144" s="31">
        <v>0</v>
      </c>
      <c r="AA144" s="31">
        <v>0</v>
      </c>
      <c r="AB144" s="31">
        <v>0</v>
      </c>
      <c r="AC144" s="31">
        <v>8.1521739130434784E-2</v>
      </c>
      <c r="AD144" s="31">
        <v>0</v>
      </c>
      <c r="AE144" s="31">
        <v>0</v>
      </c>
      <c r="AF144" t="s">
        <v>216</v>
      </c>
      <c r="AG144" s="32">
        <v>6</v>
      </c>
      <c r="AH144"/>
    </row>
    <row r="145" spans="1:34" x14ac:dyDescent="0.25">
      <c r="A145" t="s">
        <v>816</v>
      </c>
      <c r="B145" t="s">
        <v>333</v>
      </c>
      <c r="C145" t="s">
        <v>617</v>
      </c>
      <c r="D145" t="s">
        <v>756</v>
      </c>
      <c r="E145" s="31">
        <v>39.847826086956523</v>
      </c>
      <c r="F145" s="31">
        <v>3.6599127114020731</v>
      </c>
      <c r="G145" s="31">
        <v>3.357422258592472</v>
      </c>
      <c r="H145" s="31">
        <v>0.42809874522640479</v>
      </c>
      <c r="I145" s="31">
        <v>0.26224222585924717</v>
      </c>
      <c r="J145" s="31">
        <v>145.83956521739131</v>
      </c>
      <c r="K145" s="31">
        <v>133.7859782608696</v>
      </c>
      <c r="L145" s="31">
        <v>17.058804347826086</v>
      </c>
      <c r="M145" s="31">
        <v>10.449782608695653</v>
      </c>
      <c r="N145" s="31">
        <v>1.0438043478260868</v>
      </c>
      <c r="O145" s="31">
        <v>5.5652173913043477</v>
      </c>
      <c r="P145" s="31">
        <v>34.184891304347836</v>
      </c>
      <c r="Q145" s="31">
        <v>28.740326086956529</v>
      </c>
      <c r="R145" s="31">
        <v>5.4445652173913048</v>
      </c>
      <c r="S145" s="31">
        <v>94.595869565217399</v>
      </c>
      <c r="T145" s="31">
        <v>43.619673913043492</v>
      </c>
      <c r="U145" s="31">
        <v>0</v>
      </c>
      <c r="V145" s="31">
        <v>50.976195652173907</v>
      </c>
      <c r="W145" s="31">
        <v>0</v>
      </c>
      <c r="X145" s="31">
        <v>0</v>
      </c>
      <c r="Y145" s="31">
        <v>0</v>
      </c>
      <c r="Z145" s="31">
        <v>0</v>
      </c>
      <c r="AA145" s="31">
        <v>0</v>
      </c>
      <c r="AB145" s="31">
        <v>0</v>
      </c>
      <c r="AC145" s="31">
        <v>0</v>
      </c>
      <c r="AD145" s="31">
        <v>0</v>
      </c>
      <c r="AE145" s="31">
        <v>0</v>
      </c>
      <c r="AF145" t="s">
        <v>45</v>
      </c>
      <c r="AG145" s="32">
        <v>6</v>
      </c>
      <c r="AH145"/>
    </row>
    <row r="146" spans="1:34" x14ac:dyDescent="0.25">
      <c r="A146" t="s">
        <v>816</v>
      </c>
      <c r="B146" t="s">
        <v>506</v>
      </c>
      <c r="C146" t="s">
        <v>689</v>
      </c>
      <c r="D146" t="s">
        <v>730</v>
      </c>
      <c r="E146" s="31">
        <v>12.413043478260869</v>
      </c>
      <c r="F146" s="31">
        <v>4.887101576182137</v>
      </c>
      <c r="G146" s="31">
        <v>4.4247548161120847</v>
      </c>
      <c r="H146" s="31">
        <v>0.92184763572679507</v>
      </c>
      <c r="I146" s="31">
        <v>0.45950087565674258</v>
      </c>
      <c r="J146" s="31">
        <v>60.663804347826087</v>
      </c>
      <c r="K146" s="31">
        <v>54.924673913043485</v>
      </c>
      <c r="L146" s="31">
        <v>11.442934782608695</v>
      </c>
      <c r="M146" s="31">
        <v>5.7038043478260869</v>
      </c>
      <c r="N146" s="31">
        <v>0</v>
      </c>
      <c r="O146" s="31">
        <v>5.7391304347826084</v>
      </c>
      <c r="P146" s="31">
        <v>21.874130434782611</v>
      </c>
      <c r="Q146" s="31">
        <v>21.874130434782611</v>
      </c>
      <c r="R146" s="31">
        <v>0</v>
      </c>
      <c r="S146" s="31">
        <v>27.346739130434788</v>
      </c>
      <c r="T146" s="31">
        <v>27.346739130434788</v>
      </c>
      <c r="U146" s="31">
        <v>0</v>
      </c>
      <c r="V146" s="31">
        <v>0</v>
      </c>
      <c r="W146" s="31">
        <v>2.2420652173913047</v>
      </c>
      <c r="X146" s="31">
        <v>0</v>
      </c>
      <c r="Y146" s="31">
        <v>0</v>
      </c>
      <c r="Z146" s="31">
        <v>0</v>
      </c>
      <c r="AA146" s="31">
        <v>0.40402173913043482</v>
      </c>
      <c r="AB146" s="31">
        <v>0</v>
      </c>
      <c r="AC146" s="31">
        <v>1.8380434782608699</v>
      </c>
      <c r="AD146" s="31">
        <v>0</v>
      </c>
      <c r="AE146" s="31">
        <v>0</v>
      </c>
      <c r="AF146" t="s">
        <v>224</v>
      </c>
      <c r="AG146" s="32">
        <v>6</v>
      </c>
      <c r="AH146"/>
    </row>
    <row r="147" spans="1:34" x14ac:dyDescent="0.25">
      <c r="A147" t="s">
        <v>816</v>
      </c>
      <c r="B147" t="s">
        <v>494</v>
      </c>
      <c r="C147" t="s">
        <v>686</v>
      </c>
      <c r="D147" t="s">
        <v>723</v>
      </c>
      <c r="E147" s="31">
        <v>37.608695652173914</v>
      </c>
      <c r="F147" s="31">
        <v>3.9665086705202306</v>
      </c>
      <c r="G147" s="31">
        <v>3.7057369942196523</v>
      </c>
      <c r="H147" s="31">
        <v>0.2595260115606936</v>
      </c>
      <c r="I147" s="31">
        <v>0.1125838150289017</v>
      </c>
      <c r="J147" s="31">
        <v>149.17521739130433</v>
      </c>
      <c r="K147" s="31">
        <v>139.36793478260867</v>
      </c>
      <c r="L147" s="31">
        <v>9.7604347826086943</v>
      </c>
      <c r="M147" s="31">
        <v>4.2341304347826076</v>
      </c>
      <c r="N147" s="31">
        <v>0</v>
      </c>
      <c r="O147" s="31">
        <v>5.5263043478260876</v>
      </c>
      <c r="P147" s="31">
        <v>37.397608695652167</v>
      </c>
      <c r="Q147" s="31">
        <v>33.116630434782607</v>
      </c>
      <c r="R147" s="31">
        <v>4.2809782608695635</v>
      </c>
      <c r="S147" s="31">
        <v>102.01717391304346</v>
      </c>
      <c r="T147" s="31">
        <v>53.028043478260862</v>
      </c>
      <c r="U147" s="31">
        <v>5.5648913043478263</v>
      </c>
      <c r="V147" s="31">
        <v>43.424239130434778</v>
      </c>
      <c r="W147" s="31">
        <v>0</v>
      </c>
      <c r="X147" s="31">
        <v>0</v>
      </c>
      <c r="Y147" s="31">
        <v>0</v>
      </c>
      <c r="Z147" s="31">
        <v>0</v>
      </c>
      <c r="AA147" s="31">
        <v>0</v>
      </c>
      <c r="AB147" s="31">
        <v>0</v>
      </c>
      <c r="AC147" s="31">
        <v>0</v>
      </c>
      <c r="AD147" s="31">
        <v>0</v>
      </c>
      <c r="AE147" s="31">
        <v>0</v>
      </c>
      <c r="AF147" t="s">
        <v>209</v>
      </c>
      <c r="AG147" s="32">
        <v>6</v>
      </c>
      <c r="AH147"/>
    </row>
    <row r="148" spans="1:34" x14ac:dyDescent="0.25">
      <c r="A148" t="s">
        <v>816</v>
      </c>
      <c r="B148" t="s">
        <v>285</v>
      </c>
      <c r="C148" t="s">
        <v>588</v>
      </c>
      <c r="D148" t="s">
        <v>743</v>
      </c>
      <c r="E148" s="31">
        <v>112.90217391304348</v>
      </c>
      <c r="F148" s="31">
        <v>2.624525849619717</v>
      </c>
      <c r="G148" s="31">
        <v>2.3724636564936947</v>
      </c>
      <c r="H148" s="31">
        <v>0.20224318860113605</v>
      </c>
      <c r="I148" s="31">
        <v>6.6128814864734764E-2</v>
      </c>
      <c r="J148" s="31">
        <v>296.31467391304352</v>
      </c>
      <c r="K148" s="31">
        <v>267.85630434782615</v>
      </c>
      <c r="L148" s="31">
        <v>22.833695652173915</v>
      </c>
      <c r="M148" s="31">
        <v>7.4660869565217389</v>
      </c>
      <c r="N148" s="31">
        <v>11.365760869565218</v>
      </c>
      <c r="O148" s="31">
        <v>4.0018478260869568</v>
      </c>
      <c r="P148" s="31">
        <v>87.278043478260884</v>
      </c>
      <c r="Q148" s="31">
        <v>74.187282608695668</v>
      </c>
      <c r="R148" s="31">
        <v>13.090760869565216</v>
      </c>
      <c r="S148" s="31">
        <v>186.20293478260874</v>
      </c>
      <c r="T148" s="31">
        <v>134.18804347826091</v>
      </c>
      <c r="U148" s="31">
        <v>2.2934782608695654</v>
      </c>
      <c r="V148" s="31">
        <v>49.721413043478258</v>
      </c>
      <c r="W148" s="31">
        <v>39.500869565217393</v>
      </c>
      <c r="X148" s="31">
        <v>0</v>
      </c>
      <c r="Y148" s="31">
        <v>0</v>
      </c>
      <c r="Z148" s="31">
        <v>1.0453260869565217</v>
      </c>
      <c r="AA148" s="31">
        <v>6.658695652173912</v>
      </c>
      <c r="AB148" s="31">
        <v>0</v>
      </c>
      <c r="AC148" s="31">
        <v>29.234565217391303</v>
      </c>
      <c r="AD148" s="31">
        <v>0</v>
      </c>
      <c r="AE148" s="31">
        <v>2.5622826086956523</v>
      </c>
      <c r="AF148" t="s">
        <v>265</v>
      </c>
      <c r="AG148" s="32">
        <v>6</v>
      </c>
      <c r="AH148"/>
    </row>
    <row r="149" spans="1:34" x14ac:dyDescent="0.25">
      <c r="A149" t="s">
        <v>816</v>
      </c>
      <c r="B149" t="s">
        <v>488</v>
      </c>
      <c r="C149" t="s">
        <v>667</v>
      </c>
      <c r="D149" t="s">
        <v>720</v>
      </c>
      <c r="E149" s="31">
        <v>27.228260869565219</v>
      </c>
      <c r="F149" s="31">
        <v>3.6019960079840314</v>
      </c>
      <c r="G149" s="31">
        <v>3.5909181636726544</v>
      </c>
      <c r="H149" s="31">
        <v>0.83483033932135731</v>
      </c>
      <c r="I149" s="31">
        <v>0.83483033932135731</v>
      </c>
      <c r="J149" s="31">
        <v>98.076086956521735</v>
      </c>
      <c r="K149" s="31">
        <v>97.774456521739125</v>
      </c>
      <c r="L149" s="31">
        <v>22.730978260869566</v>
      </c>
      <c r="M149" s="31">
        <v>22.730978260869566</v>
      </c>
      <c r="N149" s="31">
        <v>0</v>
      </c>
      <c r="O149" s="31">
        <v>0</v>
      </c>
      <c r="P149" s="31">
        <v>15.970108695652174</v>
      </c>
      <c r="Q149" s="31">
        <v>15.668478260869565</v>
      </c>
      <c r="R149" s="31">
        <v>0.3016304347826087</v>
      </c>
      <c r="S149" s="31">
        <v>59.375</v>
      </c>
      <c r="T149" s="31">
        <v>23.486413043478262</v>
      </c>
      <c r="U149" s="31">
        <v>17.146739130434781</v>
      </c>
      <c r="V149" s="31">
        <v>18.741847826086957</v>
      </c>
      <c r="W149" s="31">
        <v>2.7201086956521738</v>
      </c>
      <c r="X149" s="31">
        <v>0</v>
      </c>
      <c r="Y149" s="31">
        <v>0</v>
      </c>
      <c r="Z149" s="31">
        <v>0</v>
      </c>
      <c r="AA149" s="31">
        <v>0.71195652173913049</v>
      </c>
      <c r="AB149" s="31">
        <v>0</v>
      </c>
      <c r="AC149" s="31">
        <v>2.0081521739130435</v>
      </c>
      <c r="AD149" s="31">
        <v>0</v>
      </c>
      <c r="AE149" s="31">
        <v>0</v>
      </c>
      <c r="AF149" t="s">
        <v>203</v>
      </c>
      <c r="AG149" s="32">
        <v>6</v>
      </c>
      <c r="AH149"/>
    </row>
    <row r="150" spans="1:34" x14ac:dyDescent="0.25">
      <c r="A150" t="s">
        <v>816</v>
      </c>
      <c r="B150" t="s">
        <v>485</v>
      </c>
      <c r="C150" t="s">
        <v>638</v>
      </c>
      <c r="D150" t="s">
        <v>767</v>
      </c>
      <c r="E150" s="31">
        <v>36.880434782608695</v>
      </c>
      <c r="F150" s="31">
        <v>3.5350427350427354</v>
      </c>
      <c r="G150" s="31">
        <v>3.2638225758915418</v>
      </c>
      <c r="H150" s="31">
        <v>0.4793692897141173</v>
      </c>
      <c r="I150" s="31">
        <v>0.32463896256999702</v>
      </c>
      <c r="J150" s="31">
        <v>130.37391304347827</v>
      </c>
      <c r="K150" s="31">
        <v>120.37119565217392</v>
      </c>
      <c r="L150" s="31">
        <v>17.679347826086957</v>
      </c>
      <c r="M150" s="31">
        <v>11.972826086956522</v>
      </c>
      <c r="N150" s="31">
        <v>0</v>
      </c>
      <c r="O150" s="31">
        <v>5.7065217391304346</v>
      </c>
      <c r="P150" s="31">
        <v>38.349456521739135</v>
      </c>
      <c r="Q150" s="31">
        <v>34.053260869565221</v>
      </c>
      <c r="R150" s="31">
        <v>4.2961956521739131</v>
      </c>
      <c r="S150" s="31">
        <v>74.345108695652186</v>
      </c>
      <c r="T150" s="31">
        <v>58.290760869565219</v>
      </c>
      <c r="U150" s="31">
        <v>7.4755434782608692</v>
      </c>
      <c r="V150" s="31">
        <v>8.5788043478260878</v>
      </c>
      <c r="W150" s="31">
        <v>0</v>
      </c>
      <c r="X150" s="31">
        <v>0</v>
      </c>
      <c r="Y150" s="31">
        <v>0</v>
      </c>
      <c r="Z150" s="31">
        <v>0</v>
      </c>
      <c r="AA150" s="31">
        <v>0</v>
      </c>
      <c r="AB150" s="31">
        <v>0</v>
      </c>
      <c r="AC150" s="31">
        <v>0</v>
      </c>
      <c r="AD150" s="31">
        <v>0</v>
      </c>
      <c r="AE150" s="31">
        <v>0</v>
      </c>
      <c r="AF150" t="s">
        <v>200</v>
      </c>
      <c r="AG150" s="32">
        <v>6</v>
      </c>
      <c r="AH150"/>
    </row>
    <row r="151" spans="1:34" x14ac:dyDescent="0.25">
      <c r="A151" t="s">
        <v>816</v>
      </c>
      <c r="B151" t="s">
        <v>389</v>
      </c>
      <c r="C151" t="s">
        <v>649</v>
      </c>
      <c r="D151" t="s">
        <v>728</v>
      </c>
      <c r="E151" s="31">
        <v>45.782608695652172</v>
      </c>
      <c r="F151" s="31">
        <v>3.7918732193732194</v>
      </c>
      <c r="G151" s="31">
        <v>3.3254036087369414</v>
      </c>
      <c r="H151" s="31">
        <v>0.48872744539411223</v>
      </c>
      <c r="I151" s="31">
        <v>0.19504036087369425</v>
      </c>
      <c r="J151" s="31">
        <v>173.60184782608695</v>
      </c>
      <c r="K151" s="31">
        <v>152.24565217391302</v>
      </c>
      <c r="L151" s="31">
        <v>22.375217391304353</v>
      </c>
      <c r="M151" s="31">
        <v>8.929456521739132</v>
      </c>
      <c r="N151" s="31">
        <v>6.5341304347826084</v>
      </c>
      <c r="O151" s="31">
        <v>6.9116304347826123</v>
      </c>
      <c r="P151" s="31">
        <v>50.327173913043481</v>
      </c>
      <c r="Q151" s="31">
        <v>42.416739130434784</v>
      </c>
      <c r="R151" s="31">
        <v>7.9104347826086947</v>
      </c>
      <c r="S151" s="31">
        <v>100.8994565217391</v>
      </c>
      <c r="T151" s="31">
        <v>72.501630434782598</v>
      </c>
      <c r="U151" s="31">
        <v>1.4744565217391301</v>
      </c>
      <c r="V151" s="31">
        <v>26.923369565217378</v>
      </c>
      <c r="W151" s="31">
        <v>0</v>
      </c>
      <c r="X151" s="31">
        <v>0</v>
      </c>
      <c r="Y151" s="31">
        <v>0</v>
      </c>
      <c r="Z151" s="31">
        <v>0</v>
      </c>
      <c r="AA151" s="31">
        <v>0</v>
      </c>
      <c r="AB151" s="31">
        <v>0</v>
      </c>
      <c r="AC151" s="31">
        <v>0</v>
      </c>
      <c r="AD151" s="31">
        <v>0</v>
      </c>
      <c r="AE151" s="31">
        <v>0</v>
      </c>
      <c r="AF151" t="s">
        <v>102</v>
      </c>
      <c r="AG151" s="32">
        <v>6</v>
      </c>
      <c r="AH151"/>
    </row>
    <row r="152" spans="1:34" x14ac:dyDescent="0.25">
      <c r="A152" t="s">
        <v>816</v>
      </c>
      <c r="B152" t="s">
        <v>542</v>
      </c>
      <c r="C152" t="s">
        <v>671</v>
      </c>
      <c r="D152" t="s">
        <v>732</v>
      </c>
      <c r="E152" s="31">
        <v>85.467391304347828</v>
      </c>
      <c r="F152" s="31">
        <v>4.3775950654966298</v>
      </c>
      <c r="G152" s="31">
        <v>4.1114612743227772</v>
      </c>
      <c r="H152" s="31">
        <v>0.37158590868625196</v>
      </c>
      <c r="I152" s="31">
        <v>0.17374411802111148</v>
      </c>
      <c r="J152" s="31">
        <v>374.14163043478266</v>
      </c>
      <c r="K152" s="31">
        <v>351.39586956521737</v>
      </c>
      <c r="L152" s="31">
        <v>31.758478260869559</v>
      </c>
      <c r="M152" s="31">
        <v>14.849456521739127</v>
      </c>
      <c r="N152" s="31">
        <v>11.169891304347825</v>
      </c>
      <c r="O152" s="31">
        <v>5.7391304347826084</v>
      </c>
      <c r="P152" s="31">
        <v>95.925869565217397</v>
      </c>
      <c r="Q152" s="31">
        <v>90.089130434782618</v>
      </c>
      <c r="R152" s="31">
        <v>5.8367391304347827</v>
      </c>
      <c r="S152" s="31">
        <v>246.45728260869564</v>
      </c>
      <c r="T152" s="31">
        <v>194.70902173913043</v>
      </c>
      <c r="U152" s="31">
        <v>0</v>
      </c>
      <c r="V152" s="31">
        <v>51.7482608695652</v>
      </c>
      <c r="W152" s="31">
        <v>45.009782608695637</v>
      </c>
      <c r="X152" s="31">
        <v>0.46847826086956523</v>
      </c>
      <c r="Y152" s="31">
        <v>0</v>
      </c>
      <c r="Z152" s="31">
        <v>0</v>
      </c>
      <c r="AA152" s="31">
        <v>7.6711956521739095</v>
      </c>
      <c r="AB152" s="31">
        <v>0</v>
      </c>
      <c r="AC152" s="31">
        <v>31.743586956521732</v>
      </c>
      <c r="AD152" s="31">
        <v>0</v>
      </c>
      <c r="AE152" s="31">
        <v>5.1265217391304345</v>
      </c>
      <c r="AF152" t="s">
        <v>260</v>
      </c>
      <c r="AG152" s="32">
        <v>6</v>
      </c>
      <c r="AH152"/>
    </row>
    <row r="153" spans="1:34" x14ac:dyDescent="0.25">
      <c r="A153" t="s">
        <v>816</v>
      </c>
      <c r="B153" t="s">
        <v>353</v>
      </c>
      <c r="C153" t="s">
        <v>623</v>
      </c>
      <c r="D153" t="s">
        <v>758</v>
      </c>
      <c r="E153" s="31">
        <v>27.086956521739129</v>
      </c>
      <c r="F153" s="31">
        <v>3.2284630818619586</v>
      </c>
      <c r="G153" s="31">
        <v>2.7973234349919753</v>
      </c>
      <c r="H153" s="31">
        <v>0.30492776886035305</v>
      </c>
      <c r="I153" s="31">
        <v>7.8065810593900484E-2</v>
      </c>
      <c r="J153" s="31">
        <v>87.44923913043479</v>
      </c>
      <c r="K153" s="31">
        <v>75.770978260869583</v>
      </c>
      <c r="L153" s="31">
        <v>8.2595652173913017</v>
      </c>
      <c r="M153" s="31">
        <v>2.1145652173913043</v>
      </c>
      <c r="N153" s="31">
        <v>0</v>
      </c>
      <c r="O153" s="31">
        <v>6.1449999999999978</v>
      </c>
      <c r="P153" s="31">
        <v>25.273369565217401</v>
      </c>
      <c r="Q153" s="31">
        <v>19.740108695652182</v>
      </c>
      <c r="R153" s="31">
        <v>5.5332608695652166</v>
      </c>
      <c r="S153" s="31">
        <v>53.916304347826099</v>
      </c>
      <c r="T153" s="31">
        <v>29.576195652173915</v>
      </c>
      <c r="U153" s="31">
        <v>0</v>
      </c>
      <c r="V153" s="31">
        <v>24.34010869565218</v>
      </c>
      <c r="W153" s="31">
        <v>0.17391304347826086</v>
      </c>
      <c r="X153" s="31">
        <v>0</v>
      </c>
      <c r="Y153" s="31">
        <v>0</v>
      </c>
      <c r="Z153" s="31">
        <v>0</v>
      </c>
      <c r="AA153" s="31">
        <v>0.17391304347826086</v>
      </c>
      <c r="AB153" s="31">
        <v>0</v>
      </c>
      <c r="AC153" s="31">
        <v>0</v>
      </c>
      <c r="AD153" s="31">
        <v>0</v>
      </c>
      <c r="AE153" s="31">
        <v>0</v>
      </c>
      <c r="AF153" t="s">
        <v>66</v>
      </c>
      <c r="AG153" s="32">
        <v>6</v>
      </c>
      <c r="AH153"/>
    </row>
    <row r="154" spans="1:34" x14ac:dyDescent="0.25">
      <c r="A154" t="s">
        <v>816</v>
      </c>
      <c r="B154" t="s">
        <v>348</v>
      </c>
      <c r="C154" t="s">
        <v>591</v>
      </c>
      <c r="D154" t="s">
        <v>716</v>
      </c>
      <c r="E154" s="31">
        <v>98.054347826086953</v>
      </c>
      <c r="F154" s="31">
        <v>4.0463873184791046</v>
      </c>
      <c r="G154" s="31">
        <v>3.5937335106972625</v>
      </c>
      <c r="H154" s="31">
        <v>0.44615785389646395</v>
      </c>
      <c r="I154" s="31">
        <v>0.19648819421350186</v>
      </c>
      <c r="J154" s="31">
        <v>396.76586956521743</v>
      </c>
      <c r="K154" s="31">
        <v>352.38119565217397</v>
      </c>
      <c r="L154" s="31">
        <v>43.747717391304363</v>
      </c>
      <c r="M154" s="31">
        <v>19.266521739130436</v>
      </c>
      <c r="N154" s="31">
        <v>13.664130434782615</v>
      </c>
      <c r="O154" s="31">
        <v>10.817065217391306</v>
      </c>
      <c r="P154" s="31">
        <v>102.81586956521741</v>
      </c>
      <c r="Q154" s="31">
        <v>82.912391304347835</v>
      </c>
      <c r="R154" s="31">
        <v>19.903478260869569</v>
      </c>
      <c r="S154" s="31">
        <v>250.20228260869567</v>
      </c>
      <c r="T154" s="31">
        <v>121.87445652173916</v>
      </c>
      <c r="U154" s="31">
        <v>58.501086956521725</v>
      </c>
      <c r="V154" s="31">
        <v>69.826739130434802</v>
      </c>
      <c r="W154" s="31">
        <v>35.445217391304354</v>
      </c>
      <c r="X154" s="31">
        <v>0</v>
      </c>
      <c r="Y154" s="31">
        <v>0</v>
      </c>
      <c r="Z154" s="31">
        <v>0</v>
      </c>
      <c r="AA154" s="31">
        <v>0.29706521739130431</v>
      </c>
      <c r="AB154" s="31">
        <v>0</v>
      </c>
      <c r="AC154" s="31">
        <v>35.148152173913047</v>
      </c>
      <c r="AD154" s="31">
        <v>0</v>
      </c>
      <c r="AE154" s="31">
        <v>0</v>
      </c>
      <c r="AF154" t="s">
        <v>61</v>
      </c>
      <c r="AG154" s="32">
        <v>6</v>
      </c>
      <c r="AH154"/>
    </row>
    <row r="155" spans="1:34" x14ac:dyDescent="0.25">
      <c r="A155" t="s">
        <v>816</v>
      </c>
      <c r="B155" t="s">
        <v>532</v>
      </c>
      <c r="C155" t="s">
        <v>596</v>
      </c>
      <c r="D155" t="s">
        <v>716</v>
      </c>
      <c r="E155" s="31">
        <v>91.282608695652172</v>
      </c>
      <c r="F155" s="31">
        <v>3.3320707311264584</v>
      </c>
      <c r="G155" s="31">
        <v>3.0410502500595369</v>
      </c>
      <c r="H155" s="31">
        <v>0.50624910693022152</v>
      </c>
      <c r="I155" s="31">
        <v>0.31795308406763512</v>
      </c>
      <c r="J155" s="31">
        <v>304.16010869565213</v>
      </c>
      <c r="K155" s="31">
        <v>277.59499999999991</v>
      </c>
      <c r="L155" s="31">
        <v>46.211739130434786</v>
      </c>
      <c r="M155" s="31">
        <v>29.023586956521736</v>
      </c>
      <c r="N155" s="31">
        <v>12.376956521739134</v>
      </c>
      <c r="O155" s="31">
        <v>4.8111956521739128</v>
      </c>
      <c r="P155" s="31">
        <v>103.44076086956521</v>
      </c>
      <c r="Q155" s="31">
        <v>94.063804347826078</v>
      </c>
      <c r="R155" s="31">
        <v>9.3769565217391317</v>
      </c>
      <c r="S155" s="31">
        <v>154.50760869565215</v>
      </c>
      <c r="T155" s="31">
        <v>129.71445652173909</v>
      </c>
      <c r="U155" s="31">
        <v>13.26608695652174</v>
      </c>
      <c r="V155" s="31">
        <v>11.527065217391305</v>
      </c>
      <c r="W155" s="31">
        <v>0</v>
      </c>
      <c r="X155" s="31">
        <v>0</v>
      </c>
      <c r="Y155" s="31">
        <v>0</v>
      </c>
      <c r="Z155" s="31">
        <v>0</v>
      </c>
      <c r="AA155" s="31">
        <v>0</v>
      </c>
      <c r="AB155" s="31">
        <v>0</v>
      </c>
      <c r="AC155" s="31">
        <v>0</v>
      </c>
      <c r="AD155" s="31">
        <v>0</v>
      </c>
      <c r="AE155" s="31">
        <v>0</v>
      </c>
      <c r="AF155" t="s">
        <v>250</v>
      </c>
      <c r="AG155" s="32">
        <v>6</v>
      </c>
      <c r="AH155"/>
    </row>
    <row r="156" spans="1:34" x14ac:dyDescent="0.25">
      <c r="A156" t="s">
        <v>816</v>
      </c>
      <c r="B156" t="s">
        <v>309</v>
      </c>
      <c r="C156" t="s">
        <v>603</v>
      </c>
      <c r="D156" t="s">
        <v>709</v>
      </c>
      <c r="E156" s="31">
        <v>32.673913043478258</v>
      </c>
      <c r="F156" s="31">
        <v>3.7088822355289417</v>
      </c>
      <c r="G156" s="31">
        <v>3.3012308715901524</v>
      </c>
      <c r="H156" s="31">
        <v>0.56636726546906191</v>
      </c>
      <c r="I156" s="31">
        <v>0.31480372588157018</v>
      </c>
      <c r="J156" s="31">
        <v>121.1836956521739</v>
      </c>
      <c r="K156" s="31">
        <v>107.86413043478258</v>
      </c>
      <c r="L156" s="31">
        <v>18.505434782608695</v>
      </c>
      <c r="M156" s="31">
        <v>10.285869565217389</v>
      </c>
      <c r="N156" s="31">
        <v>3.0956521739130429</v>
      </c>
      <c r="O156" s="31">
        <v>5.1239130434782618</v>
      </c>
      <c r="P156" s="31">
        <v>49.192391304347801</v>
      </c>
      <c r="Q156" s="31">
        <v>44.0923913043478</v>
      </c>
      <c r="R156" s="31">
        <v>5.1000000000000005</v>
      </c>
      <c r="S156" s="31">
        <v>53.485869565217406</v>
      </c>
      <c r="T156" s="31">
        <v>42.039130434782621</v>
      </c>
      <c r="U156" s="31">
        <v>0</v>
      </c>
      <c r="V156" s="31">
        <v>11.446739130434784</v>
      </c>
      <c r="W156" s="31">
        <v>0.10326086956521739</v>
      </c>
      <c r="X156" s="31">
        <v>0</v>
      </c>
      <c r="Y156" s="31">
        <v>0</v>
      </c>
      <c r="Z156" s="31">
        <v>0</v>
      </c>
      <c r="AA156" s="31">
        <v>0</v>
      </c>
      <c r="AB156" s="31">
        <v>0.10326086956521739</v>
      </c>
      <c r="AC156" s="31">
        <v>0</v>
      </c>
      <c r="AD156" s="31">
        <v>0</v>
      </c>
      <c r="AE156" s="31">
        <v>0</v>
      </c>
      <c r="AF156" t="s">
        <v>21</v>
      </c>
      <c r="AG156" s="32">
        <v>6</v>
      </c>
      <c r="AH156"/>
    </row>
    <row r="157" spans="1:34" x14ac:dyDescent="0.25">
      <c r="A157" t="s">
        <v>816</v>
      </c>
      <c r="B157" t="s">
        <v>376</v>
      </c>
      <c r="C157" t="s">
        <v>566</v>
      </c>
      <c r="D157" t="s">
        <v>714</v>
      </c>
      <c r="E157" s="31">
        <v>37.413043478260867</v>
      </c>
      <c r="F157" s="31">
        <v>3.5149622312608941</v>
      </c>
      <c r="G157" s="31">
        <v>3.0894450900639163</v>
      </c>
      <c r="H157" s="31">
        <v>0.46447995351539817</v>
      </c>
      <c r="I157" s="31">
        <v>0.35151074956420697</v>
      </c>
      <c r="J157" s="31">
        <v>131.50543478260866</v>
      </c>
      <c r="K157" s="31">
        <v>115.58554347826086</v>
      </c>
      <c r="L157" s="31">
        <v>17.377608695652178</v>
      </c>
      <c r="M157" s="31">
        <v>13.151086956521743</v>
      </c>
      <c r="N157" s="31">
        <v>0</v>
      </c>
      <c r="O157" s="31">
        <v>4.2265217391304351</v>
      </c>
      <c r="P157" s="31">
        <v>23.409130434782604</v>
      </c>
      <c r="Q157" s="31">
        <v>11.715760869565214</v>
      </c>
      <c r="R157" s="31">
        <v>11.693369565217388</v>
      </c>
      <c r="S157" s="31">
        <v>90.718695652173906</v>
      </c>
      <c r="T157" s="31">
        <v>88.496956521739122</v>
      </c>
      <c r="U157" s="31">
        <v>0.43467391304347819</v>
      </c>
      <c r="V157" s="31">
        <v>1.7870652173913044</v>
      </c>
      <c r="W157" s="31">
        <v>2.0222826086956522</v>
      </c>
      <c r="X157" s="31">
        <v>2.0222826086956522</v>
      </c>
      <c r="Y157" s="31">
        <v>0</v>
      </c>
      <c r="Z157" s="31">
        <v>0</v>
      </c>
      <c r="AA157" s="31">
        <v>0</v>
      </c>
      <c r="AB157" s="31">
        <v>0</v>
      </c>
      <c r="AC157" s="31">
        <v>0</v>
      </c>
      <c r="AD157" s="31">
        <v>0</v>
      </c>
      <c r="AE157" s="31">
        <v>0</v>
      </c>
      <c r="AF157" t="s">
        <v>89</v>
      </c>
      <c r="AG157" s="32">
        <v>6</v>
      </c>
      <c r="AH157"/>
    </row>
    <row r="158" spans="1:34" x14ac:dyDescent="0.25">
      <c r="A158" t="s">
        <v>816</v>
      </c>
      <c r="B158" t="s">
        <v>300</v>
      </c>
      <c r="C158" t="s">
        <v>597</v>
      </c>
      <c r="D158" t="s">
        <v>747</v>
      </c>
      <c r="E158" s="31">
        <v>46.858695652173914</v>
      </c>
      <c r="F158" s="31">
        <v>3.2694850382741825</v>
      </c>
      <c r="G158" s="31">
        <v>3.1015425655300395</v>
      </c>
      <c r="H158" s="31">
        <v>0.27534214799350498</v>
      </c>
      <c r="I158" s="31">
        <v>0.10739967524936209</v>
      </c>
      <c r="J158" s="31">
        <v>153.20380434782609</v>
      </c>
      <c r="K158" s="31">
        <v>145.33423913043478</v>
      </c>
      <c r="L158" s="31">
        <v>12.902173913043478</v>
      </c>
      <c r="M158" s="31">
        <v>5.0326086956521738</v>
      </c>
      <c r="N158" s="31">
        <v>0</v>
      </c>
      <c r="O158" s="31">
        <v>7.8695652173913047</v>
      </c>
      <c r="P158" s="31">
        <v>39.355978260869563</v>
      </c>
      <c r="Q158" s="31">
        <v>39.355978260869563</v>
      </c>
      <c r="R158" s="31">
        <v>0</v>
      </c>
      <c r="S158" s="31">
        <v>100.94565217391305</v>
      </c>
      <c r="T158" s="31">
        <v>94.141304347826093</v>
      </c>
      <c r="U158" s="31">
        <v>0</v>
      </c>
      <c r="V158" s="31">
        <v>6.8043478260869561</v>
      </c>
      <c r="W158" s="31">
        <v>0</v>
      </c>
      <c r="X158" s="31">
        <v>0</v>
      </c>
      <c r="Y158" s="31">
        <v>0</v>
      </c>
      <c r="Z158" s="31">
        <v>0</v>
      </c>
      <c r="AA158" s="31">
        <v>0</v>
      </c>
      <c r="AB158" s="31">
        <v>0</v>
      </c>
      <c r="AC158" s="31">
        <v>0</v>
      </c>
      <c r="AD158" s="31">
        <v>0</v>
      </c>
      <c r="AE158" s="31">
        <v>0</v>
      </c>
      <c r="AF158" t="s">
        <v>12</v>
      </c>
      <c r="AG158" s="32">
        <v>6</v>
      </c>
      <c r="AH158"/>
    </row>
    <row r="159" spans="1:34" x14ac:dyDescent="0.25">
      <c r="A159" t="s">
        <v>816</v>
      </c>
      <c r="B159" t="s">
        <v>533</v>
      </c>
      <c r="C159" t="s">
        <v>655</v>
      </c>
      <c r="D159" t="s">
        <v>757</v>
      </c>
      <c r="E159" s="31">
        <v>60.206521739130437</v>
      </c>
      <c r="F159" s="31">
        <v>3.35410723957393</v>
      </c>
      <c r="G159" s="31">
        <v>3.0878931215020757</v>
      </c>
      <c r="H159" s="31">
        <v>0.38619064813143156</v>
      </c>
      <c r="I159" s="31">
        <v>0.11997653005957749</v>
      </c>
      <c r="J159" s="31">
        <v>201.93913043478258</v>
      </c>
      <c r="K159" s="31">
        <v>185.91130434782607</v>
      </c>
      <c r="L159" s="31">
        <v>23.251195652173909</v>
      </c>
      <c r="M159" s="31">
        <v>7.2233695652173884</v>
      </c>
      <c r="N159" s="31">
        <v>11.082173913043478</v>
      </c>
      <c r="O159" s="31">
        <v>4.945652173913043</v>
      </c>
      <c r="P159" s="31">
        <v>35.099239130434782</v>
      </c>
      <c r="Q159" s="31">
        <v>35.099239130434782</v>
      </c>
      <c r="R159" s="31">
        <v>0</v>
      </c>
      <c r="S159" s="31">
        <v>143.5886956521739</v>
      </c>
      <c r="T159" s="31">
        <v>129.98510869565217</v>
      </c>
      <c r="U159" s="31">
        <v>0</v>
      </c>
      <c r="V159" s="31">
        <v>13.603586956521735</v>
      </c>
      <c r="W159" s="31">
        <v>7.9347826086956523</v>
      </c>
      <c r="X159" s="31">
        <v>0</v>
      </c>
      <c r="Y159" s="31">
        <v>0</v>
      </c>
      <c r="Z159" s="31">
        <v>0</v>
      </c>
      <c r="AA159" s="31">
        <v>4.8125</v>
      </c>
      <c r="AB159" s="31">
        <v>0</v>
      </c>
      <c r="AC159" s="31">
        <v>0.92663043478260865</v>
      </c>
      <c r="AD159" s="31">
        <v>0</v>
      </c>
      <c r="AE159" s="31">
        <v>2.1956521739130435</v>
      </c>
      <c r="AF159" t="s">
        <v>251</v>
      </c>
      <c r="AG159" s="32">
        <v>6</v>
      </c>
      <c r="AH159"/>
    </row>
    <row r="160" spans="1:34" x14ac:dyDescent="0.25">
      <c r="A160" t="s">
        <v>816</v>
      </c>
      <c r="B160" t="s">
        <v>440</v>
      </c>
      <c r="C160" t="s">
        <v>668</v>
      </c>
      <c r="D160" t="s">
        <v>720</v>
      </c>
      <c r="E160" s="31">
        <v>32.184782608695649</v>
      </c>
      <c r="F160" s="31">
        <v>3.406460655184059</v>
      </c>
      <c r="G160" s="31">
        <v>3.0218878757176628</v>
      </c>
      <c r="H160" s="31">
        <v>0.43194528875379939</v>
      </c>
      <c r="I160" s="31">
        <v>0.14511989192840258</v>
      </c>
      <c r="J160" s="31">
        <v>109.6361956521739</v>
      </c>
      <c r="K160" s="31">
        <v>97.258804347826072</v>
      </c>
      <c r="L160" s="31">
        <v>13.902065217391304</v>
      </c>
      <c r="M160" s="31">
        <v>4.6706521739130435</v>
      </c>
      <c r="N160" s="31">
        <v>4.310326086956521</v>
      </c>
      <c r="O160" s="31">
        <v>4.9210869565217381</v>
      </c>
      <c r="P160" s="31">
        <v>28.195760869565206</v>
      </c>
      <c r="Q160" s="31">
        <v>25.04978260869564</v>
      </c>
      <c r="R160" s="31">
        <v>3.1459782608695654</v>
      </c>
      <c r="S160" s="31">
        <v>67.538369565217394</v>
      </c>
      <c r="T160" s="31">
        <v>33.954891304347818</v>
      </c>
      <c r="U160" s="31">
        <v>4.5538043478260866</v>
      </c>
      <c r="V160" s="31">
        <v>29.029673913043485</v>
      </c>
      <c r="W160" s="31">
        <v>0</v>
      </c>
      <c r="X160" s="31">
        <v>0</v>
      </c>
      <c r="Y160" s="31">
        <v>0</v>
      </c>
      <c r="Z160" s="31">
        <v>0</v>
      </c>
      <c r="AA160" s="31">
        <v>0</v>
      </c>
      <c r="AB160" s="31">
        <v>0</v>
      </c>
      <c r="AC160" s="31">
        <v>0</v>
      </c>
      <c r="AD160" s="31">
        <v>0</v>
      </c>
      <c r="AE160" s="31">
        <v>0</v>
      </c>
      <c r="AF160" t="s">
        <v>155</v>
      </c>
      <c r="AG160" s="32">
        <v>6</v>
      </c>
      <c r="AH160"/>
    </row>
    <row r="161" spans="1:34" x14ac:dyDescent="0.25">
      <c r="A161" t="s">
        <v>816</v>
      </c>
      <c r="B161" t="s">
        <v>412</v>
      </c>
      <c r="C161" t="s">
        <v>567</v>
      </c>
      <c r="D161" t="s">
        <v>730</v>
      </c>
      <c r="E161" s="31">
        <v>51.913043478260867</v>
      </c>
      <c r="F161" s="31">
        <v>3.4755025125628141</v>
      </c>
      <c r="G161" s="31">
        <v>3.1666143216080407</v>
      </c>
      <c r="H161" s="31">
        <v>0.71519053601340032</v>
      </c>
      <c r="I161" s="31">
        <v>0.40630234505862645</v>
      </c>
      <c r="J161" s="31">
        <v>180.42391304347825</v>
      </c>
      <c r="K161" s="31">
        <v>164.38858695652175</v>
      </c>
      <c r="L161" s="31">
        <v>37.127717391304344</v>
      </c>
      <c r="M161" s="31">
        <v>21.092391304347824</v>
      </c>
      <c r="N161" s="31">
        <v>10.375</v>
      </c>
      <c r="O161" s="31">
        <v>5.6603260869565215</v>
      </c>
      <c r="P161" s="31">
        <v>27.269021739130434</v>
      </c>
      <c r="Q161" s="31">
        <v>27.269021739130434</v>
      </c>
      <c r="R161" s="31">
        <v>0</v>
      </c>
      <c r="S161" s="31">
        <v>116.02717391304347</v>
      </c>
      <c r="T161" s="31">
        <v>96.307065217391298</v>
      </c>
      <c r="U161" s="31">
        <v>4.5</v>
      </c>
      <c r="V161" s="31">
        <v>15.220108695652174</v>
      </c>
      <c r="W161" s="31">
        <v>13.967391304347826</v>
      </c>
      <c r="X161" s="31">
        <v>0</v>
      </c>
      <c r="Y161" s="31">
        <v>0</v>
      </c>
      <c r="Z161" s="31">
        <v>0</v>
      </c>
      <c r="AA161" s="31">
        <v>8.6956521739130432E-2</v>
      </c>
      <c r="AB161" s="31">
        <v>0</v>
      </c>
      <c r="AC161" s="31">
        <v>13.880434782608695</v>
      </c>
      <c r="AD161" s="31">
        <v>0</v>
      </c>
      <c r="AE161" s="31">
        <v>0</v>
      </c>
      <c r="AF161" t="s">
        <v>126</v>
      </c>
      <c r="AG161" s="32">
        <v>6</v>
      </c>
      <c r="AH161"/>
    </row>
    <row r="162" spans="1:34" x14ac:dyDescent="0.25">
      <c r="A162" t="s">
        <v>816</v>
      </c>
      <c r="B162" t="s">
        <v>324</v>
      </c>
      <c r="C162" t="s">
        <v>610</v>
      </c>
      <c r="D162" t="s">
        <v>744</v>
      </c>
      <c r="E162" s="31">
        <v>36.010869565217391</v>
      </c>
      <c r="F162" s="31">
        <v>3.1415967401147</v>
      </c>
      <c r="G162" s="31">
        <v>2.910585571989134</v>
      </c>
      <c r="H162" s="31">
        <v>0.39552973136130398</v>
      </c>
      <c r="I162" s="31">
        <v>0.31101418653788115</v>
      </c>
      <c r="J162" s="31">
        <v>113.13163043478262</v>
      </c>
      <c r="K162" s="31">
        <v>104.81271739130436</v>
      </c>
      <c r="L162" s="31">
        <v>14.243369565217392</v>
      </c>
      <c r="M162" s="31">
        <v>11.199891304347828</v>
      </c>
      <c r="N162" s="31">
        <v>0</v>
      </c>
      <c r="O162" s="31">
        <v>3.0434782608695654</v>
      </c>
      <c r="P162" s="31">
        <v>40.81750000000001</v>
      </c>
      <c r="Q162" s="31">
        <v>35.542065217391311</v>
      </c>
      <c r="R162" s="31">
        <v>5.2754347826086958</v>
      </c>
      <c r="S162" s="31">
        <v>58.07076086956522</v>
      </c>
      <c r="T162" s="31">
        <v>35.005108695652169</v>
      </c>
      <c r="U162" s="31">
        <v>0</v>
      </c>
      <c r="V162" s="31">
        <v>23.065652173913048</v>
      </c>
      <c r="W162" s="31">
        <v>12.13054347826087</v>
      </c>
      <c r="X162" s="31">
        <v>0</v>
      </c>
      <c r="Y162" s="31">
        <v>0</v>
      </c>
      <c r="Z162" s="31">
        <v>0</v>
      </c>
      <c r="AA162" s="31">
        <v>3.3947826086956527</v>
      </c>
      <c r="AB162" s="31">
        <v>0</v>
      </c>
      <c r="AC162" s="31">
        <v>7.8955434782608691</v>
      </c>
      <c r="AD162" s="31">
        <v>0</v>
      </c>
      <c r="AE162" s="31">
        <v>0.8402173913043478</v>
      </c>
      <c r="AF162" t="s">
        <v>36</v>
      </c>
      <c r="AG162" s="32">
        <v>6</v>
      </c>
      <c r="AH162"/>
    </row>
    <row r="163" spans="1:34" x14ac:dyDescent="0.25">
      <c r="A163" t="s">
        <v>816</v>
      </c>
      <c r="B163" t="s">
        <v>284</v>
      </c>
      <c r="C163" t="s">
        <v>638</v>
      </c>
      <c r="D163" t="s">
        <v>767</v>
      </c>
      <c r="E163" s="31">
        <v>58.804347826086953</v>
      </c>
      <c r="F163" s="31">
        <v>3.6835878003696858</v>
      </c>
      <c r="G163" s="31">
        <v>3.5004621072088726</v>
      </c>
      <c r="H163" s="31">
        <v>0.51307024029574855</v>
      </c>
      <c r="I163" s="31">
        <v>0.32994454713493532</v>
      </c>
      <c r="J163" s="31">
        <v>216.61097826086956</v>
      </c>
      <c r="K163" s="31">
        <v>205.84239130434781</v>
      </c>
      <c r="L163" s="31">
        <v>30.170760869565214</v>
      </c>
      <c r="M163" s="31">
        <v>19.402173913043477</v>
      </c>
      <c r="N163" s="31">
        <v>4.7635869565217392</v>
      </c>
      <c r="O163" s="31">
        <v>6.0050000000000008</v>
      </c>
      <c r="P163" s="31">
        <v>42.994565217391305</v>
      </c>
      <c r="Q163" s="31">
        <v>42.994565217391305</v>
      </c>
      <c r="R163" s="31">
        <v>0</v>
      </c>
      <c r="S163" s="31">
        <v>143.44565217391306</v>
      </c>
      <c r="T163" s="31">
        <v>109.5</v>
      </c>
      <c r="U163" s="31">
        <v>0</v>
      </c>
      <c r="V163" s="31">
        <v>33.945652173913047</v>
      </c>
      <c r="W163" s="31">
        <v>0</v>
      </c>
      <c r="X163" s="31">
        <v>0</v>
      </c>
      <c r="Y163" s="31">
        <v>0</v>
      </c>
      <c r="Z163" s="31">
        <v>0</v>
      </c>
      <c r="AA163" s="31">
        <v>0</v>
      </c>
      <c r="AB163" s="31">
        <v>0</v>
      </c>
      <c r="AC163" s="31">
        <v>0</v>
      </c>
      <c r="AD163" s="31">
        <v>0</v>
      </c>
      <c r="AE163" s="31">
        <v>0</v>
      </c>
      <c r="AF163" t="s">
        <v>221</v>
      </c>
      <c r="AG163" s="32">
        <v>6</v>
      </c>
      <c r="AH163"/>
    </row>
    <row r="164" spans="1:34" x14ac:dyDescent="0.25">
      <c r="A164" t="s">
        <v>816</v>
      </c>
      <c r="B164" t="s">
        <v>287</v>
      </c>
      <c r="C164" t="s">
        <v>666</v>
      </c>
      <c r="D164" t="s">
        <v>724</v>
      </c>
      <c r="E164" s="31">
        <v>32</v>
      </c>
      <c r="F164" s="31">
        <v>4.6430027173913047</v>
      </c>
      <c r="G164" s="31">
        <v>4.5337126358695654</v>
      </c>
      <c r="H164" s="31">
        <v>0.65140964673913049</v>
      </c>
      <c r="I164" s="31">
        <v>0.54211956521739135</v>
      </c>
      <c r="J164" s="31">
        <v>148.57608695652175</v>
      </c>
      <c r="K164" s="31">
        <v>145.07880434782609</v>
      </c>
      <c r="L164" s="31">
        <v>20.845108695652176</v>
      </c>
      <c r="M164" s="31">
        <v>17.347826086956523</v>
      </c>
      <c r="N164" s="31">
        <v>0</v>
      </c>
      <c r="O164" s="31">
        <v>3.4972826086956523</v>
      </c>
      <c r="P164" s="31">
        <v>28.434782608695652</v>
      </c>
      <c r="Q164" s="31">
        <v>28.434782608695652</v>
      </c>
      <c r="R164" s="31">
        <v>0</v>
      </c>
      <c r="S164" s="31">
        <v>99.296195652173907</v>
      </c>
      <c r="T164" s="31">
        <v>79.864130434782609</v>
      </c>
      <c r="U164" s="31">
        <v>0</v>
      </c>
      <c r="V164" s="31">
        <v>19.432065217391305</v>
      </c>
      <c r="W164" s="31">
        <v>24.404891304347824</v>
      </c>
      <c r="X164" s="31">
        <v>0</v>
      </c>
      <c r="Y164" s="31">
        <v>0</v>
      </c>
      <c r="Z164" s="31">
        <v>0</v>
      </c>
      <c r="AA164" s="31">
        <v>5.1766304347826084</v>
      </c>
      <c r="AB164" s="31">
        <v>0</v>
      </c>
      <c r="AC164" s="31">
        <v>15.788043478260869</v>
      </c>
      <c r="AD164" s="31">
        <v>0</v>
      </c>
      <c r="AE164" s="31">
        <v>3.4402173913043477</v>
      </c>
      <c r="AF164" t="s">
        <v>145</v>
      </c>
      <c r="AG164" s="32">
        <v>6</v>
      </c>
      <c r="AH164"/>
    </row>
    <row r="165" spans="1:34" x14ac:dyDescent="0.25">
      <c r="A165" t="s">
        <v>816</v>
      </c>
      <c r="B165" t="s">
        <v>463</v>
      </c>
      <c r="C165" t="s">
        <v>588</v>
      </c>
      <c r="D165" t="s">
        <v>743</v>
      </c>
      <c r="E165" s="31">
        <v>68.826086956521735</v>
      </c>
      <c r="F165" s="31">
        <v>5.9845325331648782</v>
      </c>
      <c r="G165" s="31">
        <v>5.342997473152244</v>
      </c>
      <c r="H165" s="31">
        <v>0.4867040429564119</v>
      </c>
      <c r="I165" s="31">
        <v>0.12196936197094126</v>
      </c>
      <c r="J165" s="31">
        <v>411.89195652173919</v>
      </c>
      <c r="K165" s="31">
        <v>367.73760869565223</v>
      </c>
      <c r="L165" s="31">
        <v>33.497934782608695</v>
      </c>
      <c r="M165" s="31">
        <v>8.3946739130434782</v>
      </c>
      <c r="N165" s="31">
        <v>20.418478260869566</v>
      </c>
      <c r="O165" s="31">
        <v>4.6847826086956523</v>
      </c>
      <c r="P165" s="31">
        <v>160.07619565217396</v>
      </c>
      <c r="Q165" s="31">
        <v>141.02510869565222</v>
      </c>
      <c r="R165" s="31">
        <v>19.051086956521743</v>
      </c>
      <c r="S165" s="31">
        <v>218.31782608695653</v>
      </c>
      <c r="T165" s="31">
        <v>216.14565217391305</v>
      </c>
      <c r="U165" s="31">
        <v>0</v>
      </c>
      <c r="V165" s="31">
        <v>2.1721739130434785</v>
      </c>
      <c r="W165" s="31">
        <v>0</v>
      </c>
      <c r="X165" s="31">
        <v>0</v>
      </c>
      <c r="Y165" s="31">
        <v>0</v>
      </c>
      <c r="Z165" s="31">
        <v>0</v>
      </c>
      <c r="AA165" s="31">
        <v>0</v>
      </c>
      <c r="AB165" s="31">
        <v>0</v>
      </c>
      <c r="AC165" s="31">
        <v>0</v>
      </c>
      <c r="AD165" s="31">
        <v>0</v>
      </c>
      <c r="AE165" s="31">
        <v>0</v>
      </c>
      <c r="AF165" t="s">
        <v>178</v>
      </c>
      <c r="AG165" s="32">
        <v>6</v>
      </c>
      <c r="AH165"/>
    </row>
    <row r="166" spans="1:34" x14ac:dyDescent="0.25">
      <c r="A166" t="s">
        <v>816</v>
      </c>
      <c r="B166" t="s">
        <v>523</v>
      </c>
      <c r="C166" t="s">
        <v>671</v>
      </c>
      <c r="D166" t="s">
        <v>732</v>
      </c>
      <c r="E166" s="31">
        <v>94.532608695652172</v>
      </c>
      <c r="F166" s="31">
        <v>3.3917500287455455</v>
      </c>
      <c r="G166" s="31">
        <v>3.0370449580315055</v>
      </c>
      <c r="H166" s="31">
        <v>0.26763251695987128</v>
      </c>
      <c r="I166" s="31">
        <v>0.16739565367368059</v>
      </c>
      <c r="J166" s="31">
        <v>320.63097826086965</v>
      </c>
      <c r="K166" s="31">
        <v>287.0997826086957</v>
      </c>
      <c r="L166" s="31">
        <v>25.300000000000004</v>
      </c>
      <c r="M166" s="31">
        <v>15.824347826086958</v>
      </c>
      <c r="N166" s="31">
        <v>3.308913043478261</v>
      </c>
      <c r="O166" s="31">
        <v>6.1667391304347827</v>
      </c>
      <c r="P166" s="31">
        <v>90.182500000000005</v>
      </c>
      <c r="Q166" s="31">
        <v>66.126956521739132</v>
      </c>
      <c r="R166" s="31">
        <v>24.055543478260869</v>
      </c>
      <c r="S166" s="31">
        <v>205.14847826086964</v>
      </c>
      <c r="T166" s="31">
        <v>111.60228260869572</v>
      </c>
      <c r="U166" s="31">
        <v>60.750652173913039</v>
      </c>
      <c r="V166" s="31">
        <v>32.795543478260868</v>
      </c>
      <c r="W166" s="31">
        <v>0</v>
      </c>
      <c r="X166" s="31">
        <v>0</v>
      </c>
      <c r="Y166" s="31">
        <v>0</v>
      </c>
      <c r="Z166" s="31">
        <v>0</v>
      </c>
      <c r="AA166" s="31">
        <v>0</v>
      </c>
      <c r="AB166" s="31">
        <v>0</v>
      </c>
      <c r="AC166" s="31">
        <v>0</v>
      </c>
      <c r="AD166" s="31">
        <v>0</v>
      </c>
      <c r="AE166" s="31">
        <v>0</v>
      </c>
      <c r="AF166" t="s">
        <v>241</v>
      </c>
      <c r="AG166" s="32">
        <v>6</v>
      </c>
      <c r="AH166"/>
    </row>
    <row r="167" spans="1:34" x14ac:dyDescent="0.25">
      <c r="A167" t="s">
        <v>816</v>
      </c>
      <c r="B167" t="s">
        <v>525</v>
      </c>
      <c r="C167" t="s">
        <v>697</v>
      </c>
      <c r="D167" t="s">
        <v>753</v>
      </c>
      <c r="E167" s="31">
        <v>26.25</v>
      </c>
      <c r="F167" s="31">
        <v>3.8801821946169772</v>
      </c>
      <c r="G167" s="31">
        <v>3.5994699792960665</v>
      </c>
      <c r="H167" s="31">
        <v>0.16038509316770186</v>
      </c>
      <c r="I167" s="31">
        <v>2.2289855072463768E-2</v>
      </c>
      <c r="J167" s="31">
        <v>101.85478260869566</v>
      </c>
      <c r="K167" s="31">
        <v>94.486086956521746</v>
      </c>
      <c r="L167" s="31">
        <v>4.210108695652174</v>
      </c>
      <c r="M167" s="31">
        <v>0.58510869565217394</v>
      </c>
      <c r="N167" s="31">
        <v>1.625</v>
      </c>
      <c r="O167" s="31">
        <v>2</v>
      </c>
      <c r="P167" s="31">
        <v>26.118695652173901</v>
      </c>
      <c r="Q167" s="31">
        <v>22.374999999999989</v>
      </c>
      <c r="R167" s="31">
        <v>3.743695652173912</v>
      </c>
      <c r="S167" s="31">
        <v>71.525978260869579</v>
      </c>
      <c r="T167" s="31">
        <v>52.377608695652178</v>
      </c>
      <c r="U167" s="31">
        <v>5.8290217391304333</v>
      </c>
      <c r="V167" s="31">
        <v>13.319347826086963</v>
      </c>
      <c r="W167" s="31">
        <v>0.15217391304347827</v>
      </c>
      <c r="X167" s="31">
        <v>0</v>
      </c>
      <c r="Y167" s="31">
        <v>0.15217391304347827</v>
      </c>
      <c r="Z167" s="31">
        <v>0</v>
      </c>
      <c r="AA167" s="31">
        <v>0</v>
      </c>
      <c r="AB167" s="31">
        <v>0</v>
      </c>
      <c r="AC167" s="31">
        <v>0</v>
      </c>
      <c r="AD167" s="31">
        <v>0</v>
      </c>
      <c r="AE167" s="31">
        <v>0</v>
      </c>
      <c r="AF167" t="s">
        <v>243</v>
      </c>
      <c r="AG167" s="32">
        <v>6</v>
      </c>
      <c r="AH167"/>
    </row>
    <row r="168" spans="1:34" x14ac:dyDescent="0.25">
      <c r="A168" t="s">
        <v>816</v>
      </c>
      <c r="B168" t="s">
        <v>370</v>
      </c>
      <c r="C168" t="s">
        <v>637</v>
      </c>
      <c r="D168" t="s">
        <v>766</v>
      </c>
      <c r="E168" s="31">
        <v>6.8913043478260869</v>
      </c>
      <c r="F168" s="31">
        <v>11.462933753943219</v>
      </c>
      <c r="G168" s="31">
        <v>9.5812302839116725</v>
      </c>
      <c r="H168" s="31">
        <v>4.2401419558359628</v>
      </c>
      <c r="I168" s="31">
        <v>2.7180599369085177</v>
      </c>
      <c r="J168" s="31">
        <v>78.994565217391312</v>
      </c>
      <c r="K168" s="31">
        <v>66.027173913043484</v>
      </c>
      <c r="L168" s="31">
        <v>29.220108695652176</v>
      </c>
      <c r="M168" s="31">
        <v>18.730978260869566</v>
      </c>
      <c r="N168" s="31">
        <v>7.75</v>
      </c>
      <c r="O168" s="31">
        <v>2.7391304347826089</v>
      </c>
      <c r="P168" s="31">
        <v>23.866847826086957</v>
      </c>
      <c r="Q168" s="31">
        <v>21.388586956521738</v>
      </c>
      <c r="R168" s="31">
        <v>2.4782608695652173</v>
      </c>
      <c r="S168" s="31">
        <v>25.907608695652176</v>
      </c>
      <c r="T168" s="31">
        <v>25.907608695652176</v>
      </c>
      <c r="U168" s="31">
        <v>0</v>
      </c>
      <c r="V168" s="31">
        <v>0</v>
      </c>
      <c r="W168" s="31">
        <v>4.4347826086956523</v>
      </c>
      <c r="X168" s="31">
        <v>2.6684782608695654</v>
      </c>
      <c r="Y168" s="31">
        <v>0</v>
      </c>
      <c r="Z168" s="31">
        <v>0</v>
      </c>
      <c r="AA168" s="31">
        <v>1.7663043478260869</v>
      </c>
      <c r="AB168" s="31">
        <v>0</v>
      </c>
      <c r="AC168" s="31">
        <v>0</v>
      </c>
      <c r="AD168" s="31">
        <v>0</v>
      </c>
      <c r="AE168" s="31">
        <v>0</v>
      </c>
      <c r="AF168" t="s">
        <v>83</v>
      </c>
      <c r="AG168" s="32">
        <v>6</v>
      </c>
      <c r="AH168"/>
    </row>
    <row r="169" spans="1:34" x14ac:dyDescent="0.25">
      <c r="A169" t="s">
        <v>816</v>
      </c>
      <c r="B169" t="s">
        <v>343</v>
      </c>
      <c r="C169" t="s">
        <v>621</v>
      </c>
      <c r="D169" t="s">
        <v>716</v>
      </c>
      <c r="E169" s="31">
        <v>90.456521739130437</v>
      </c>
      <c r="F169" s="31">
        <v>2.9380004806536895</v>
      </c>
      <c r="G169" s="31">
        <v>2.6905082912761364</v>
      </c>
      <c r="H169" s="31">
        <v>0.20789593847632784</v>
      </c>
      <c r="I169" s="31">
        <v>0.12353520788272052</v>
      </c>
      <c r="J169" s="31">
        <v>265.76130434782613</v>
      </c>
      <c r="K169" s="31">
        <v>243.37402173913051</v>
      </c>
      <c r="L169" s="31">
        <v>18.805543478260873</v>
      </c>
      <c r="M169" s="31">
        <v>11.174565217391306</v>
      </c>
      <c r="N169" s="31">
        <v>0.81934782608695644</v>
      </c>
      <c r="O169" s="31">
        <v>6.8116304347826091</v>
      </c>
      <c r="P169" s="31">
        <v>57.125108695652187</v>
      </c>
      <c r="Q169" s="31">
        <v>42.368804347826099</v>
      </c>
      <c r="R169" s="31">
        <v>14.756304347826084</v>
      </c>
      <c r="S169" s="31">
        <v>189.83065217391311</v>
      </c>
      <c r="T169" s="31">
        <v>96.488043478260892</v>
      </c>
      <c r="U169" s="31">
        <v>57.637608695652204</v>
      </c>
      <c r="V169" s="31">
        <v>35.705000000000005</v>
      </c>
      <c r="W169" s="31">
        <v>8.576956521739131</v>
      </c>
      <c r="X169" s="31">
        <v>1.735108695652174</v>
      </c>
      <c r="Y169" s="31">
        <v>0</v>
      </c>
      <c r="Z169" s="31">
        <v>0</v>
      </c>
      <c r="AA169" s="31">
        <v>2.4070652173913043</v>
      </c>
      <c r="AB169" s="31">
        <v>0</v>
      </c>
      <c r="AC169" s="31">
        <v>4.4347826086956523</v>
      </c>
      <c r="AD169" s="31">
        <v>0</v>
      </c>
      <c r="AE169" s="31">
        <v>0</v>
      </c>
      <c r="AF169" t="s">
        <v>56</v>
      </c>
      <c r="AG169" s="32">
        <v>6</v>
      </c>
      <c r="AH169"/>
    </row>
    <row r="170" spans="1:34" x14ac:dyDescent="0.25">
      <c r="A170" t="s">
        <v>816</v>
      </c>
      <c r="B170" t="s">
        <v>499</v>
      </c>
      <c r="C170" t="s">
        <v>562</v>
      </c>
      <c r="D170" t="s">
        <v>743</v>
      </c>
      <c r="E170" s="31">
        <v>37.608695652173914</v>
      </c>
      <c r="F170" s="31">
        <v>4.1675635838150296</v>
      </c>
      <c r="G170" s="31">
        <v>3.764239884393064</v>
      </c>
      <c r="H170" s="31">
        <v>0.51531791907514446</v>
      </c>
      <c r="I170" s="31">
        <v>0.3778179190751445</v>
      </c>
      <c r="J170" s="31">
        <v>156.73663043478263</v>
      </c>
      <c r="K170" s="31">
        <v>141.56815217391306</v>
      </c>
      <c r="L170" s="31">
        <v>19.380434782608695</v>
      </c>
      <c r="M170" s="31">
        <v>14.209239130434783</v>
      </c>
      <c r="N170" s="31">
        <v>0</v>
      </c>
      <c r="O170" s="31">
        <v>5.1711956521739131</v>
      </c>
      <c r="P170" s="31">
        <v>41.502500000000005</v>
      </c>
      <c r="Q170" s="31">
        <v>31.505217391304353</v>
      </c>
      <c r="R170" s="31">
        <v>9.9972826086956523</v>
      </c>
      <c r="S170" s="31">
        <v>95.853695652173911</v>
      </c>
      <c r="T170" s="31">
        <v>66.693369565217395</v>
      </c>
      <c r="U170" s="31">
        <v>6.7336956521739131</v>
      </c>
      <c r="V170" s="31">
        <v>22.426630434782609</v>
      </c>
      <c r="W170" s="31">
        <v>24.973043478260877</v>
      </c>
      <c r="X170" s="31">
        <v>0.13315217391304349</v>
      </c>
      <c r="Y170" s="31">
        <v>0</v>
      </c>
      <c r="Z170" s="31">
        <v>0</v>
      </c>
      <c r="AA170" s="31">
        <v>13.154673913043483</v>
      </c>
      <c r="AB170" s="31">
        <v>0</v>
      </c>
      <c r="AC170" s="31">
        <v>11.139021739130435</v>
      </c>
      <c r="AD170" s="31">
        <v>0</v>
      </c>
      <c r="AE170" s="31">
        <v>0.54619565217391308</v>
      </c>
      <c r="AF170" t="s">
        <v>215</v>
      </c>
      <c r="AG170" s="32">
        <v>6</v>
      </c>
      <c r="AH170"/>
    </row>
    <row r="171" spans="1:34" x14ac:dyDescent="0.25">
      <c r="A171" t="s">
        <v>816</v>
      </c>
      <c r="B171" t="s">
        <v>560</v>
      </c>
      <c r="C171" t="s">
        <v>591</v>
      </c>
      <c r="D171" t="s">
        <v>744</v>
      </c>
      <c r="E171" s="31">
        <v>18.195652173913043</v>
      </c>
      <c r="F171" s="31">
        <v>4.5113679808841107</v>
      </c>
      <c r="G171" s="31">
        <v>4.2236439665471934</v>
      </c>
      <c r="H171" s="31">
        <v>0.59553166069295105</v>
      </c>
      <c r="I171" s="31">
        <v>0.30780764635603347</v>
      </c>
      <c r="J171" s="31">
        <v>82.087282608695659</v>
      </c>
      <c r="K171" s="31">
        <v>76.85195652173914</v>
      </c>
      <c r="L171" s="31">
        <v>10.83608695652174</v>
      </c>
      <c r="M171" s="31">
        <v>5.6007608695652173</v>
      </c>
      <c r="N171" s="31">
        <v>0</v>
      </c>
      <c r="O171" s="31">
        <v>5.2353260869565217</v>
      </c>
      <c r="P171" s="31">
        <v>27.954891304347825</v>
      </c>
      <c r="Q171" s="31">
        <v>27.954891304347825</v>
      </c>
      <c r="R171" s="31">
        <v>0</v>
      </c>
      <c r="S171" s="31">
        <v>43.296304347826094</v>
      </c>
      <c r="T171" s="31">
        <v>34.527500000000003</v>
      </c>
      <c r="U171" s="31">
        <v>0</v>
      </c>
      <c r="V171" s="31">
        <v>8.7688043478260891</v>
      </c>
      <c r="W171" s="31">
        <v>19.313478260869562</v>
      </c>
      <c r="X171" s="31">
        <v>0.83967391304347827</v>
      </c>
      <c r="Y171" s="31">
        <v>0</v>
      </c>
      <c r="Z171" s="31">
        <v>0</v>
      </c>
      <c r="AA171" s="31">
        <v>11.814347826086955</v>
      </c>
      <c r="AB171" s="31">
        <v>0</v>
      </c>
      <c r="AC171" s="31">
        <v>2.0542391304347829</v>
      </c>
      <c r="AD171" s="31">
        <v>0</v>
      </c>
      <c r="AE171" s="31">
        <v>4.6052173913043477</v>
      </c>
      <c r="AF171" t="s">
        <v>279</v>
      </c>
      <c r="AG171" s="32">
        <v>6</v>
      </c>
      <c r="AH171"/>
    </row>
    <row r="172" spans="1:34" x14ac:dyDescent="0.25">
      <c r="A172" t="s">
        <v>816</v>
      </c>
      <c r="B172" t="s">
        <v>509</v>
      </c>
      <c r="C172" t="s">
        <v>591</v>
      </c>
      <c r="D172" t="s">
        <v>744</v>
      </c>
      <c r="E172" s="31">
        <v>52.032608695652172</v>
      </c>
      <c r="F172" s="31">
        <v>3.1503049926885311</v>
      </c>
      <c r="G172" s="31">
        <v>2.7597451430958846</v>
      </c>
      <c r="H172" s="31">
        <v>0.23784833925214124</v>
      </c>
      <c r="I172" s="31">
        <v>0.11853352830582831</v>
      </c>
      <c r="J172" s="31">
        <v>163.91858695652172</v>
      </c>
      <c r="K172" s="31">
        <v>143.59673913043477</v>
      </c>
      <c r="L172" s="31">
        <v>12.375869565217393</v>
      </c>
      <c r="M172" s="31">
        <v>6.1676086956521745</v>
      </c>
      <c r="N172" s="31">
        <v>2.9256521739130439</v>
      </c>
      <c r="O172" s="31">
        <v>3.2826086956521738</v>
      </c>
      <c r="P172" s="31">
        <v>44.64</v>
      </c>
      <c r="Q172" s="31">
        <v>30.526413043478261</v>
      </c>
      <c r="R172" s="31">
        <v>14.113586956521738</v>
      </c>
      <c r="S172" s="31">
        <v>106.90271739130432</v>
      </c>
      <c r="T172" s="31">
        <v>77.850434782608673</v>
      </c>
      <c r="U172" s="31">
        <v>0</v>
      </c>
      <c r="V172" s="31">
        <v>29.052282608695656</v>
      </c>
      <c r="W172" s="31">
        <v>58.418586956521736</v>
      </c>
      <c r="X172" s="31">
        <v>6.1676086956521745</v>
      </c>
      <c r="Y172" s="31">
        <v>1.6213043478260867</v>
      </c>
      <c r="Z172" s="31">
        <v>3.2826086956521738</v>
      </c>
      <c r="AA172" s="31">
        <v>2.5070652173913044</v>
      </c>
      <c r="AB172" s="31">
        <v>10.626086956521737</v>
      </c>
      <c r="AC172" s="31">
        <v>28.378043478260867</v>
      </c>
      <c r="AD172" s="31">
        <v>0</v>
      </c>
      <c r="AE172" s="31">
        <v>5.8358695652173909</v>
      </c>
      <c r="AF172" t="s">
        <v>227</v>
      </c>
      <c r="AG172" s="32">
        <v>6</v>
      </c>
      <c r="AH172"/>
    </row>
    <row r="173" spans="1:34" x14ac:dyDescent="0.25">
      <c r="A173" t="s">
        <v>816</v>
      </c>
      <c r="B173" t="s">
        <v>394</v>
      </c>
      <c r="C173" t="s">
        <v>650</v>
      </c>
      <c r="D173" t="s">
        <v>769</v>
      </c>
      <c r="E173" s="31">
        <v>28.086956521739129</v>
      </c>
      <c r="F173" s="31">
        <v>4.5895781733746146</v>
      </c>
      <c r="G173" s="31">
        <v>4.5895781733746146</v>
      </c>
      <c r="H173" s="31">
        <v>0.55953947368421064</v>
      </c>
      <c r="I173" s="31">
        <v>0.55953947368421064</v>
      </c>
      <c r="J173" s="31">
        <v>128.90728260869568</v>
      </c>
      <c r="K173" s="31">
        <v>128.90728260869568</v>
      </c>
      <c r="L173" s="31">
        <v>15.715760869565221</v>
      </c>
      <c r="M173" s="31">
        <v>15.715760869565221</v>
      </c>
      <c r="N173" s="31">
        <v>0</v>
      </c>
      <c r="O173" s="31">
        <v>0</v>
      </c>
      <c r="P173" s="31">
        <v>26.501847826086959</v>
      </c>
      <c r="Q173" s="31">
        <v>26.501847826086959</v>
      </c>
      <c r="R173" s="31">
        <v>0</v>
      </c>
      <c r="S173" s="31">
        <v>86.689673913043492</v>
      </c>
      <c r="T173" s="31">
        <v>67.216195652173923</v>
      </c>
      <c r="U173" s="31">
        <v>0</v>
      </c>
      <c r="V173" s="31">
        <v>19.473478260869566</v>
      </c>
      <c r="W173" s="31">
        <v>0</v>
      </c>
      <c r="X173" s="31">
        <v>0</v>
      </c>
      <c r="Y173" s="31">
        <v>0</v>
      </c>
      <c r="Z173" s="31">
        <v>0</v>
      </c>
      <c r="AA173" s="31">
        <v>0</v>
      </c>
      <c r="AB173" s="31">
        <v>0</v>
      </c>
      <c r="AC173" s="31">
        <v>0</v>
      </c>
      <c r="AD173" s="31">
        <v>0</v>
      </c>
      <c r="AE173" s="31">
        <v>0</v>
      </c>
      <c r="AF173" t="s">
        <v>107</v>
      </c>
      <c r="AG173" s="32">
        <v>6</v>
      </c>
      <c r="AH173"/>
    </row>
    <row r="174" spans="1:34" x14ac:dyDescent="0.25">
      <c r="A174" t="s">
        <v>816</v>
      </c>
      <c r="B174" t="s">
        <v>286</v>
      </c>
      <c r="C174" t="s">
        <v>595</v>
      </c>
      <c r="D174" t="s">
        <v>744</v>
      </c>
      <c r="E174" s="31">
        <v>78.380434782608702</v>
      </c>
      <c r="F174" s="31">
        <v>3.8784856469283047</v>
      </c>
      <c r="G174" s="31">
        <v>3.8574067397032317</v>
      </c>
      <c r="H174" s="31">
        <v>0.10234225488836499</v>
      </c>
      <c r="I174" s="31">
        <v>8.1263347663292171E-2</v>
      </c>
      <c r="J174" s="31">
        <v>303.9973913043479</v>
      </c>
      <c r="K174" s="31">
        <v>302.3452173913044</v>
      </c>
      <c r="L174" s="31">
        <v>8.0216304347826082</v>
      </c>
      <c r="M174" s="31">
        <v>6.3694565217391297</v>
      </c>
      <c r="N174" s="31">
        <v>1.6521739130434783</v>
      </c>
      <c r="O174" s="31">
        <v>0</v>
      </c>
      <c r="P174" s="31">
        <v>91.962608695652207</v>
      </c>
      <c r="Q174" s="31">
        <v>91.962608695652207</v>
      </c>
      <c r="R174" s="31">
        <v>0</v>
      </c>
      <c r="S174" s="31">
        <v>204.01315217391308</v>
      </c>
      <c r="T174" s="31">
        <v>133.06782608695653</v>
      </c>
      <c r="U174" s="31">
        <v>28.119347826086965</v>
      </c>
      <c r="V174" s="31">
        <v>42.825978260869583</v>
      </c>
      <c r="W174" s="31">
        <v>57.565217391304351</v>
      </c>
      <c r="X174" s="31">
        <v>0</v>
      </c>
      <c r="Y174" s="31">
        <v>0</v>
      </c>
      <c r="Z174" s="31">
        <v>0</v>
      </c>
      <c r="AA174" s="31">
        <v>12.521739130434783</v>
      </c>
      <c r="AB174" s="31">
        <v>0</v>
      </c>
      <c r="AC174" s="31">
        <v>38.086956521739133</v>
      </c>
      <c r="AD174" s="31">
        <v>0</v>
      </c>
      <c r="AE174" s="31">
        <v>6.9565217391304346</v>
      </c>
      <c r="AF174" t="s">
        <v>9</v>
      </c>
      <c r="AG174" s="32">
        <v>6</v>
      </c>
      <c r="AH174"/>
    </row>
    <row r="175" spans="1:34" x14ac:dyDescent="0.25">
      <c r="A175" t="s">
        <v>816</v>
      </c>
      <c r="B175" t="s">
        <v>396</v>
      </c>
      <c r="C175" t="s">
        <v>583</v>
      </c>
      <c r="D175" t="s">
        <v>721</v>
      </c>
      <c r="E175" s="31">
        <v>52.195652173913047</v>
      </c>
      <c r="F175" s="31">
        <v>3.2599479383590171</v>
      </c>
      <c r="G175" s="31">
        <v>2.9732715535193668</v>
      </c>
      <c r="H175" s="31">
        <v>0.38995210329029562</v>
      </c>
      <c r="I175" s="31">
        <v>0.17978134110787164</v>
      </c>
      <c r="J175" s="31">
        <v>170.15510869565219</v>
      </c>
      <c r="K175" s="31">
        <v>155.19184782608696</v>
      </c>
      <c r="L175" s="31">
        <v>20.353804347826085</v>
      </c>
      <c r="M175" s="31">
        <v>9.383804347826084</v>
      </c>
      <c r="N175" s="31">
        <v>7.0456521739130435</v>
      </c>
      <c r="O175" s="31">
        <v>3.9243478260869562</v>
      </c>
      <c r="P175" s="31">
        <v>43.035434782608696</v>
      </c>
      <c r="Q175" s="31">
        <v>39.042173913043477</v>
      </c>
      <c r="R175" s="31">
        <v>3.9932608695652179</v>
      </c>
      <c r="S175" s="31">
        <v>106.7658695652174</v>
      </c>
      <c r="T175" s="31">
        <v>42.99945652173912</v>
      </c>
      <c r="U175" s="31">
        <v>27.165543478260869</v>
      </c>
      <c r="V175" s="31">
        <v>36.600869565217408</v>
      </c>
      <c r="W175" s="31">
        <v>0</v>
      </c>
      <c r="X175" s="31">
        <v>0</v>
      </c>
      <c r="Y175" s="31">
        <v>0</v>
      </c>
      <c r="Z175" s="31">
        <v>0</v>
      </c>
      <c r="AA175" s="31">
        <v>0</v>
      </c>
      <c r="AB175" s="31">
        <v>0</v>
      </c>
      <c r="AC175" s="31">
        <v>0</v>
      </c>
      <c r="AD175" s="31">
        <v>0</v>
      </c>
      <c r="AE175" s="31">
        <v>0</v>
      </c>
      <c r="AF175" t="s">
        <v>109</v>
      </c>
      <c r="AG175" s="32">
        <v>6</v>
      </c>
      <c r="AH175"/>
    </row>
    <row r="176" spans="1:34" x14ac:dyDescent="0.25">
      <c r="A176" t="s">
        <v>816</v>
      </c>
      <c r="B176" t="s">
        <v>434</v>
      </c>
      <c r="C176" t="s">
        <v>640</v>
      </c>
      <c r="D176" t="s">
        <v>768</v>
      </c>
      <c r="E176" s="31">
        <v>42.489130434782609</v>
      </c>
      <c r="F176" s="31">
        <v>3.4545945254540791</v>
      </c>
      <c r="G176" s="31">
        <v>3.2924047070862104</v>
      </c>
      <c r="H176" s="31">
        <v>0.21543617293425427</v>
      </c>
      <c r="I176" s="31">
        <v>5.3246354566385261E-2</v>
      </c>
      <c r="J176" s="31">
        <v>146.78271739130429</v>
      </c>
      <c r="K176" s="31">
        <v>139.89141304347822</v>
      </c>
      <c r="L176" s="31">
        <v>9.1536956521739121</v>
      </c>
      <c r="M176" s="31">
        <v>2.2623913043478261</v>
      </c>
      <c r="N176" s="31">
        <v>0</v>
      </c>
      <c r="O176" s="31">
        <v>6.8913043478260869</v>
      </c>
      <c r="P176" s="31">
        <v>31.769021739130427</v>
      </c>
      <c r="Q176" s="31">
        <v>31.769021739130427</v>
      </c>
      <c r="R176" s="31">
        <v>0</v>
      </c>
      <c r="S176" s="31">
        <v>105.85999999999996</v>
      </c>
      <c r="T176" s="31">
        <v>86.35304347826083</v>
      </c>
      <c r="U176" s="31">
        <v>0</v>
      </c>
      <c r="V176" s="31">
        <v>19.506956521739127</v>
      </c>
      <c r="W176" s="31">
        <v>0</v>
      </c>
      <c r="X176" s="31">
        <v>0</v>
      </c>
      <c r="Y176" s="31">
        <v>0</v>
      </c>
      <c r="Z176" s="31">
        <v>0</v>
      </c>
      <c r="AA176" s="31">
        <v>0</v>
      </c>
      <c r="AB176" s="31">
        <v>0</v>
      </c>
      <c r="AC176" s="31">
        <v>0</v>
      </c>
      <c r="AD176" s="31">
        <v>0</v>
      </c>
      <c r="AE176" s="31">
        <v>0</v>
      </c>
      <c r="AF176" t="s">
        <v>149</v>
      </c>
      <c r="AG176" s="32">
        <v>6</v>
      </c>
      <c r="AH176"/>
    </row>
    <row r="177" spans="1:34" x14ac:dyDescent="0.25">
      <c r="A177" t="s">
        <v>816</v>
      </c>
      <c r="B177" t="s">
        <v>476</v>
      </c>
      <c r="C177" t="s">
        <v>650</v>
      </c>
      <c r="D177" t="s">
        <v>769</v>
      </c>
      <c r="E177" s="31">
        <v>26.228260869565219</v>
      </c>
      <c r="F177" s="31">
        <v>4.3215913800248655</v>
      </c>
      <c r="G177" s="31">
        <v>4.098114380439287</v>
      </c>
      <c r="H177" s="31">
        <v>0.78501864898466633</v>
      </c>
      <c r="I177" s="31">
        <v>0.56154164939908824</v>
      </c>
      <c r="J177" s="31">
        <v>113.34782608695653</v>
      </c>
      <c r="K177" s="31">
        <v>107.48641304347827</v>
      </c>
      <c r="L177" s="31">
        <v>20.589673913043477</v>
      </c>
      <c r="M177" s="31">
        <v>14.728260869565217</v>
      </c>
      <c r="N177" s="31">
        <v>0</v>
      </c>
      <c r="O177" s="31">
        <v>5.8614130434782608</v>
      </c>
      <c r="P177" s="31">
        <v>19.146739130434781</v>
      </c>
      <c r="Q177" s="31">
        <v>19.146739130434781</v>
      </c>
      <c r="R177" s="31">
        <v>0</v>
      </c>
      <c r="S177" s="31">
        <v>73.611413043478265</v>
      </c>
      <c r="T177" s="31">
        <v>63.095108695652172</v>
      </c>
      <c r="U177" s="31">
        <v>0</v>
      </c>
      <c r="V177" s="31">
        <v>10.516304347826088</v>
      </c>
      <c r="W177" s="31">
        <v>48.078804347826086</v>
      </c>
      <c r="X177" s="31">
        <v>4.6630434782608692</v>
      </c>
      <c r="Y177" s="31">
        <v>0</v>
      </c>
      <c r="Z177" s="31">
        <v>0</v>
      </c>
      <c r="AA177" s="31">
        <v>5.7445652173913047</v>
      </c>
      <c r="AB177" s="31">
        <v>0</v>
      </c>
      <c r="AC177" s="31">
        <v>33.910326086956523</v>
      </c>
      <c r="AD177" s="31">
        <v>0</v>
      </c>
      <c r="AE177" s="31">
        <v>3.7608695652173911</v>
      </c>
      <c r="AF177" t="s">
        <v>191</v>
      </c>
      <c r="AG177" s="32">
        <v>6</v>
      </c>
      <c r="AH177"/>
    </row>
    <row r="178" spans="1:34" x14ac:dyDescent="0.25">
      <c r="A178" t="s">
        <v>816</v>
      </c>
      <c r="B178" t="s">
        <v>373</v>
      </c>
      <c r="C178" t="s">
        <v>574</v>
      </c>
      <c r="D178" t="s">
        <v>758</v>
      </c>
      <c r="E178" s="31">
        <v>42.521739130434781</v>
      </c>
      <c r="F178" s="31">
        <v>2.6995986707566471</v>
      </c>
      <c r="G178" s="31">
        <v>2.6078118609406964</v>
      </c>
      <c r="H178" s="31">
        <v>0.23666155419222901</v>
      </c>
      <c r="I178" s="31">
        <v>0.14487474437627806</v>
      </c>
      <c r="J178" s="31">
        <v>114.79163043478265</v>
      </c>
      <c r="K178" s="31">
        <v>110.88869565217395</v>
      </c>
      <c r="L178" s="31">
        <v>10.063260869565216</v>
      </c>
      <c r="M178" s="31">
        <v>6.1603260869565188</v>
      </c>
      <c r="N178" s="31">
        <v>0</v>
      </c>
      <c r="O178" s="31">
        <v>3.9029347826086962</v>
      </c>
      <c r="P178" s="31">
        <v>29.875652173913046</v>
      </c>
      <c r="Q178" s="31">
        <v>29.875652173913046</v>
      </c>
      <c r="R178" s="31">
        <v>0</v>
      </c>
      <c r="S178" s="31">
        <v>74.852717391304395</v>
      </c>
      <c r="T178" s="31">
        <v>57.993152173913082</v>
      </c>
      <c r="U178" s="31">
        <v>0</v>
      </c>
      <c r="V178" s="31">
        <v>16.859565217391307</v>
      </c>
      <c r="W178" s="31">
        <v>6.4119565217391301</v>
      </c>
      <c r="X178" s="31">
        <v>0</v>
      </c>
      <c r="Y178" s="31">
        <v>0</v>
      </c>
      <c r="Z178" s="31">
        <v>0</v>
      </c>
      <c r="AA178" s="31">
        <v>0.17391304347826086</v>
      </c>
      <c r="AB178" s="31">
        <v>0</v>
      </c>
      <c r="AC178" s="31">
        <v>6.2380434782608694</v>
      </c>
      <c r="AD178" s="31">
        <v>0</v>
      </c>
      <c r="AE178" s="31">
        <v>0</v>
      </c>
      <c r="AF178" t="s">
        <v>86</v>
      </c>
      <c r="AG178" s="32">
        <v>6</v>
      </c>
      <c r="AH178"/>
    </row>
    <row r="179" spans="1:34" x14ac:dyDescent="0.25">
      <c r="A179" t="s">
        <v>816</v>
      </c>
      <c r="B179" t="s">
        <v>410</v>
      </c>
      <c r="C179" t="s">
        <v>657</v>
      </c>
      <c r="D179" t="s">
        <v>714</v>
      </c>
      <c r="E179" s="31">
        <v>14.434782608695652</v>
      </c>
      <c r="F179" s="31">
        <v>6.1906626506024098</v>
      </c>
      <c r="G179" s="31">
        <v>5.8527861445783129</v>
      </c>
      <c r="H179" s="31">
        <v>1.0520331325301202</v>
      </c>
      <c r="I179" s="31">
        <v>0.71415662650602385</v>
      </c>
      <c r="J179" s="31">
        <v>89.360869565217399</v>
      </c>
      <c r="K179" s="31">
        <v>84.483695652173907</v>
      </c>
      <c r="L179" s="31">
        <v>15.185869565217388</v>
      </c>
      <c r="M179" s="31">
        <v>10.30869565217391</v>
      </c>
      <c r="N179" s="31">
        <v>0</v>
      </c>
      <c r="O179" s="31">
        <v>4.8771739130434781</v>
      </c>
      <c r="P179" s="31">
        <v>14.293478260869563</v>
      </c>
      <c r="Q179" s="31">
        <v>14.293478260869563</v>
      </c>
      <c r="R179" s="31">
        <v>0</v>
      </c>
      <c r="S179" s="31">
        <v>59.881521739130442</v>
      </c>
      <c r="T179" s="31">
        <v>44.365217391304348</v>
      </c>
      <c r="U179" s="31">
        <v>0</v>
      </c>
      <c r="V179" s="31">
        <v>15.516304347826091</v>
      </c>
      <c r="W179" s="31">
        <v>0</v>
      </c>
      <c r="X179" s="31">
        <v>0</v>
      </c>
      <c r="Y179" s="31">
        <v>0</v>
      </c>
      <c r="Z179" s="31">
        <v>0</v>
      </c>
      <c r="AA179" s="31">
        <v>0</v>
      </c>
      <c r="AB179" s="31">
        <v>0</v>
      </c>
      <c r="AC179" s="31">
        <v>0</v>
      </c>
      <c r="AD179" s="31">
        <v>0</v>
      </c>
      <c r="AE179" s="31">
        <v>0</v>
      </c>
      <c r="AF179" t="s">
        <v>124</v>
      </c>
      <c r="AG179" s="32">
        <v>6</v>
      </c>
      <c r="AH179"/>
    </row>
    <row r="180" spans="1:34" x14ac:dyDescent="0.25">
      <c r="A180" t="s">
        <v>816</v>
      </c>
      <c r="B180" t="s">
        <v>466</v>
      </c>
      <c r="C180" t="s">
        <v>646</v>
      </c>
      <c r="D180" t="s">
        <v>755</v>
      </c>
      <c r="E180" s="31">
        <v>32.521739130434781</v>
      </c>
      <c r="F180" s="31">
        <v>3.6012700534759361</v>
      </c>
      <c r="G180" s="31">
        <v>3.3980614973262027</v>
      </c>
      <c r="H180" s="31">
        <v>0.38770053475935834</v>
      </c>
      <c r="I180" s="31">
        <v>0.18449197860962568</v>
      </c>
      <c r="J180" s="31">
        <v>117.11956521739131</v>
      </c>
      <c r="K180" s="31">
        <v>110.51086956521738</v>
      </c>
      <c r="L180" s="31">
        <v>12.608695652173914</v>
      </c>
      <c r="M180" s="31">
        <v>6</v>
      </c>
      <c r="N180" s="31">
        <v>0</v>
      </c>
      <c r="O180" s="31">
        <v>6.6086956521739131</v>
      </c>
      <c r="P180" s="31">
        <v>28.815217391304348</v>
      </c>
      <c r="Q180" s="31">
        <v>28.815217391304348</v>
      </c>
      <c r="R180" s="31">
        <v>0</v>
      </c>
      <c r="S180" s="31">
        <v>75.695652173913032</v>
      </c>
      <c r="T180" s="31">
        <v>34.3125</v>
      </c>
      <c r="U180" s="31">
        <v>9.304347826086957</v>
      </c>
      <c r="V180" s="31">
        <v>32.078804347826086</v>
      </c>
      <c r="W180" s="31">
        <v>0</v>
      </c>
      <c r="X180" s="31">
        <v>0</v>
      </c>
      <c r="Y180" s="31">
        <v>0</v>
      </c>
      <c r="Z180" s="31">
        <v>0</v>
      </c>
      <c r="AA180" s="31">
        <v>0</v>
      </c>
      <c r="AB180" s="31">
        <v>0</v>
      </c>
      <c r="AC180" s="31">
        <v>0</v>
      </c>
      <c r="AD180" s="31">
        <v>0</v>
      </c>
      <c r="AE180" s="31">
        <v>0</v>
      </c>
      <c r="AF180" t="s">
        <v>181</v>
      </c>
      <c r="AG180" s="32">
        <v>6</v>
      </c>
      <c r="AH180"/>
    </row>
    <row r="181" spans="1:34" x14ac:dyDescent="0.25">
      <c r="A181" t="s">
        <v>816</v>
      </c>
      <c r="B181" t="s">
        <v>403</v>
      </c>
      <c r="C181" t="s">
        <v>569</v>
      </c>
      <c r="D181" t="s">
        <v>725</v>
      </c>
      <c r="E181" s="31">
        <v>46.467391304347828</v>
      </c>
      <c r="F181" s="31">
        <v>4.0891812865497075</v>
      </c>
      <c r="G181" s="31">
        <v>3.833859649122807</v>
      </c>
      <c r="H181" s="31">
        <v>0.40672514619883038</v>
      </c>
      <c r="I181" s="31">
        <v>0.19181286549707602</v>
      </c>
      <c r="J181" s="31">
        <v>190.01358695652172</v>
      </c>
      <c r="K181" s="31">
        <v>178.14945652173913</v>
      </c>
      <c r="L181" s="31">
        <v>18.899456521739129</v>
      </c>
      <c r="M181" s="31">
        <v>8.9130434782608692</v>
      </c>
      <c r="N181" s="31">
        <v>4.9103260869565215</v>
      </c>
      <c r="O181" s="31">
        <v>5.0760869565217392</v>
      </c>
      <c r="P181" s="31">
        <v>32.519021739130437</v>
      </c>
      <c r="Q181" s="31">
        <v>30.641304347826086</v>
      </c>
      <c r="R181" s="31">
        <v>1.8777173913043479</v>
      </c>
      <c r="S181" s="31">
        <v>138.59510869565216</v>
      </c>
      <c r="T181" s="31">
        <v>86.983695652173907</v>
      </c>
      <c r="U181" s="31">
        <v>13.086956521739131</v>
      </c>
      <c r="V181" s="31">
        <v>38.524456521739133</v>
      </c>
      <c r="W181" s="31">
        <v>0</v>
      </c>
      <c r="X181" s="31">
        <v>0</v>
      </c>
      <c r="Y181" s="31">
        <v>0</v>
      </c>
      <c r="Z181" s="31">
        <v>0</v>
      </c>
      <c r="AA181" s="31">
        <v>0</v>
      </c>
      <c r="AB181" s="31">
        <v>0</v>
      </c>
      <c r="AC181" s="31">
        <v>0</v>
      </c>
      <c r="AD181" s="31">
        <v>0</v>
      </c>
      <c r="AE181" s="31">
        <v>0</v>
      </c>
      <c r="AF181" t="s">
        <v>116</v>
      </c>
      <c r="AG181" s="32">
        <v>6</v>
      </c>
      <c r="AH181"/>
    </row>
    <row r="182" spans="1:34" x14ac:dyDescent="0.25">
      <c r="A182" t="s">
        <v>816</v>
      </c>
      <c r="B182" t="s">
        <v>457</v>
      </c>
      <c r="C182" t="s">
        <v>599</v>
      </c>
      <c r="D182" t="s">
        <v>748</v>
      </c>
      <c r="E182" s="31">
        <v>76.554347826086953</v>
      </c>
      <c r="F182" s="31">
        <v>3.6686369444838856</v>
      </c>
      <c r="G182" s="31">
        <v>3.3272028964929721</v>
      </c>
      <c r="H182" s="31">
        <v>0.3642595484878603</v>
      </c>
      <c r="I182" s="31">
        <v>0.22386625017748119</v>
      </c>
      <c r="J182" s="31">
        <v>280.85010869565224</v>
      </c>
      <c r="K182" s="31">
        <v>254.71184782608697</v>
      </c>
      <c r="L182" s="31">
        <v>27.885652173913044</v>
      </c>
      <c r="M182" s="31">
        <v>17.137934782608696</v>
      </c>
      <c r="N182" s="31">
        <v>5.6285869565217395</v>
      </c>
      <c r="O182" s="31">
        <v>5.1191304347826092</v>
      </c>
      <c r="P182" s="31">
        <v>59.804456521739134</v>
      </c>
      <c r="Q182" s="31">
        <v>44.413913043478267</v>
      </c>
      <c r="R182" s="31">
        <v>15.390543478260865</v>
      </c>
      <c r="S182" s="31">
        <v>193.16000000000003</v>
      </c>
      <c r="T182" s="31">
        <v>127.8567391304348</v>
      </c>
      <c r="U182" s="31">
        <v>4.9378260869565223</v>
      </c>
      <c r="V182" s="31">
        <v>60.365434782608688</v>
      </c>
      <c r="W182" s="31">
        <v>2.4130434782608696</v>
      </c>
      <c r="X182" s="31">
        <v>0.52173913043478259</v>
      </c>
      <c r="Y182" s="31">
        <v>0</v>
      </c>
      <c r="Z182" s="31">
        <v>0</v>
      </c>
      <c r="AA182" s="31">
        <v>1.8913043478260869</v>
      </c>
      <c r="AB182" s="31">
        <v>0</v>
      </c>
      <c r="AC182" s="31">
        <v>0</v>
      </c>
      <c r="AD182" s="31">
        <v>0</v>
      </c>
      <c r="AE182" s="31">
        <v>0</v>
      </c>
      <c r="AF182" t="s">
        <v>172</v>
      </c>
      <c r="AG182" s="32">
        <v>6</v>
      </c>
      <c r="AH182"/>
    </row>
    <row r="183" spans="1:34" x14ac:dyDescent="0.25">
      <c r="A183" t="s">
        <v>816</v>
      </c>
      <c r="B183" t="s">
        <v>325</v>
      </c>
      <c r="C183" t="s">
        <v>611</v>
      </c>
      <c r="D183" t="s">
        <v>749</v>
      </c>
      <c r="E183" s="31">
        <v>47.608695652173914</v>
      </c>
      <c r="F183" s="31">
        <v>3.7916666666666661</v>
      </c>
      <c r="G183" s="31">
        <v>3.4393264840182645</v>
      </c>
      <c r="H183" s="31">
        <v>0.31090182648401826</v>
      </c>
      <c r="I183" s="31">
        <v>6.5810502283105018E-2</v>
      </c>
      <c r="J183" s="31">
        <v>180.51630434782606</v>
      </c>
      <c r="K183" s="31">
        <v>163.74184782608694</v>
      </c>
      <c r="L183" s="31">
        <v>14.801630434782609</v>
      </c>
      <c r="M183" s="31">
        <v>3.1331521739130435</v>
      </c>
      <c r="N183" s="31">
        <v>5.5706521739130439</v>
      </c>
      <c r="O183" s="31">
        <v>6.0978260869565215</v>
      </c>
      <c r="P183" s="31">
        <v>45.866847826086953</v>
      </c>
      <c r="Q183" s="31">
        <v>40.760869565217391</v>
      </c>
      <c r="R183" s="31">
        <v>5.1059782608695654</v>
      </c>
      <c r="S183" s="31">
        <v>119.84782608695652</v>
      </c>
      <c r="T183" s="31">
        <v>73.076086956521735</v>
      </c>
      <c r="U183" s="31">
        <v>2.3641304347826089</v>
      </c>
      <c r="V183" s="31">
        <v>44.407608695652172</v>
      </c>
      <c r="W183" s="31">
        <v>0</v>
      </c>
      <c r="X183" s="31">
        <v>0</v>
      </c>
      <c r="Y183" s="31">
        <v>0</v>
      </c>
      <c r="Z183" s="31">
        <v>0</v>
      </c>
      <c r="AA183" s="31">
        <v>0</v>
      </c>
      <c r="AB183" s="31">
        <v>0</v>
      </c>
      <c r="AC183" s="31">
        <v>0</v>
      </c>
      <c r="AD183" s="31">
        <v>0</v>
      </c>
      <c r="AE183" s="31">
        <v>0</v>
      </c>
      <c r="AF183" t="s">
        <v>37</v>
      </c>
      <c r="AG183" s="32">
        <v>6</v>
      </c>
      <c r="AH183"/>
    </row>
    <row r="184" spans="1:34" x14ac:dyDescent="0.25">
      <c r="A184" t="s">
        <v>816</v>
      </c>
      <c r="B184" t="s">
        <v>451</v>
      </c>
      <c r="C184" t="s">
        <v>613</v>
      </c>
      <c r="D184" t="s">
        <v>752</v>
      </c>
      <c r="E184" s="31">
        <v>68.641304347826093</v>
      </c>
      <c r="F184" s="31">
        <v>3.9145684877276326</v>
      </c>
      <c r="G184" s="31">
        <v>3.5548297703879643</v>
      </c>
      <c r="H184" s="31">
        <v>0.38103721298495641</v>
      </c>
      <c r="I184" s="31">
        <v>0.15680918448139347</v>
      </c>
      <c r="J184" s="31">
        <v>268.70108695652175</v>
      </c>
      <c r="K184" s="31">
        <v>244.008152173913</v>
      </c>
      <c r="L184" s="31">
        <v>26.154891304347824</v>
      </c>
      <c r="M184" s="31">
        <v>10.763586956521738</v>
      </c>
      <c r="N184" s="31">
        <v>10.434782608695652</v>
      </c>
      <c r="O184" s="31">
        <v>4.9565217391304346</v>
      </c>
      <c r="P184" s="31">
        <v>81.230978260869563</v>
      </c>
      <c r="Q184" s="31">
        <v>71.929347826086953</v>
      </c>
      <c r="R184" s="31">
        <v>9.3016304347826093</v>
      </c>
      <c r="S184" s="31">
        <v>161.31521739130434</v>
      </c>
      <c r="T184" s="31">
        <v>126.05434782608695</v>
      </c>
      <c r="U184" s="31">
        <v>0</v>
      </c>
      <c r="V184" s="31">
        <v>35.260869565217391</v>
      </c>
      <c r="W184" s="31">
        <v>2.0054347826086958</v>
      </c>
      <c r="X184" s="31">
        <v>0.22010869565217392</v>
      </c>
      <c r="Y184" s="31">
        <v>0</v>
      </c>
      <c r="Z184" s="31">
        <v>0</v>
      </c>
      <c r="AA184" s="31">
        <v>0.78804347826086951</v>
      </c>
      <c r="AB184" s="31">
        <v>0</v>
      </c>
      <c r="AC184" s="31">
        <v>0.99728260869565222</v>
      </c>
      <c r="AD184" s="31">
        <v>0</v>
      </c>
      <c r="AE184" s="31">
        <v>0</v>
      </c>
      <c r="AF184" t="s">
        <v>166</v>
      </c>
      <c r="AG184" s="32">
        <v>6</v>
      </c>
      <c r="AH184"/>
    </row>
    <row r="185" spans="1:34" x14ac:dyDescent="0.25">
      <c r="A185" t="s">
        <v>816</v>
      </c>
      <c r="B185" t="s">
        <v>357</v>
      </c>
      <c r="C185" t="s">
        <v>626</v>
      </c>
      <c r="D185" t="s">
        <v>760</v>
      </c>
      <c r="E185" s="31">
        <v>29.532608695652176</v>
      </c>
      <c r="F185" s="31">
        <v>3.314906146485094</v>
      </c>
      <c r="G185" s="31">
        <v>2.9294589620905409</v>
      </c>
      <c r="H185" s="31">
        <v>0.39436878910563122</v>
      </c>
      <c r="I185" s="31">
        <v>0.27162311372837689</v>
      </c>
      <c r="J185" s="31">
        <v>97.897826086956528</v>
      </c>
      <c r="K185" s="31">
        <v>86.514565217391308</v>
      </c>
      <c r="L185" s="31">
        <v>11.646739130434783</v>
      </c>
      <c r="M185" s="31">
        <v>8.0217391304347831</v>
      </c>
      <c r="N185" s="31">
        <v>1.798913043478261</v>
      </c>
      <c r="O185" s="31">
        <v>1.826086956521739</v>
      </c>
      <c r="P185" s="31">
        <v>30.637934782608703</v>
      </c>
      <c r="Q185" s="31">
        <v>22.879673913043483</v>
      </c>
      <c r="R185" s="31">
        <v>7.7582608695652189</v>
      </c>
      <c r="S185" s="31">
        <v>55.613152173913051</v>
      </c>
      <c r="T185" s="31">
        <v>45.794130434782616</v>
      </c>
      <c r="U185" s="31">
        <v>0</v>
      </c>
      <c r="V185" s="31">
        <v>9.8190217391304344</v>
      </c>
      <c r="W185" s="31">
        <v>34.317608695652176</v>
      </c>
      <c r="X185" s="31">
        <v>0</v>
      </c>
      <c r="Y185" s="31">
        <v>0</v>
      </c>
      <c r="Z185" s="31">
        <v>0</v>
      </c>
      <c r="AA185" s="31">
        <v>4.8542391304347827</v>
      </c>
      <c r="AB185" s="31">
        <v>0</v>
      </c>
      <c r="AC185" s="31">
        <v>21.337282608695656</v>
      </c>
      <c r="AD185" s="31">
        <v>0</v>
      </c>
      <c r="AE185" s="31">
        <v>8.1260869565217391</v>
      </c>
      <c r="AF185" t="s">
        <v>70</v>
      </c>
      <c r="AG185" s="32">
        <v>6</v>
      </c>
      <c r="AH185"/>
    </row>
    <row r="186" spans="1:34" x14ac:dyDescent="0.25">
      <c r="A186" t="s">
        <v>816</v>
      </c>
      <c r="B186" t="s">
        <v>411</v>
      </c>
      <c r="C186" t="s">
        <v>658</v>
      </c>
      <c r="D186" t="s">
        <v>724</v>
      </c>
      <c r="E186" s="31">
        <v>71.108695652173907</v>
      </c>
      <c r="F186" s="31">
        <v>3.7639361051666169</v>
      </c>
      <c r="G186" s="31">
        <v>3.6221201467441158</v>
      </c>
      <c r="H186" s="31">
        <v>0.31543717517578729</v>
      </c>
      <c r="I186" s="31">
        <v>0.17362121675328654</v>
      </c>
      <c r="J186" s="31">
        <v>267.6485869565218</v>
      </c>
      <c r="K186" s="31">
        <v>257.56423913043483</v>
      </c>
      <c r="L186" s="31">
        <v>22.430326086956526</v>
      </c>
      <c r="M186" s="31">
        <v>12.34597826086957</v>
      </c>
      <c r="N186" s="31">
        <v>4.4822826086956526</v>
      </c>
      <c r="O186" s="31">
        <v>5.6020652173913046</v>
      </c>
      <c r="P186" s="31">
        <v>53.815652173913072</v>
      </c>
      <c r="Q186" s="31">
        <v>53.815652173913072</v>
      </c>
      <c r="R186" s="31">
        <v>0</v>
      </c>
      <c r="S186" s="31">
        <v>191.40260869565222</v>
      </c>
      <c r="T186" s="31">
        <v>163.49369565217395</v>
      </c>
      <c r="U186" s="31">
        <v>0</v>
      </c>
      <c r="V186" s="31">
        <v>27.908913043478261</v>
      </c>
      <c r="W186" s="31">
        <v>0</v>
      </c>
      <c r="X186" s="31">
        <v>0</v>
      </c>
      <c r="Y186" s="31">
        <v>0</v>
      </c>
      <c r="Z186" s="31">
        <v>0</v>
      </c>
      <c r="AA186" s="31">
        <v>0</v>
      </c>
      <c r="AB186" s="31">
        <v>0</v>
      </c>
      <c r="AC186" s="31">
        <v>0</v>
      </c>
      <c r="AD186" s="31">
        <v>0</v>
      </c>
      <c r="AE186" s="31">
        <v>0</v>
      </c>
      <c r="AF186" t="s">
        <v>125</v>
      </c>
      <c r="AG186" s="32">
        <v>6</v>
      </c>
      <c r="AH186"/>
    </row>
    <row r="187" spans="1:34" x14ac:dyDescent="0.25">
      <c r="A187" t="s">
        <v>816</v>
      </c>
      <c r="B187" t="s">
        <v>501</v>
      </c>
      <c r="C187" t="s">
        <v>688</v>
      </c>
      <c r="D187" t="s">
        <v>767</v>
      </c>
      <c r="E187" s="31">
        <v>16.206521739130434</v>
      </c>
      <c r="F187" s="31">
        <v>4.2694433266264253</v>
      </c>
      <c r="G187" s="31">
        <v>3.9027095908786045</v>
      </c>
      <c r="H187" s="31">
        <v>0.6654124748490946</v>
      </c>
      <c r="I187" s="31">
        <v>0.29867873910127435</v>
      </c>
      <c r="J187" s="31">
        <v>69.192826086956515</v>
      </c>
      <c r="K187" s="31">
        <v>63.249347826086947</v>
      </c>
      <c r="L187" s="31">
        <v>10.784021739130434</v>
      </c>
      <c r="M187" s="31">
        <v>4.8405434782608694</v>
      </c>
      <c r="N187" s="31">
        <v>0</v>
      </c>
      <c r="O187" s="31">
        <v>5.9434782608695649</v>
      </c>
      <c r="P187" s="31">
        <v>19.676195652173906</v>
      </c>
      <c r="Q187" s="31">
        <v>19.676195652173906</v>
      </c>
      <c r="R187" s="31">
        <v>0</v>
      </c>
      <c r="S187" s="31">
        <v>38.732608695652175</v>
      </c>
      <c r="T187" s="31">
        <v>30.645108695652173</v>
      </c>
      <c r="U187" s="31">
        <v>0</v>
      </c>
      <c r="V187" s="31">
        <v>8.0875000000000004</v>
      </c>
      <c r="W187" s="31">
        <v>3.3744565217391309</v>
      </c>
      <c r="X187" s="31">
        <v>0</v>
      </c>
      <c r="Y187" s="31">
        <v>0</v>
      </c>
      <c r="Z187" s="31">
        <v>0</v>
      </c>
      <c r="AA187" s="31">
        <v>3.3744565217391309</v>
      </c>
      <c r="AB187" s="31">
        <v>0</v>
      </c>
      <c r="AC187" s="31">
        <v>0</v>
      </c>
      <c r="AD187" s="31">
        <v>0</v>
      </c>
      <c r="AE187" s="31">
        <v>0</v>
      </c>
      <c r="AF187" t="s">
        <v>217</v>
      </c>
      <c r="AG187" s="32">
        <v>6</v>
      </c>
      <c r="AH187"/>
    </row>
    <row r="188" spans="1:34" x14ac:dyDescent="0.25">
      <c r="A188" t="s">
        <v>816</v>
      </c>
      <c r="B188" t="s">
        <v>372</v>
      </c>
      <c r="C188" t="s">
        <v>639</v>
      </c>
      <c r="D188" t="s">
        <v>759</v>
      </c>
      <c r="E188" s="31">
        <v>69.771739130434781</v>
      </c>
      <c r="F188" s="31">
        <v>3.7179342576725349</v>
      </c>
      <c r="G188" s="31">
        <v>3.559654151737031</v>
      </c>
      <c r="H188" s="31">
        <v>0.49446175416731575</v>
      </c>
      <c r="I188" s="31">
        <v>0.33618164823181179</v>
      </c>
      <c r="J188" s="31">
        <v>259.4067391304348</v>
      </c>
      <c r="K188" s="31">
        <v>248.36326086956524</v>
      </c>
      <c r="L188" s="31">
        <v>34.499456521739127</v>
      </c>
      <c r="M188" s="31">
        <v>23.455978260869564</v>
      </c>
      <c r="N188" s="31">
        <v>5.6521739130434785</v>
      </c>
      <c r="O188" s="31">
        <v>5.3913043478260869</v>
      </c>
      <c r="P188" s="31">
        <v>35.764239130434767</v>
      </c>
      <c r="Q188" s="31">
        <v>35.764239130434767</v>
      </c>
      <c r="R188" s="31">
        <v>0</v>
      </c>
      <c r="S188" s="31">
        <v>189.14304347826089</v>
      </c>
      <c r="T188" s="31">
        <v>120.79206521739137</v>
      </c>
      <c r="U188" s="31">
        <v>0</v>
      </c>
      <c r="V188" s="31">
        <v>68.350978260869539</v>
      </c>
      <c r="W188" s="31">
        <v>0</v>
      </c>
      <c r="X188" s="31">
        <v>0</v>
      </c>
      <c r="Y188" s="31">
        <v>0</v>
      </c>
      <c r="Z188" s="31">
        <v>0</v>
      </c>
      <c r="AA188" s="31">
        <v>0</v>
      </c>
      <c r="AB188" s="31">
        <v>0</v>
      </c>
      <c r="AC188" s="31">
        <v>0</v>
      </c>
      <c r="AD188" s="31">
        <v>0</v>
      </c>
      <c r="AE188" s="31">
        <v>0</v>
      </c>
      <c r="AF188" t="s">
        <v>85</v>
      </c>
      <c r="AG188" s="32">
        <v>6</v>
      </c>
      <c r="AH188"/>
    </row>
    <row r="189" spans="1:34" x14ac:dyDescent="0.25">
      <c r="A189" t="s">
        <v>816</v>
      </c>
      <c r="B189" t="s">
        <v>336</v>
      </c>
      <c r="C189" t="s">
        <v>618</v>
      </c>
      <c r="D189" t="s">
        <v>746</v>
      </c>
      <c r="E189" s="31">
        <v>123.82608695652173</v>
      </c>
      <c r="F189" s="31">
        <v>2.7441915379213486</v>
      </c>
      <c r="G189" s="31">
        <v>2.4272858146067415</v>
      </c>
      <c r="H189" s="31">
        <v>0.19930828651685389</v>
      </c>
      <c r="I189" s="31">
        <v>0.13238412921348314</v>
      </c>
      <c r="J189" s="31">
        <v>339.80250000000001</v>
      </c>
      <c r="K189" s="31">
        <v>300.56130434782608</v>
      </c>
      <c r="L189" s="31">
        <v>24.6795652173913</v>
      </c>
      <c r="M189" s="31">
        <v>16.392608695652171</v>
      </c>
      <c r="N189" s="31">
        <v>2.3378260869565213</v>
      </c>
      <c r="O189" s="31">
        <v>5.9491304347826084</v>
      </c>
      <c r="P189" s="31">
        <v>91.023260869565235</v>
      </c>
      <c r="Q189" s="31">
        <v>60.069021739130442</v>
      </c>
      <c r="R189" s="31">
        <v>30.954239130434793</v>
      </c>
      <c r="S189" s="31">
        <v>224.09967391304349</v>
      </c>
      <c r="T189" s="31">
        <v>121.01141304347827</v>
      </c>
      <c r="U189" s="31">
        <v>56.222717391304343</v>
      </c>
      <c r="V189" s="31">
        <v>46.865543478260861</v>
      </c>
      <c r="W189" s="31">
        <v>11.299999999999999</v>
      </c>
      <c r="X189" s="31">
        <v>3.4695652173913043</v>
      </c>
      <c r="Y189" s="31">
        <v>0</v>
      </c>
      <c r="Z189" s="31">
        <v>0</v>
      </c>
      <c r="AA189" s="31">
        <v>4.4086956521739129</v>
      </c>
      <c r="AB189" s="31">
        <v>0</v>
      </c>
      <c r="AC189" s="31">
        <v>3.0739130434782611</v>
      </c>
      <c r="AD189" s="31">
        <v>0</v>
      </c>
      <c r="AE189" s="31">
        <v>0.34782608695652173</v>
      </c>
      <c r="AF189" t="s">
        <v>48</v>
      </c>
      <c r="AG189" s="32">
        <v>6</v>
      </c>
      <c r="AH189"/>
    </row>
    <row r="190" spans="1:34" x14ac:dyDescent="0.25">
      <c r="A190" t="s">
        <v>816</v>
      </c>
      <c r="B190" t="s">
        <v>296</v>
      </c>
      <c r="C190" t="s">
        <v>593</v>
      </c>
      <c r="D190" t="s">
        <v>746</v>
      </c>
      <c r="E190" s="31">
        <v>74.923913043478265</v>
      </c>
      <c r="F190" s="31">
        <v>3.3006383287393009</v>
      </c>
      <c r="G190" s="31">
        <v>2.9611518932250114</v>
      </c>
      <c r="H190" s="31">
        <v>0.47955462062962412</v>
      </c>
      <c r="I190" s="31">
        <v>0.34171623386043803</v>
      </c>
      <c r="J190" s="31">
        <v>247.29673913043482</v>
      </c>
      <c r="K190" s="31">
        <v>221.86108695652177</v>
      </c>
      <c r="L190" s="31">
        <v>35.930108695652166</v>
      </c>
      <c r="M190" s="31">
        <v>25.602717391304342</v>
      </c>
      <c r="N190" s="31">
        <v>4.8695652173913047</v>
      </c>
      <c r="O190" s="31">
        <v>5.4578260869565218</v>
      </c>
      <c r="P190" s="31">
        <v>78.708152173913064</v>
      </c>
      <c r="Q190" s="31">
        <v>63.599891304347842</v>
      </c>
      <c r="R190" s="31">
        <v>15.108260869565218</v>
      </c>
      <c r="S190" s="31">
        <v>132.6584782608696</v>
      </c>
      <c r="T190" s="31">
        <v>110.43630434782612</v>
      </c>
      <c r="U190" s="31">
        <v>0</v>
      </c>
      <c r="V190" s="31">
        <v>22.222173913043473</v>
      </c>
      <c r="W190" s="31">
        <v>0</v>
      </c>
      <c r="X190" s="31">
        <v>0</v>
      </c>
      <c r="Y190" s="31">
        <v>0</v>
      </c>
      <c r="Z190" s="31">
        <v>0</v>
      </c>
      <c r="AA190" s="31">
        <v>0</v>
      </c>
      <c r="AB190" s="31">
        <v>0</v>
      </c>
      <c r="AC190" s="31">
        <v>0</v>
      </c>
      <c r="AD190" s="31">
        <v>0</v>
      </c>
      <c r="AE190" s="31">
        <v>0</v>
      </c>
      <c r="AF190" t="s">
        <v>7</v>
      </c>
      <c r="AG190" s="32">
        <v>6</v>
      </c>
      <c r="AH190"/>
    </row>
    <row r="191" spans="1:34" x14ac:dyDescent="0.25">
      <c r="A191" t="s">
        <v>816</v>
      </c>
      <c r="B191" t="s">
        <v>305</v>
      </c>
      <c r="C191" t="s">
        <v>564</v>
      </c>
      <c r="D191" t="s">
        <v>740</v>
      </c>
      <c r="E191" s="31">
        <v>54.195652173913047</v>
      </c>
      <c r="F191" s="31">
        <v>3.8750782190132376</v>
      </c>
      <c r="G191" s="31">
        <v>3.4762595266746894</v>
      </c>
      <c r="H191" s="31">
        <v>0.51900120336943434</v>
      </c>
      <c r="I191" s="31">
        <v>0.31828319294023255</v>
      </c>
      <c r="J191" s="31">
        <v>210.01239130434786</v>
      </c>
      <c r="K191" s="31">
        <v>188.39815217391308</v>
      </c>
      <c r="L191" s="31">
        <v>28.127608695652171</v>
      </c>
      <c r="M191" s="31">
        <v>17.2495652173913</v>
      </c>
      <c r="N191" s="31">
        <v>5.4782608695652177</v>
      </c>
      <c r="O191" s="31">
        <v>5.3997826086956522</v>
      </c>
      <c r="P191" s="31">
        <v>43.290108695652172</v>
      </c>
      <c r="Q191" s="31">
        <v>32.553913043478261</v>
      </c>
      <c r="R191" s="31">
        <v>10.736195652173913</v>
      </c>
      <c r="S191" s="31">
        <v>138.59467391304349</v>
      </c>
      <c r="T191" s="31">
        <v>80.789347826086995</v>
      </c>
      <c r="U191" s="31">
        <v>0</v>
      </c>
      <c r="V191" s="31">
        <v>57.805326086956512</v>
      </c>
      <c r="W191" s="31">
        <v>0</v>
      </c>
      <c r="X191" s="31">
        <v>0</v>
      </c>
      <c r="Y191" s="31">
        <v>0</v>
      </c>
      <c r="Z191" s="31">
        <v>0</v>
      </c>
      <c r="AA191" s="31">
        <v>0</v>
      </c>
      <c r="AB191" s="31">
        <v>0</v>
      </c>
      <c r="AC191" s="31">
        <v>0</v>
      </c>
      <c r="AD191" s="31">
        <v>0</v>
      </c>
      <c r="AE191" s="31">
        <v>0</v>
      </c>
      <c r="AF191" t="s">
        <v>17</v>
      </c>
      <c r="AG191" s="32">
        <v>6</v>
      </c>
      <c r="AH191"/>
    </row>
    <row r="192" spans="1:34" x14ac:dyDescent="0.25">
      <c r="A192" t="s">
        <v>816</v>
      </c>
      <c r="B192" t="s">
        <v>288</v>
      </c>
      <c r="C192" t="s">
        <v>620</v>
      </c>
      <c r="D192" t="s">
        <v>757</v>
      </c>
      <c r="E192" s="31">
        <v>60.076086956521742</v>
      </c>
      <c r="F192" s="31">
        <v>3.063178939750316</v>
      </c>
      <c r="G192" s="31">
        <v>2.7987244436403107</v>
      </c>
      <c r="H192" s="31">
        <v>0.36663289307038177</v>
      </c>
      <c r="I192" s="31">
        <v>0.10217839696037635</v>
      </c>
      <c r="J192" s="31">
        <v>184.02380434782606</v>
      </c>
      <c r="K192" s="31">
        <v>168.13641304347823</v>
      </c>
      <c r="L192" s="31">
        <v>22.025869565217391</v>
      </c>
      <c r="M192" s="31">
        <v>6.1384782608695669</v>
      </c>
      <c r="N192" s="31">
        <v>5.5464130434782604</v>
      </c>
      <c r="O192" s="31">
        <v>10.340978260869566</v>
      </c>
      <c r="P192" s="31">
        <v>41.992065217391307</v>
      </c>
      <c r="Q192" s="31">
        <v>41.992065217391307</v>
      </c>
      <c r="R192" s="31">
        <v>0</v>
      </c>
      <c r="S192" s="31">
        <v>120.00586956521735</v>
      </c>
      <c r="T192" s="31">
        <v>92.08684782608691</v>
      </c>
      <c r="U192" s="31">
        <v>0</v>
      </c>
      <c r="V192" s="31">
        <v>27.919021739130443</v>
      </c>
      <c r="W192" s="31">
        <v>0</v>
      </c>
      <c r="X192" s="31">
        <v>0</v>
      </c>
      <c r="Y192" s="31">
        <v>0</v>
      </c>
      <c r="Z192" s="31">
        <v>0</v>
      </c>
      <c r="AA192" s="31">
        <v>0</v>
      </c>
      <c r="AB192" s="31">
        <v>0</v>
      </c>
      <c r="AC192" s="31">
        <v>0</v>
      </c>
      <c r="AD192" s="31">
        <v>0</v>
      </c>
      <c r="AE192" s="31">
        <v>0</v>
      </c>
      <c r="AF192" t="s">
        <v>54</v>
      </c>
      <c r="AG192" s="32">
        <v>6</v>
      </c>
      <c r="AH192"/>
    </row>
    <row r="193" spans="1:34" x14ac:dyDescent="0.25">
      <c r="A193" t="s">
        <v>816</v>
      </c>
      <c r="B193" t="s">
        <v>368</v>
      </c>
      <c r="C193" t="s">
        <v>635</v>
      </c>
      <c r="D193" t="s">
        <v>764</v>
      </c>
      <c r="E193" s="31">
        <v>37.913043478260867</v>
      </c>
      <c r="F193" s="31">
        <v>4.5414277522935782</v>
      </c>
      <c r="G193" s="31">
        <v>4.0678755733944953</v>
      </c>
      <c r="H193" s="31">
        <v>0.40617832568807338</v>
      </c>
      <c r="I193" s="31">
        <v>0.26168291284403666</v>
      </c>
      <c r="J193" s="31">
        <v>172.17934782608694</v>
      </c>
      <c r="K193" s="31">
        <v>154.22554347826087</v>
      </c>
      <c r="L193" s="31">
        <v>15.399456521739129</v>
      </c>
      <c r="M193" s="31">
        <v>9.9211956521739122</v>
      </c>
      <c r="N193" s="31">
        <v>0</v>
      </c>
      <c r="O193" s="31">
        <v>5.4782608695652177</v>
      </c>
      <c r="P193" s="31">
        <v>32.820652173913047</v>
      </c>
      <c r="Q193" s="31">
        <v>20.345108695652176</v>
      </c>
      <c r="R193" s="31">
        <v>12.475543478260869</v>
      </c>
      <c r="S193" s="31">
        <v>123.95923913043478</v>
      </c>
      <c r="T193" s="31">
        <v>88.907608695652172</v>
      </c>
      <c r="U193" s="31">
        <v>5.7771739130434785</v>
      </c>
      <c r="V193" s="31">
        <v>29.274456521739129</v>
      </c>
      <c r="W193" s="31">
        <v>3.0788043478260869</v>
      </c>
      <c r="X193" s="31">
        <v>0.67391304347826086</v>
      </c>
      <c r="Y193" s="31">
        <v>0</v>
      </c>
      <c r="Z193" s="31">
        <v>0</v>
      </c>
      <c r="AA193" s="31">
        <v>0</v>
      </c>
      <c r="AB193" s="31">
        <v>0</v>
      </c>
      <c r="AC193" s="31">
        <v>2.3125</v>
      </c>
      <c r="AD193" s="31">
        <v>9.2391304347826081E-2</v>
      </c>
      <c r="AE193" s="31">
        <v>0</v>
      </c>
      <c r="AF193" t="s">
        <v>81</v>
      </c>
      <c r="AG193" s="32">
        <v>6</v>
      </c>
      <c r="AH193"/>
    </row>
    <row r="194" spans="1:34" x14ac:dyDescent="0.25">
      <c r="A194" t="s">
        <v>816</v>
      </c>
      <c r="B194" t="s">
        <v>534</v>
      </c>
      <c r="C194" t="s">
        <v>588</v>
      </c>
      <c r="D194" t="s">
        <v>743</v>
      </c>
      <c r="E194" s="31">
        <v>85.434782608695656</v>
      </c>
      <c r="F194" s="31">
        <v>5.8372773536895668</v>
      </c>
      <c r="G194" s="31">
        <v>5.4745547073791343</v>
      </c>
      <c r="H194" s="31">
        <v>0.27970737913486005</v>
      </c>
      <c r="I194" s="31">
        <v>0.14456106870229007</v>
      </c>
      <c r="J194" s="31">
        <v>498.70652173913044</v>
      </c>
      <c r="K194" s="31">
        <v>467.71739130434781</v>
      </c>
      <c r="L194" s="31">
        <v>23.896739130434781</v>
      </c>
      <c r="M194" s="31">
        <v>12.350543478260869</v>
      </c>
      <c r="N194" s="31">
        <v>5.8043478260869561</v>
      </c>
      <c r="O194" s="31">
        <v>5.7418478260869561</v>
      </c>
      <c r="P194" s="31">
        <v>125.11684782608697</v>
      </c>
      <c r="Q194" s="31">
        <v>105.67391304347827</v>
      </c>
      <c r="R194" s="31">
        <v>19.442934782608695</v>
      </c>
      <c r="S194" s="31">
        <v>349.69293478260869</v>
      </c>
      <c r="T194" s="31">
        <v>274.54891304347825</v>
      </c>
      <c r="U194" s="31">
        <v>0</v>
      </c>
      <c r="V194" s="31">
        <v>75.144021739130437</v>
      </c>
      <c r="W194" s="31">
        <v>0</v>
      </c>
      <c r="X194" s="31">
        <v>0</v>
      </c>
      <c r="Y194" s="31">
        <v>0</v>
      </c>
      <c r="Z194" s="31">
        <v>0</v>
      </c>
      <c r="AA194" s="31">
        <v>0</v>
      </c>
      <c r="AB194" s="31">
        <v>0</v>
      </c>
      <c r="AC194" s="31">
        <v>0</v>
      </c>
      <c r="AD194" s="31">
        <v>0</v>
      </c>
      <c r="AE194" s="31">
        <v>0</v>
      </c>
      <c r="AF194" t="s">
        <v>252</v>
      </c>
      <c r="AG194" s="32">
        <v>6</v>
      </c>
      <c r="AH194"/>
    </row>
    <row r="195" spans="1:34" x14ac:dyDescent="0.25">
      <c r="A195" t="s">
        <v>816</v>
      </c>
      <c r="B195" t="s">
        <v>356</v>
      </c>
      <c r="C195" t="s">
        <v>625</v>
      </c>
      <c r="D195" t="s">
        <v>743</v>
      </c>
      <c r="E195" s="31">
        <v>51.402173913043477</v>
      </c>
      <c r="F195" s="31">
        <v>3.194635229435399</v>
      </c>
      <c r="G195" s="31">
        <v>2.9467413829562279</v>
      </c>
      <c r="H195" s="31">
        <v>0.30009515753859167</v>
      </c>
      <c r="I195" s="31">
        <v>5.2201311059420608E-2</v>
      </c>
      <c r="J195" s="31">
        <v>164.21119565217393</v>
      </c>
      <c r="K195" s="31">
        <v>151.46891304347827</v>
      </c>
      <c r="L195" s="31">
        <v>15.42554347826087</v>
      </c>
      <c r="M195" s="31">
        <v>2.6832608695652178</v>
      </c>
      <c r="N195" s="31">
        <v>5.2422826086956515</v>
      </c>
      <c r="O195" s="31">
        <v>7.5</v>
      </c>
      <c r="P195" s="31">
        <v>47.033478260869565</v>
      </c>
      <c r="Q195" s="31">
        <v>47.033478260869565</v>
      </c>
      <c r="R195" s="31">
        <v>0</v>
      </c>
      <c r="S195" s="31">
        <v>101.75217391304349</v>
      </c>
      <c r="T195" s="31">
        <v>58.862391304347831</v>
      </c>
      <c r="U195" s="31">
        <v>0</v>
      </c>
      <c r="V195" s="31">
        <v>42.889782608695661</v>
      </c>
      <c r="W195" s="31">
        <v>0</v>
      </c>
      <c r="X195" s="31">
        <v>0</v>
      </c>
      <c r="Y195" s="31">
        <v>0</v>
      </c>
      <c r="Z195" s="31">
        <v>0</v>
      </c>
      <c r="AA195" s="31">
        <v>0</v>
      </c>
      <c r="AB195" s="31">
        <v>0</v>
      </c>
      <c r="AC195" s="31">
        <v>0</v>
      </c>
      <c r="AD195" s="31">
        <v>0</v>
      </c>
      <c r="AE195" s="31">
        <v>0</v>
      </c>
      <c r="AF195" t="s">
        <v>69</v>
      </c>
      <c r="AG195" s="32">
        <v>6</v>
      </c>
      <c r="AH195"/>
    </row>
    <row r="196" spans="1:34" x14ac:dyDescent="0.25">
      <c r="A196" t="s">
        <v>816</v>
      </c>
      <c r="B196" t="s">
        <v>558</v>
      </c>
      <c r="C196" t="s">
        <v>706</v>
      </c>
      <c r="D196" t="s">
        <v>777</v>
      </c>
      <c r="E196" s="31">
        <v>16.304347826086957</v>
      </c>
      <c r="F196" s="31">
        <v>4.2561600000000004</v>
      </c>
      <c r="G196" s="31">
        <v>3.7421600000000002</v>
      </c>
      <c r="H196" s="31">
        <v>1.15642</v>
      </c>
      <c r="I196" s="31">
        <v>0.64241999999999999</v>
      </c>
      <c r="J196" s="31">
        <v>69.393913043478264</v>
      </c>
      <c r="K196" s="31">
        <v>61.013478260869569</v>
      </c>
      <c r="L196" s="31">
        <v>18.854673913043477</v>
      </c>
      <c r="M196" s="31">
        <v>10.474239130434782</v>
      </c>
      <c r="N196" s="31">
        <v>3.8260869565217392</v>
      </c>
      <c r="O196" s="31">
        <v>4.5543478260869561</v>
      </c>
      <c r="P196" s="31">
        <v>11.414239130434787</v>
      </c>
      <c r="Q196" s="31">
        <v>11.414239130434787</v>
      </c>
      <c r="R196" s="31">
        <v>0</v>
      </c>
      <c r="S196" s="31">
        <v>39.125</v>
      </c>
      <c r="T196" s="31">
        <v>39.125</v>
      </c>
      <c r="U196" s="31">
        <v>0</v>
      </c>
      <c r="V196" s="31">
        <v>0</v>
      </c>
      <c r="W196" s="31">
        <v>8.3804347826086953</v>
      </c>
      <c r="X196" s="31">
        <v>0</v>
      </c>
      <c r="Y196" s="31">
        <v>3.8260869565217392</v>
      </c>
      <c r="Z196" s="31">
        <v>4.5543478260869561</v>
      </c>
      <c r="AA196" s="31">
        <v>0</v>
      </c>
      <c r="AB196" s="31">
        <v>0</v>
      </c>
      <c r="AC196" s="31">
        <v>0</v>
      </c>
      <c r="AD196" s="31">
        <v>0</v>
      </c>
      <c r="AE196" s="31">
        <v>0</v>
      </c>
      <c r="AF196" t="s">
        <v>277</v>
      </c>
      <c r="AG196" s="32">
        <v>6</v>
      </c>
      <c r="AH196"/>
    </row>
    <row r="197" spans="1:34" x14ac:dyDescent="0.25">
      <c r="A197" t="s">
        <v>816</v>
      </c>
      <c r="B197" t="s">
        <v>433</v>
      </c>
      <c r="C197" t="s">
        <v>568</v>
      </c>
      <c r="D197" t="s">
        <v>718</v>
      </c>
      <c r="E197" s="31">
        <v>85.065217391304344</v>
      </c>
      <c r="F197" s="31">
        <v>3.1083427038078209</v>
      </c>
      <c r="G197" s="31">
        <v>2.9108484538717101</v>
      </c>
      <c r="H197" s="31">
        <v>0.44825836953743936</v>
      </c>
      <c r="I197" s="31">
        <v>0.31169051878354209</v>
      </c>
      <c r="J197" s="31">
        <v>264.41184782608701</v>
      </c>
      <c r="K197" s="31">
        <v>247.61195652173916</v>
      </c>
      <c r="L197" s="31">
        <v>38.131195652173915</v>
      </c>
      <c r="M197" s="31">
        <v>26.514021739130438</v>
      </c>
      <c r="N197" s="31">
        <v>5.878043478260869</v>
      </c>
      <c r="O197" s="31">
        <v>5.7391304347826084</v>
      </c>
      <c r="P197" s="31">
        <v>52.536413043478262</v>
      </c>
      <c r="Q197" s="31">
        <v>47.353695652173911</v>
      </c>
      <c r="R197" s="31">
        <v>5.1827173913043483</v>
      </c>
      <c r="S197" s="31">
        <v>173.74423913043483</v>
      </c>
      <c r="T197" s="31">
        <v>138.61913043478265</v>
      </c>
      <c r="U197" s="31">
        <v>0</v>
      </c>
      <c r="V197" s="31">
        <v>35.125108695652173</v>
      </c>
      <c r="W197" s="31">
        <v>0</v>
      </c>
      <c r="X197" s="31">
        <v>0</v>
      </c>
      <c r="Y197" s="31">
        <v>0</v>
      </c>
      <c r="Z197" s="31">
        <v>0</v>
      </c>
      <c r="AA197" s="31">
        <v>0</v>
      </c>
      <c r="AB197" s="31">
        <v>0</v>
      </c>
      <c r="AC197" s="31">
        <v>0</v>
      </c>
      <c r="AD197" s="31">
        <v>0</v>
      </c>
      <c r="AE197" s="31">
        <v>0</v>
      </c>
      <c r="AF197" t="s">
        <v>148</v>
      </c>
      <c r="AG197" s="32">
        <v>6</v>
      </c>
      <c r="AH197"/>
    </row>
    <row r="198" spans="1:34" x14ac:dyDescent="0.25">
      <c r="A198" t="s">
        <v>816</v>
      </c>
      <c r="B198" t="s">
        <v>391</v>
      </c>
      <c r="C198" t="s">
        <v>568</v>
      </c>
      <c r="D198" t="s">
        <v>718</v>
      </c>
      <c r="E198" s="31">
        <v>39.695652173913047</v>
      </c>
      <c r="F198" s="31">
        <v>2.605983023001095</v>
      </c>
      <c r="G198" s="31">
        <v>2.2611719605695506</v>
      </c>
      <c r="H198" s="31">
        <v>0.1931818181818182</v>
      </c>
      <c r="I198" s="31">
        <v>7.8039430449068992E-3</v>
      </c>
      <c r="J198" s="31">
        <v>103.44619565217391</v>
      </c>
      <c r="K198" s="31">
        <v>89.758695652173913</v>
      </c>
      <c r="L198" s="31">
        <v>7.6684782608695663</v>
      </c>
      <c r="M198" s="31">
        <v>0.30978260869565216</v>
      </c>
      <c r="N198" s="31">
        <v>2.4592391304347827</v>
      </c>
      <c r="O198" s="31">
        <v>4.8994565217391308</v>
      </c>
      <c r="P198" s="31">
        <v>27.345108695652172</v>
      </c>
      <c r="Q198" s="31">
        <v>21.016304347826086</v>
      </c>
      <c r="R198" s="31">
        <v>6.3288043478260869</v>
      </c>
      <c r="S198" s="31">
        <v>68.432608695652164</v>
      </c>
      <c r="T198" s="31">
        <v>42.952173913043474</v>
      </c>
      <c r="U198" s="31">
        <v>10.732065217391305</v>
      </c>
      <c r="V198" s="31">
        <v>14.74836956521739</v>
      </c>
      <c r="W198" s="31">
        <v>0</v>
      </c>
      <c r="X198" s="31">
        <v>0</v>
      </c>
      <c r="Y198" s="31">
        <v>0</v>
      </c>
      <c r="Z198" s="31">
        <v>0</v>
      </c>
      <c r="AA198" s="31">
        <v>0</v>
      </c>
      <c r="AB198" s="31">
        <v>0</v>
      </c>
      <c r="AC198" s="31">
        <v>0</v>
      </c>
      <c r="AD198" s="31">
        <v>0</v>
      </c>
      <c r="AE198" s="31">
        <v>0</v>
      </c>
      <c r="AF198" t="s">
        <v>104</v>
      </c>
      <c r="AG198" s="32">
        <v>6</v>
      </c>
      <c r="AH198"/>
    </row>
    <row r="199" spans="1:34" x14ac:dyDescent="0.25">
      <c r="A199" t="s">
        <v>816</v>
      </c>
      <c r="B199" t="s">
        <v>515</v>
      </c>
      <c r="C199" t="s">
        <v>607</v>
      </c>
      <c r="D199" t="s">
        <v>743</v>
      </c>
      <c r="E199" s="31">
        <v>79.728260869565219</v>
      </c>
      <c r="F199" s="31">
        <v>3.5985753237900484</v>
      </c>
      <c r="G199" s="31">
        <v>3.4382481254260409</v>
      </c>
      <c r="H199" s="31">
        <v>0.21669120654396723</v>
      </c>
      <c r="I199" s="31">
        <v>0.14579822767552825</v>
      </c>
      <c r="J199" s="31">
        <v>286.90815217391309</v>
      </c>
      <c r="K199" s="31">
        <v>274.12554347826097</v>
      </c>
      <c r="L199" s="31">
        <v>17.276413043478257</v>
      </c>
      <c r="M199" s="31">
        <v>11.624239130434781</v>
      </c>
      <c r="N199" s="31">
        <v>0</v>
      </c>
      <c r="O199" s="31">
        <v>5.6521739130434785</v>
      </c>
      <c r="P199" s="31">
        <v>57.992717391304346</v>
      </c>
      <c r="Q199" s="31">
        <v>50.862282608695651</v>
      </c>
      <c r="R199" s="31">
        <v>7.1304347826086953</v>
      </c>
      <c r="S199" s="31">
        <v>211.6390217391305</v>
      </c>
      <c r="T199" s="31">
        <v>145.68358695652182</v>
      </c>
      <c r="U199" s="31">
        <v>25.301956521739122</v>
      </c>
      <c r="V199" s="31">
        <v>40.653478260869548</v>
      </c>
      <c r="W199" s="31">
        <v>49.624239130434788</v>
      </c>
      <c r="X199" s="31">
        <v>0</v>
      </c>
      <c r="Y199" s="31">
        <v>0</v>
      </c>
      <c r="Z199" s="31">
        <v>0</v>
      </c>
      <c r="AA199" s="31">
        <v>17.428478260869568</v>
      </c>
      <c r="AB199" s="31">
        <v>0</v>
      </c>
      <c r="AC199" s="31">
        <v>23.630543478260869</v>
      </c>
      <c r="AD199" s="31">
        <v>0</v>
      </c>
      <c r="AE199" s="31">
        <v>8.5652173913043477</v>
      </c>
      <c r="AF199" t="s">
        <v>233</v>
      </c>
      <c r="AG199" s="32">
        <v>6</v>
      </c>
      <c r="AH199"/>
    </row>
    <row r="200" spans="1:34" x14ac:dyDescent="0.25">
      <c r="A200" t="s">
        <v>816</v>
      </c>
      <c r="B200" t="s">
        <v>554</v>
      </c>
      <c r="C200" t="s">
        <v>703</v>
      </c>
      <c r="D200" t="s">
        <v>760</v>
      </c>
      <c r="E200" s="31">
        <v>35.173913043478258</v>
      </c>
      <c r="F200" s="31">
        <v>3.6273022249690969</v>
      </c>
      <c r="G200" s="31">
        <v>3.2070086526576014</v>
      </c>
      <c r="H200" s="31">
        <v>0.508034610630408</v>
      </c>
      <c r="I200" s="31">
        <v>0.20817367119901109</v>
      </c>
      <c r="J200" s="31">
        <v>127.58641304347823</v>
      </c>
      <c r="K200" s="31">
        <v>112.80304347826083</v>
      </c>
      <c r="L200" s="31">
        <v>17.869565217391305</v>
      </c>
      <c r="M200" s="31">
        <v>7.3222826086956507</v>
      </c>
      <c r="N200" s="31">
        <v>5.3043478260869561</v>
      </c>
      <c r="O200" s="31">
        <v>5.2429347826086961</v>
      </c>
      <c r="P200" s="31">
        <v>34.51978260869565</v>
      </c>
      <c r="Q200" s="31">
        <v>30.283695652173911</v>
      </c>
      <c r="R200" s="31">
        <v>4.2360869565217394</v>
      </c>
      <c r="S200" s="31">
        <v>75.197065217391284</v>
      </c>
      <c r="T200" s="31">
        <v>57.793043478260849</v>
      </c>
      <c r="U200" s="31">
        <v>0</v>
      </c>
      <c r="V200" s="31">
        <v>17.404021739130432</v>
      </c>
      <c r="W200" s="31">
        <v>3.6238043478260877</v>
      </c>
      <c r="X200" s="31">
        <v>0</v>
      </c>
      <c r="Y200" s="31">
        <v>0</v>
      </c>
      <c r="Z200" s="31">
        <v>0</v>
      </c>
      <c r="AA200" s="31">
        <v>1.4046739130434782</v>
      </c>
      <c r="AB200" s="31">
        <v>0</v>
      </c>
      <c r="AC200" s="31">
        <v>2.2191304347826093</v>
      </c>
      <c r="AD200" s="31">
        <v>0</v>
      </c>
      <c r="AE200" s="31">
        <v>0</v>
      </c>
      <c r="AF200" t="s">
        <v>273</v>
      </c>
      <c r="AG200" s="32">
        <v>6</v>
      </c>
      <c r="AH200"/>
    </row>
    <row r="201" spans="1:34" x14ac:dyDescent="0.25">
      <c r="A201" t="s">
        <v>816</v>
      </c>
      <c r="B201" t="s">
        <v>417</v>
      </c>
      <c r="C201" t="s">
        <v>660</v>
      </c>
      <c r="D201" t="s">
        <v>750</v>
      </c>
      <c r="E201" s="31">
        <v>48.434782608695649</v>
      </c>
      <c r="F201" s="31">
        <v>4.2089474865350089</v>
      </c>
      <c r="G201" s="31">
        <v>4.0962208258527824</v>
      </c>
      <c r="H201" s="31">
        <v>0.32001122082585276</v>
      </c>
      <c r="I201" s="31">
        <v>0.20728456014362656</v>
      </c>
      <c r="J201" s="31">
        <v>203.85945652173913</v>
      </c>
      <c r="K201" s="31">
        <v>198.39956521739128</v>
      </c>
      <c r="L201" s="31">
        <v>15.499673913043477</v>
      </c>
      <c r="M201" s="31">
        <v>10.039782608695651</v>
      </c>
      <c r="N201" s="31">
        <v>0</v>
      </c>
      <c r="O201" s="31">
        <v>5.4598913043478259</v>
      </c>
      <c r="P201" s="31">
        <v>56.08847826086955</v>
      </c>
      <c r="Q201" s="31">
        <v>56.08847826086955</v>
      </c>
      <c r="R201" s="31">
        <v>0</v>
      </c>
      <c r="S201" s="31">
        <v>132.27130434782609</v>
      </c>
      <c r="T201" s="31">
        <v>101.60108695652177</v>
      </c>
      <c r="U201" s="31">
        <v>0</v>
      </c>
      <c r="V201" s="31">
        <v>30.67021739130433</v>
      </c>
      <c r="W201" s="31">
        <v>0</v>
      </c>
      <c r="X201" s="31">
        <v>0</v>
      </c>
      <c r="Y201" s="31">
        <v>0</v>
      </c>
      <c r="Z201" s="31">
        <v>0</v>
      </c>
      <c r="AA201" s="31">
        <v>0</v>
      </c>
      <c r="AB201" s="31">
        <v>0</v>
      </c>
      <c r="AC201" s="31">
        <v>0</v>
      </c>
      <c r="AD201" s="31">
        <v>0</v>
      </c>
      <c r="AE201" s="31">
        <v>0</v>
      </c>
      <c r="AF201" t="s">
        <v>131</v>
      </c>
      <c r="AG201" s="32">
        <v>6</v>
      </c>
      <c r="AH201"/>
    </row>
    <row r="202" spans="1:34" x14ac:dyDescent="0.25">
      <c r="A202" t="s">
        <v>816</v>
      </c>
      <c r="B202" t="s">
        <v>319</v>
      </c>
      <c r="C202" t="s">
        <v>608</v>
      </c>
      <c r="D202" t="s">
        <v>750</v>
      </c>
      <c r="E202" s="31">
        <v>71.119565217391298</v>
      </c>
      <c r="F202" s="31">
        <v>3.8408008558765094</v>
      </c>
      <c r="G202" s="31">
        <v>3.5829879260278163</v>
      </c>
      <c r="H202" s="31">
        <v>0.25781292984869325</v>
      </c>
      <c r="I202" s="31">
        <v>0</v>
      </c>
      <c r="J202" s="31">
        <v>273.15608695652173</v>
      </c>
      <c r="K202" s="31">
        <v>254.82054347826087</v>
      </c>
      <c r="L202" s="31">
        <v>18.335543478260867</v>
      </c>
      <c r="M202" s="31">
        <v>0</v>
      </c>
      <c r="N202" s="31">
        <v>13.569456521739129</v>
      </c>
      <c r="O202" s="31">
        <v>4.7660869565217396</v>
      </c>
      <c r="P202" s="31">
        <v>76.075326086956551</v>
      </c>
      <c r="Q202" s="31">
        <v>76.075326086956551</v>
      </c>
      <c r="R202" s="31">
        <v>0</v>
      </c>
      <c r="S202" s="31">
        <v>178.74521739130432</v>
      </c>
      <c r="T202" s="31">
        <v>138.52771739130432</v>
      </c>
      <c r="U202" s="31">
        <v>0</v>
      </c>
      <c r="V202" s="31">
        <v>40.217499999999994</v>
      </c>
      <c r="W202" s="31">
        <v>1.252608695652174</v>
      </c>
      <c r="X202" s="31">
        <v>0</v>
      </c>
      <c r="Y202" s="31">
        <v>0</v>
      </c>
      <c r="Z202" s="31">
        <v>0</v>
      </c>
      <c r="AA202" s="31">
        <v>0</v>
      </c>
      <c r="AB202" s="31">
        <v>0</v>
      </c>
      <c r="AC202" s="31">
        <v>0</v>
      </c>
      <c r="AD202" s="31">
        <v>0</v>
      </c>
      <c r="AE202" s="31">
        <v>1.252608695652174</v>
      </c>
      <c r="AF202" t="s">
        <v>31</v>
      </c>
      <c r="AG202" s="32">
        <v>6</v>
      </c>
      <c r="AH202"/>
    </row>
    <row r="203" spans="1:34" x14ac:dyDescent="0.25">
      <c r="A203" t="s">
        <v>816</v>
      </c>
      <c r="B203" t="s">
        <v>387</v>
      </c>
      <c r="C203" t="s">
        <v>647</v>
      </c>
      <c r="D203" t="s">
        <v>743</v>
      </c>
      <c r="E203" s="31">
        <v>46.326086956521742</v>
      </c>
      <c r="F203" s="31">
        <v>2.9604246832473007</v>
      </c>
      <c r="G203" s="31">
        <v>2.8070952604411068</v>
      </c>
      <c r="H203" s="31">
        <v>0.22681604880337866</v>
      </c>
      <c r="I203" s="31">
        <v>7.3486625997184404E-2</v>
      </c>
      <c r="J203" s="31">
        <v>137.14489130434779</v>
      </c>
      <c r="K203" s="31">
        <v>130.04173913043476</v>
      </c>
      <c r="L203" s="31">
        <v>10.507499999999999</v>
      </c>
      <c r="M203" s="31">
        <v>3.4043478260869562</v>
      </c>
      <c r="N203" s="31">
        <v>2.5898913043478258</v>
      </c>
      <c r="O203" s="31">
        <v>4.513260869565217</v>
      </c>
      <c r="P203" s="31">
        <v>41.529565217391315</v>
      </c>
      <c r="Q203" s="31">
        <v>41.529565217391315</v>
      </c>
      <c r="R203" s="31">
        <v>0</v>
      </c>
      <c r="S203" s="31">
        <v>85.107826086956493</v>
      </c>
      <c r="T203" s="31">
        <v>48.696739130434757</v>
      </c>
      <c r="U203" s="31">
        <v>13.09543478260869</v>
      </c>
      <c r="V203" s="31">
        <v>23.315652173913048</v>
      </c>
      <c r="W203" s="31">
        <v>0</v>
      </c>
      <c r="X203" s="31">
        <v>0</v>
      </c>
      <c r="Y203" s="31">
        <v>0</v>
      </c>
      <c r="Z203" s="31">
        <v>0</v>
      </c>
      <c r="AA203" s="31">
        <v>0</v>
      </c>
      <c r="AB203" s="31">
        <v>0</v>
      </c>
      <c r="AC203" s="31">
        <v>0</v>
      </c>
      <c r="AD203" s="31">
        <v>0</v>
      </c>
      <c r="AE203" s="31">
        <v>0</v>
      </c>
      <c r="AF203" t="s">
        <v>100</v>
      </c>
      <c r="AG203" s="32">
        <v>6</v>
      </c>
      <c r="AH203"/>
    </row>
    <row r="204" spans="1:34" x14ac:dyDescent="0.25">
      <c r="A204" t="s">
        <v>816</v>
      </c>
      <c r="B204" t="s">
        <v>301</v>
      </c>
      <c r="C204" t="s">
        <v>598</v>
      </c>
      <c r="D204" t="s">
        <v>712</v>
      </c>
      <c r="E204" s="31">
        <v>56.163043478260867</v>
      </c>
      <c r="F204" s="31">
        <v>3.6553744919682605</v>
      </c>
      <c r="G204" s="31">
        <v>3.5362821753435258</v>
      </c>
      <c r="H204" s="31">
        <v>0.49133733307528527</v>
      </c>
      <c r="I204" s="31">
        <v>0.41506096380878632</v>
      </c>
      <c r="J204" s="31">
        <v>205.29695652173913</v>
      </c>
      <c r="K204" s="31">
        <v>198.60836956521737</v>
      </c>
      <c r="L204" s="31">
        <v>27.594999999999988</v>
      </c>
      <c r="M204" s="31">
        <v>23.311086956521727</v>
      </c>
      <c r="N204" s="31">
        <v>0</v>
      </c>
      <c r="O204" s="31">
        <v>4.2839130434782611</v>
      </c>
      <c r="P204" s="31">
        <v>69.939021739130453</v>
      </c>
      <c r="Q204" s="31">
        <v>67.534347826086972</v>
      </c>
      <c r="R204" s="31">
        <v>2.404673913043478</v>
      </c>
      <c r="S204" s="31">
        <v>107.76293478260868</v>
      </c>
      <c r="T204" s="31">
        <v>79.532608695652158</v>
      </c>
      <c r="U204" s="31">
        <v>0</v>
      </c>
      <c r="V204" s="31">
        <v>28.230326086956516</v>
      </c>
      <c r="W204" s="31">
        <v>1.4329347826086956</v>
      </c>
      <c r="X204" s="31">
        <v>0</v>
      </c>
      <c r="Y204" s="31">
        <v>0</v>
      </c>
      <c r="Z204" s="31">
        <v>0</v>
      </c>
      <c r="AA204" s="31">
        <v>0.72163043478260869</v>
      </c>
      <c r="AB204" s="31">
        <v>0</v>
      </c>
      <c r="AC204" s="31">
        <v>0.71130434782608698</v>
      </c>
      <c r="AD204" s="31">
        <v>0</v>
      </c>
      <c r="AE204" s="31">
        <v>0</v>
      </c>
      <c r="AF204" t="s">
        <v>13</v>
      </c>
      <c r="AG204" s="32">
        <v>6</v>
      </c>
      <c r="AH204"/>
    </row>
    <row r="205" spans="1:34" x14ac:dyDescent="0.25">
      <c r="A205" t="s">
        <v>816</v>
      </c>
      <c r="B205" t="s">
        <v>382</v>
      </c>
      <c r="C205" t="s">
        <v>630</v>
      </c>
      <c r="D205" t="s">
        <v>758</v>
      </c>
      <c r="E205" s="31">
        <v>34.130434782608695</v>
      </c>
      <c r="F205" s="31">
        <v>3.153675159235668</v>
      </c>
      <c r="G205" s="31">
        <v>2.6560222929936299</v>
      </c>
      <c r="H205" s="31">
        <v>0.27991082802547768</v>
      </c>
      <c r="I205" s="31">
        <v>7.2853503184713383E-2</v>
      </c>
      <c r="J205" s="31">
        <v>107.63630434782606</v>
      </c>
      <c r="K205" s="31">
        <v>90.651195652173897</v>
      </c>
      <c r="L205" s="31">
        <v>9.5534782608695643</v>
      </c>
      <c r="M205" s="31">
        <v>2.4865217391304348</v>
      </c>
      <c r="N205" s="31">
        <v>0</v>
      </c>
      <c r="O205" s="31">
        <v>7.0669565217391304</v>
      </c>
      <c r="P205" s="31">
        <v>24.939347826086951</v>
      </c>
      <c r="Q205" s="31">
        <v>15.021195652173908</v>
      </c>
      <c r="R205" s="31">
        <v>9.9181521739130432</v>
      </c>
      <c r="S205" s="31">
        <v>73.143478260869557</v>
      </c>
      <c r="T205" s="31">
        <v>59.977608695652158</v>
      </c>
      <c r="U205" s="31">
        <v>0</v>
      </c>
      <c r="V205" s="31">
        <v>13.165869565217392</v>
      </c>
      <c r="W205" s="31">
        <v>18.345217391304345</v>
      </c>
      <c r="X205" s="31">
        <v>0</v>
      </c>
      <c r="Y205" s="31">
        <v>0</v>
      </c>
      <c r="Z205" s="31">
        <v>0</v>
      </c>
      <c r="AA205" s="31">
        <v>0</v>
      </c>
      <c r="AB205" s="31">
        <v>0</v>
      </c>
      <c r="AC205" s="31">
        <v>14.543478260869565</v>
      </c>
      <c r="AD205" s="31">
        <v>0</v>
      </c>
      <c r="AE205" s="31">
        <v>3.8017391304347825</v>
      </c>
      <c r="AF205" t="s">
        <v>95</v>
      </c>
      <c r="AG205" s="32">
        <v>6</v>
      </c>
      <c r="AH205"/>
    </row>
    <row r="206" spans="1:34" x14ac:dyDescent="0.25">
      <c r="A206" t="s">
        <v>816</v>
      </c>
      <c r="B206" t="s">
        <v>397</v>
      </c>
      <c r="C206" t="s">
        <v>601</v>
      </c>
      <c r="D206" t="s">
        <v>722</v>
      </c>
      <c r="E206" s="31">
        <v>46.369565217391305</v>
      </c>
      <c r="F206" s="31">
        <v>3.8520276605719639</v>
      </c>
      <c r="G206" s="31">
        <v>3.5232067510548526</v>
      </c>
      <c r="H206" s="31">
        <v>0.353258321612752</v>
      </c>
      <c r="I206" s="31">
        <v>0.12769573370839193</v>
      </c>
      <c r="J206" s="31">
        <v>178.61684782608694</v>
      </c>
      <c r="K206" s="31">
        <v>163.36956521739131</v>
      </c>
      <c r="L206" s="31">
        <v>16.380434782608695</v>
      </c>
      <c r="M206" s="31">
        <v>5.9211956521739131</v>
      </c>
      <c r="N206" s="31">
        <v>5.1548913043478262</v>
      </c>
      <c r="O206" s="31">
        <v>5.3043478260869561</v>
      </c>
      <c r="P206" s="31">
        <v>48.777173913043477</v>
      </c>
      <c r="Q206" s="31">
        <v>43.989130434782609</v>
      </c>
      <c r="R206" s="31">
        <v>4.7880434782608692</v>
      </c>
      <c r="S206" s="31">
        <v>113.45923913043478</v>
      </c>
      <c r="T206" s="31">
        <v>83.782608695652172</v>
      </c>
      <c r="U206" s="31">
        <v>0</v>
      </c>
      <c r="V206" s="31">
        <v>29.676630434782609</v>
      </c>
      <c r="W206" s="31">
        <v>2.589673913043478</v>
      </c>
      <c r="X206" s="31">
        <v>0</v>
      </c>
      <c r="Y206" s="31">
        <v>0</v>
      </c>
      <c r="Z206" s="31">
        <v>0</v>
      </c>
      <c r="AA206" s="31">
        <v>2.589673913043478</v>
      </c>
      <c r="AB206" s="31">
        <v>0</v>
      </c>
      <c r="AC206" s="31">
        <v>0</v>
      </c>
      <c r="AD206" s="31">
        <v>0</v>
      </c>
      <c r="AE206" s="31">
        <v>0</v>
      </c>
      <c r="AF206" t="s">
        <v>110</v>
      </c>
      <c r="AG206" s="32">
        <v>6</v>
      </c>
      <c r="AH206"/>
    </row>
    <row r="207" spans="1:34" x14ac:dyDescent="0.25">
      <c r="A207" t="s">
        <v>816</v>
      </c>
      <c r="B207" t="s">
        <v>531</v>
      </c>
      <c r="C207" t="s">
        <v>691</v>
      </c>
      <c r="D207" t="s">
        <v>774</v>
      </c>
      <c r="E207" s="31">
        <v>38.869565217391305</v>
      </c>
      <c r="F207" s="31">
        <v>4.5098629753914983</v>
      </c>
      <c r="G207" s="31">
        <v>4.1737164429530198</v>
      </c>
      <c r="H207" s="31">
        <v>0.64886465324384801</v>
      </c>
      <c r="I207" s="31">
        <v>0.45367449664429538</v>
      </c>
      <c r="J207" s="31">
        <v>175.29641304347825</v>
      </c>
      <c r="K207" s="31">
        <v>162.23054347826087</v>
      </c>
      <c r="L207" s="31">
        <v>25.221086956521745</v>
      </c>
      <c r="M207" s="31">
        <v>17.634130434782612</v>
      </c>
      <c r="N207" s="31">
        <v>1.8478260869565217</v>
      </c>
      <c r="O207" s="31">
        <v>5.7391304347826084</v>
      </c>
      <c r="P207" s="31">
        <v>61.875543478260887</v>
      </c>
      <c r="Q207" s="31">
        <v>56.396630434782629</v>
      </c>
      <c r="R207" s="31">
        <v>5.4789130434782605</v>
      </c>
      <c r="S207" s="31">
        <v>88.199782608695628</v>
      </c>
      <c r="T207" s="31">
        <v>88.199782608695628</v>
      </c>
      <c r="U207" s="31">
        <v>0</v>
      </c>
      <c r="V207" s="31">
        <v>0</v>
      </c>
      <c r="W207" s="31">
        <v>0.16847826086956522</v>
      </c>
      <c r="X207" s="31">
        <v>0</v>
      </c>
      <c r="Y207" s="31">
        <v>0</v>
      </c>
      <c r="Z207" s="31">
        <v>0</v>
      </c>
      <c r="AA207" s="31">
        <v>0</v>
      </c>
      <c r="AB207" s="31">
        <v>0</v>
      </c>
      <c r="AC207" s="31">
        <v>0.16847826086956522</v>
      </c>
      <c r="AD207" s="31">
        <v>0</v>
      </c>
      <c r="AE207" s="31">
        <v>0</v>
      </c>
      <c r="AF207" t="s">
        <v>249</v>
      </c>
      <c r="AG207" s="32">
        <v>6</v>
      </c>
      <c r="AH207"/>
    </row>
    <row r="208" spans="1:34" x14ac:dyDescent="0.25">
      <c r="A208" t="s">
        <v>816</v>
      </c>
      <c r="B208" t="s">
        <v>544</v>
      </c>
      <c r="C208" t="s">
        <v>702</v>
      </c>
      <c r="D208" t="s">
        <v>731</v>
      </c>
      <c r="E208" s="31">
        <v>40.358695652173914</v>
      </c>
      <c r="F208" s="31">
        <v>3.5931861028817669</v>
      </c>
      <c r="G208" s="31">
        <v>3.4480204686237546</v>
      </c>
      <c r="H208" s="31">
        <v>0.31403178023161865</v>
      </c>
      <c r="I208" s="31">
        <v>0.16886614597360625</v>
      </c>
      <c r="J208" s="31">
        <v>145.01630434782609</v>
      </c>
      <c r="K208" s="31">
        <v>139.15760869565219</v>
      </c>
      <c r="L208" s="31">
        <v>12.673913043478262</v>
      </c>
      <c r="M208" s="31">
        <v>6.8152173913043477</v>
      </c>
      <c r="N208" s="31">
        <v>0</v>
      </c>
      <c r="O208" s="31">
        <v>5.8586956521739131</v>
      </c>
      <c r="P208" s="31">
        <v>24.932065217391305</v>
      </c>
      <c r="Q208" s="31">
        <v>24.932065217391305</v>
      </c>
      <c r="R208" s="31">
        <v>0</v>
      </c>
      <c r="S208" s="31">
        <v>107.41032608695652</v>
      </c>
      <c r="T208" s="31">
        <v>83.760869565217391</v>
      </c>
      <c r="U208" s="31">
        <v>0</v>
      </c>
      <c r="V208" s="31">
        <v>23.649456521739129</v>
      </c>
      <c r="W208" s="31">
        <v>0</v>
      </c>
      <c r="X208" s="31">
        <v>0</v>
      </c>
      <c r="Y208" s="31">
        <v>0</v>
      </c>
      <c r="Z208" s="31">
        <v>0</v>
      </c>
      <c r="AA208" s="31">
        <v>0</v>
      </c>
      <c r="AB208" s="31">
        <v>0</v>
      </c>
      <c r="AC208" s="31">
        <v>0</v>
      </c>
      <c r="AD208" s="31">
        <v>0</v>
      </c>
      <c r="AE208" s="31">
        <v>0</v>
      </c>
      <c r="AF208" t="s">
        <v>262</v>
      </c>
      <c r="AG208" s="32">
        <v>6</v>
      </c>
      <c r="AH208"/>
    </row>
    <row r="209" spans="1:34" x14ac:dyDescent="0.25">
      <c r="A209" t="s">
        <v>816</v>
      </c>
      <c r="B209" t="s">
        <v>329</v>
      </c>
      <c r="C209" t="s">
        <v>613</v>
      </c>
      <c r="D209" t="s">
        <v>752</v>
      </c>
      <c r="E209" s="31">
        <v>30.695652173913043</v>
      </c>
      <c r="F209" s="31">
        <v>3.2840651558073648</v>
      </c>
      <c r="G209" s="31">
        <v>2.9089589235127478</v>
      </c>
      <c r="H209" s="31">
        <v>0.53271954674220967</v>
      </c>
      <c r="I209" s="31">
        <v>0.15761331444759208</v>
      </c>
      <c r="J209" s="31">
        <v>100.80652173913042</v>
      </c>
      <c r="K209" s="31">
        <v>89.292391304347817</v>
      </c>
      <c r="L209" s="31">
        <v>16.35217391304348</v>
      </c>
      <c r="M209" s="31">
        <v>4.8380434782608699</v>
      </c>
      <c r="N209" s="31">
        <v>5.4739130434782615</v>
      </c>
      <c r="O209" s="31">
        <v>6.0402173913043482</v>
      </c>
      <c r="P209" s="31">
        <v>24.774999999999999</v>
      </c>
      <c r="Q209" s="31">
        <v>24.774999999999999</v>
      </c>
      <c r="R209" s="31">
        <v>0</v>
      </c>
      <c r="S209" s="31">
        <v>59.679347826086946</v>
      </c>
      <c r="T209" s="31">
        <v>41.535869565217375</v>
      </c>
      <c r="U209" s="31">
        <v>8.7782608695652193</v>
      </c>
      <c r="V209" s="31">
        <v>9.3652173913043502</v>
      </c>
      <c r="W209" s="31">
        <v>0</v>
      </c>
      <c r="X209" s="31">
        <v>0</v>
      </c>
      <c r="Y209" s="31">
        <v>0</v>
      </c>
      <c r="Z209" s="31">
        <v>0</v>
      </c>
      <c r="AA209" s="31">
        <v>0</v>
      </c>
      <c r="AB209" s="31">
        <v>0</v>
      </c>
      <c r="AC209" s="31">
        <v>0</v>
      </c>
      <c r="AD209" s="31">
        <v>0</v>
      </c>
      <c r="AE209" s="31">
        <v>0</v>
      </c>
      <c r="AF209" t="s">
        <v>41</v>
      </c>
      <c r="AG209" s="32">
        <v>6</v>
      </c>
      <c r="AH209"/>
    </row>
    <row r="210" spans="1:34" x14ac:dyDescent="0.25">
      <c r="A210" t="s">
        <v>816</v>
      </c>
      <c r="B210" t="s">
        <v>344</v>
      </c>
      <c r="C210" t="s">
        <v>576</v>
      </c>
      <c r="D210" t="s">
        <v>728</v>
      </c>
      <c r="E210" s="31">
        <v>50.184782608695649</v>
      </c>
      <c r="F210" s="31">
        <v>3.1890513320337872</v>
      </c>
      <c r="G210" s="31">
        <v>3.0399263591076457</v>
      </c>
      <c r="H210" s="31">
        <v>0.33550573965778641</v>
      </c>
      <c r="I210" s="31">
        <v>0.18638076673164389</v>
      </c>
      <c r="J210" s="31">
        <v>160.04184782608689</v>
      </c>
      <c r="K210" s="31">
        <v>152.55804347826086</v>
      </c>
      <c r="L210" s="31">
        <v>16.837282608695649</v>
      </c>
      <c r="M210" s="31">
        <v>9.3534782608695632</v>
      </c>
      <c r="N210" s="31">
        <v>0</v>
      </c>
      <c r="O210" s="31">
        <v>7.4838043478260854</v>
      </c>
      <c r="P210" s="31">
        <v>47.750869565217378</v>
      </c>
      <c r="Q210" s="31">
        <v>47.750869565217378</v>
      </c>
      <c r="R210" s="31">
        <v>0</v>
      </c>
      <c r="S210" s="31">
        <v>95.453695652173892</v>
      </c>
      <c r="T210" s="31">
        <v>83.365434782608673</v>
      </c>
      <c r="U210" s="31">
        <v>0</v>
      </c>
      <c r="V210" s="31">
        <v>12.088260869565218</v>
      </c>
      <c r="W210" s="31">
        <v>2.3507608695652173</v>
      </c>
      <c r="X210" s="31">
        <v>0</v>
      </c>
      <c r="Y210" s="31">
        <v>0</v>
      </c>
      <c r="Z210" s="31">
        <v>0</v>
      </c>
      <c r="AA210" s="31">
        <v>2.3507608695652173</v>
      </c>
      <c r="AB210" s="31">
        <v>0</v>
      </c>
      <c r="AC210" s="31">
        <v>0</v>
      </c>
      <c r="AD210" s="31">
        <v>0</v>
      </c>
      <c r="AE210" s="31">
        <v>0</v>
      </c>
      <c r="AF210" t="s">
        <v>57</v>
      </c>
      <c r="AG210" s="32">
        <v>6</v>
      </c>
      <c r="AH210"/>
    </row>
    <row r="211" spans="1:34" x14ac:dyDescent="0.25">
      <c r="A211" t="s">
        <v>816</v>
      </c>
      <c r="B211" t="s">
        <v>445</v>
      </c>
      <c r="C211" t="s">
        <v>576</v>
      </c>
      <c r="D211" t="s">
        <v>728</v>
      </c>
      <c r="E211" s="31">
        <v>75.619565217391298</v>
      </c>
      <c r="F211" s="31">
        <v>3.8345910593646693</v>
      </c>
      <c r="G211" s="31">
        <v>3.6013008480666953</v>
      </c>
      <c r="H211" s="31">
        <v>0.16616357625413253</v>
      </c>
      <c r="I211" s="31">
        <v>9.7168319678022141E-2</v>
      </c>
      <c r="J211" s="31">
        <v>289.97010869565219</v>
      </c>
      <c r="K211" s="31">
        <v>272.32880434782606</v>
      </c>
      <c r="L211" s="31">
        <v>12.565217391304348</v>
      </c>
      <c r="M211" s="31">
        <v>7.3478260869565215</v>
      </c>
      <c r="N211" s="31">
        <v>0</v>
      </c>
      <c r="O211" s="31">
        <v>5.2173913043478262</v>
      </c>
      <c r="P211" s="31">
        <v>85.997282608695656</v>
      </c>
      <c r="Q211" s="31">
        <v>73.573369565217391</v>
      </c>
      <c r="R211" s="31">
        <v>12.423913043478262</v>
      </c>
      <c r="S211" s="31">
        <v>191.40760869565216</v>
      </c>
      <c r="T211" s="31">
        <v>138.13043478260869</v>
      </c>
      <c r="U211" s="31">
        <v>0</v>
      </c>
      <c r="V211" s="31">
        <v>53.277173913043477</v>
      </c>
      <c r="W211" s="31">
        <v>20.559782608695649</v>
      </c>
      <c r="X211" s="31">
        <v>0</v>
      </c>
      <c r="Y211" s="31">
        <v>0</v>
      </c>
      <c r="Z211" s="31">
        <v>0</v>
      </c>
      <c r="AA211" s="31">
        <v>10.388586956521738</v>
      </c>
      <c r="AB211" s="31">
        <v>0</v>
      </c>
      <c r="AC211" s="31">
        <v>10.171195652173912</v>
      </c>
      <c r="AD211" s="31">
        <v>0</v>
      </c>
      <c r="AE211" s="31">
        <v>0</v>
      </c>
      <c r="AF211" t="s">
        <v>160</v>
      </c>
      <c r="AG211" s="32">
        <v>6</v>
      </c>
      <c r="AH211"/>
    </row>
    <row r="212" spans="1:34" x14ac:dyDescent="0.25">
      <c r="A212" t="s">
        <v>816</v>
      </c>
      <c r="B212" t="s">
        <v>536</v>
      </c>
      <c r="C212" t="s">
        <v>588</v>
      </c>
      <c r="D212" t="s">
        <v>743</v>
      </c>
      <c r="E212" s="31">
        <v>65.260869565217391</v>
      </c>
      <c r="F212" s="31">
        <v>3.0405712858094609</v>
      </c>
      <c r="G212" s="31">
        <v>2.9435109926715528</v>
      </c>
      <c r="H212" s="31">
        <v>0.12179380413057962</v>
      </c>
      <c r="I212" s="31">
        <v>4.1847101932045307E-2</v>
      </c>
      <c r="J212" s="31">
        <v>198.43032608695654</v>
      </c>
      <c r="K212" s="31">
        <v>192.09608695652176</v>
      </c>
      <c r="L212" s="31">
        <v>7.9483695652173916</v>
      </c>
      <c r="M212" s="31">
        <v>2.7309782608695654</v>
      </c>
      <c r="N212" s="31">
        <v>0</v>
      </c>
      <c r="O212" s="31">
        <v>5.2173913043478262</v>
      </c>
      <c r="P212" s="31">
        <v>45.327934782608693</v>
      </c>
      <c r="Q212" s="31">
        <v>44.21108695652174</v>
      </c>
      <c r="R212" s="31">
        <v>1.1168478260869565</v>
      </c>
      <c r="S212" s="31">
        <v>145.15402173913046</v>
      </c>
      <c r="T212" s="31">
        <v>128.24641304347827</v>
      </c>
      <c r="U212" s="31">
        <v>0</v>
      </c>
      <c r="V212" s="31">
        <v>16.907608695652176</v>
      </c>
      <c r="W212" s="31">
        <v>3.9836956521739131</v>
      </c>
      <c r="X212" s="31">
        <v>8.6956521739130432E-2</v>
      </c>
      <c r="Y212" s="31">
        <v>0</v>
      </c>
      <c r="Z212" s="31">
        <v>0</v>
      </c>
      <c r="AA212" s="31">
        <v>0.34510869565217389</v>
      </c>
      <c r="AB212" s="31">
        <v>0</v>
      </c>
      <c r="AC212" s="31">
        <v>3.5516304347826089</v>
      </c>
      <c r="AD212" s="31">
        <v>0</v>
      </c>
      <c r="AE212" s="31">
        <v>0</v>
      </c>
      <c r="AF212" t="s">
        <v>254</v>
      </c>
      <c r="AG212" s="32">
        <v>6</v>
      </c>
      <c r="AH212"/>
    </row>
    <row r="213" spans="1:34" x14ac:dyDescent="0.25">
      <c r="A213" t="s">
        <v>816</v>
      </c>
      <c r="B213" t="s">
        <v>520</v>
      </c>
      <c r="C213" t="s">
        <v>589</v>
      </c>
      <c r="D213" t="s">
        <v>744</v>
      </c>
      <c r="E213" s="31">
        <v>73.815217391304344</v>
      </c>
      <c r="F213" s="31">
        <v>3.2690708290384323</v>
      </c>
      <c r="G213" s="31">
        <v>3.1839581799440424</v>
      </c>
      <c r="H213" s="31">
        <v>0.12401560889412457</v>
      </c>
      <c r="I213" s="31">
        <v>3.8902959799734946E-2</v>
      </c>
      <c r="J213" s="31">
        <v>241.30717391304339</v>
      </c>
      <c r="K213" s="31">
        <v>235.0245652173912</v>
      </c>
      <c r="L213" s="31">
        <v>9.1542391304347817</v>
      </c>
      <c r="M213" s="31">
        <v>2.8716304347826087</v>
      </c>
      <c r="N213" s="31">
        <v>0</v>
      </c>
      <c r="O213" s="31">
        <v>6.2826086956521738</v>
      </c>
      <c r="P213" s="31">
        <v>94.425652173913022</v>
      </c>
      <c r="Q213" s="31">
        <v>94.425652173913022</v>
      </c>
      <c r="R213" s="31">
        <v>0</v>
      </c>
      <c r="S213" s="31">
        <v>137.72728260869559</v>
      </c>
      <c r="T213" s="31">
        <v>99.387173913043426</v>
      </c>
      <c r="U213" s="31">
        <v>0</v>
      </c>
      <c r="V213" s="31">
        <v>38.340108695652162</v>
      </c>
      <c r="W213" s="31">
        <v>0</v>
      </c>
      <c r="X213" s="31">
        <v>0</v>
      </c>
      <c r="Y213" s="31">
        <v>0</v>
      </c>
      <c r="Z213" s="31">
        <v>0</v>
      </c>
      <c r="AA213" s="31">
        <v>0</v>
      </c>
      <c r="AB213" s="31">
        <v>0</v>
      </c>
      <c r="AC213" s="31">
        <v>0</v>
      </c>
      <c r="AD213" s="31">
        <v>0</v>
      </c>
      <c r="AE213" s="31">
        <v>0</v>
      </c>
      <c r="AF213" t="s">
        <v>238</v>
      </c>
      <c r="AG213" s="32">
        <v>6</v>
      </c>
      <c r="AH213"/>
    </row>
    <row r="214" spans="1:34" x14ac:dyDescent="0.25">
      <c r="A214" t="s">
        <v>816</v>
      </c>
      <c r="B214" t="s">
        <v>360</v>
      </c>
      <c r="C214" t="s">
        <v>628</v>
      </c>
      <c r="D214" t="s">
        <v>727</v>
      </c>
      <c r="E214" s="31">
        <v>29.293478260869566</v>
      </c>
      <c r="F214" s="31">
        <v>4.4813543599257883</v>
      </c>
      <c r="G214" s="31">
        <v>4.1040816326530614</v>
      </c>
      <c r="H214" s="31">
        <v>0.81753246753246744</v>
      </c>
      <c r="I214" s="31">
        <v>0.55500927643784781</v>
      </c>
      <c r="J214" s="31">
        <v>131.27445652173913</v>
      </c>
      <c r="K214" s="31">
        <v>120.22282608695653</v>
      </c>
      <c r="L214" s="31">
        <v>23.948369565217391</v>
      </c>
      <c r="M214" s="31">
        <v>16.258152173913043</v>
      </c>
      <c r="N214" s="31">
        <v>3.1684782608695654</v>
      </c>
      <c r="O214" s="31">
        <v>4.5217391304347823</v>
      </c>
      <c r="P214" s="31">
        <v>24.798913043478262</v>
      </c>
      <c r="Q214" s="31">
        <v>21.4375</v>
      </c>
      <c r="R214" s="31">
        <v>3.3614130434782608</v>
      </c>
      <c r="S214" s="31">
        <v>82.527173913043484</v>
      </c>
      <c r="T214" s="31">
        <v>66.714673913043484</v>
      </c>
      <c r="U214" s="31">
        <v>0</v>
      </c>
      <c r="V214" s="31">
        <v>15.8125</v>
      </c>
      <c r="W214" s="31">
        <v>21.725543478260871</v>
      </c>
      <c r="X214" s="31">
        <v>8.6956521739130432E-2</v>
      </c>
      <c r="Y214" s="31">
        <v>0</v>
      </c>
      <c r="Z214" s="31">
        <v>0</v>
      </c>
      <c r="AA214" s="31">
        <v>1.6657608695652173</v>
      </c>
      <c r="AB214" s="31">
        <v>0</v>
      </c>
      <c r="AC214" s="31">
        <v>19.972826086956523</v>
      </c>
      <c r="AD214" s="31">
        <v>0</v>
      </c>
      <c r="AE214" s="31">
        <v>0</v>
      </c>
      <c r="AF214" t="s">
        <v>73</v>
      </c>
      <c r="AG214" s="32">
        <v>6</v>
      </c>
      <c r="AH214"/>
    </row>
    <row r="215" spans="1:34" x14ac:dyDescent="0.25">
      <c r="A215" t="s">
        <v>816</v>
      </c>
      <c r="B215" t="s">
        <v>436</v>
      </c>
      <c r="C215" t="s">
        <v>591</v>
      </c>
      <c r="D215" t="s">
        <v>744</v>
      </c>
      <c r="E215" s="31">
        <v>33.097826086956523</v>
      </c>
      <c r="F215" s="31">
        <v>4.6137438423645305</v>
      </c>
      <c r="G215" s="31">
        <v>4.6006075533661734</v>
      </c>
      <c r="H215" s="31">
        <v>0.28326436781609199</v>
      </c>
      <c r="I215" s="31">
        <v>0.27012807881773399</v>
      </c>
      <c r="J215" s="31">
        <v>152.7048913043478</v>
      </c>
      <c r="K215" s="31">
        <v>152.27010869565217</v>
      </c>
      <c r="L215" s="31">
        <v>9.3754347826086963</v>
      </c>
      <c r="M215" s="31">
        <v>8.940652173913044</v>
      </c>
      <c r="N215" s="31">
        <v>0</v>
      </c>
      <c r="O215" s="31">
        <v>0.43478260869565216</v>
      </c>
      <c r="P215" s="31">
        <v>25.469021739130437</v>
      </c>
      <c r="Q215" s="31">
        <v>25.469021739130437</v>
      </c>
      <c r="R215" s="31">
        <v>0</v>
      </c>
      <c r="S215" s="31">
        <v>117.86043478260868</v>
      </c>
      <c r="T215" s="31">
        <v>52.682173913043471</v>
      </c>
      <c r="U215" s="31">
        <v>43.806304347826085</v>
      </c>
      <c r="V215" s="31">
        <v>21.371956521739129</v>
      </c>
      <c r="W215" s="31">
        <v>0</v>
      </c>
      <c r="X215" s="31">
        <v>0</v>
      </c>
      <c r="Y215" s="31">
        <v>0</v>
      </c>
      <c r="Z215" s="31">
        <v>0</v>
      </c>
      <c r="AA215" s="31">
        <v>0</v>
      </c>
      <c r="AB215" s="31">
        <v>0</v>
      </c>
      <c r="AC215" s="31">
        <v>0</v>
      </c>
      <c r="AD215" s="31">
        <v>0</v>
      </c>
      <c r="AE215" s="31">
        <v>0</v>
      </c>
      <c r="AF215" t="s">
        <v>151</v>
      </c>
      <c r="AG215" s="32">
        <v>6</v>
      </c>
      <c r="AH215"/>
    </row>
    <row r="216" spans="1:34" x14ac:dyDescent="0.25">
      <c r="A216" t="s">
        <v>816</v>
      </c>
      <c r="B216" t="s">
        <v>458</v>
      </c>
      <c r="C216" t="s">
        <v>591</v>
      </c>
      <c r="D216" t="s">
        <v>744</v>
      </c>
      <c r="E216" s="31">
        <v>30.510869565217391</v>
      </c>
      <c r="F216" s="31">
        <v>4.074403277520485</v>
      </c>
      <c r="G216" s="31">
        <v>3.6724296401852516</v>
      </c>
      <c r="H216" s="31">
        <v>0.20092269326683293</v>
      </c>
      <c r="I216" s="31">
        <v>0.10687210545065907</v>
      </c>
      <c r="J216" s="31">
        <v>124.31358695652176</v>
      </c>
      <c r="K216" s="31">
        <v>112.04902173913045</v>
      </c>
      <c r="L216" s="31">
        <v>6.1303260869565221</v>
      </c>
      <c r="M216" s="31">
        <v>3.2607608695652175</v>
      </c>
      <c r="N216" s="31">
        <v>0</v>
      </c>
      <c r="O216" s="31">
        <v>2.8695652173913042</v>
      </c>
      <c r="P216" s="31">
        <v>41.101847826086953</v>
      </c>
      <c r="Q216" s="31">
        <v>31.706847826086953</v>
      </c>
      <c r="R216" s="31">
        <v>9.3950000000000014</v>
      </c>
      <c r="S216" s="31">
        <v>77.081413043478278</v>
      </c>
      <c r="T216" s="31">
        <v>64.012065217391324</v>
      </c>
      <c r="U216" s="31">
        <v>0</v>
      </c>
      <c r="V216" s="31">
        <v>13.069347826086956</v>
      </c>
      <c r="W216" s="31">
        <v>0</v>
      </c>
      <c r="X216" s="31">
        <v>0</v>
      </c>
      <c r="Y216" s="31">
        <v>0</v>
      </c>
      <c r="Z216" s="31">
        <v>0</v>
      </c>
      <c r="AA216" s="31">
        <v>0</v>
      </c>
      <c r="AB216" s="31">
        <v>0</v>
      </c>
      <c r="AC216" s="31">
        <v>0</v>
      </c>
      <c r="AD216" s="31">
        <v>0</v>
      </c>
      <c r="AE216" s="31">
        <v>0</v>
      </c>
      <c r="AF216" t="s">
        <v>173</v>
      </c>
      <c r="AG216" s="32">
        <v>6</v>
      </c>
      <c r="AH216"/>
    </row>
    <row r="217" spans="1:34" x14ac:dyDescent="0.25">
      <c r="A217" t="s">
        <v>816</v>
      </c>
      <c r="B217" t="s">
        <v>398</v>
      </c>
      <c r="C217" t="s">
        <v>591</v>
      </c>
      <c r="D217" t="s">
        <v>744</v>
      </c>
      <c r="E217" s="31">
        <v>168.08695652173913</v>
      </c>
      <c r="F217" s="31">
        <v>2.6357378427315057</v>
      </c>
      <c r="G217" s="31">
        <v>2.5398713140196585</v>
      </c>
      <c r="H217" s="31">
        <v>0.26285760475944131</v>
      </c>
      <c r="I217" s="31">
        <v>0.17900737196068289</v>
      </c>
      <c r="J217" s="31">
        <v>443.03315217391309</v>
      </c>
      <c r="K217" s="31">
        <v>426.91923913043479</v>
      </c>
      <c r="L217" s="31">
        <v>44.182934782608697</v>
      </c>
      <c r="M217" s="31">
        <v>30.088804347826088</v>
      </c>
      <c r="N217" s="31">
        <v>8.3550000000000004</v>
      </c>
      <c r="O217" s="31">
        <v>5.7391304347826084</v>
      </c>
      <c r="P217" s="31">
        <v>125.9364130434782</v>
      </c>
      <c r="Q217" s="31">
        <v>123.91663043478255</v>
      </c>
      <c r="R217" s="31">
        <v>2.0197826086956523</v>
      </c>
      <c r="S217" s="31">
        <v>272.91380434782616</v>
      </c>
      <c r="T217" s="31">
        <v>196.60847826086965</v>
      </c>
      <c r="U217" s="31">
        <v>0</v>
      </c>
      <c r="V217" s="31">
        <v>76.305326086956512</v>
      </c>
      <c r="W217" s="31">
        <v>5.2744565217391308</v>
      </c>
      <c r="X217" s="31">
        <v>5.2744565217391308</v>
      </c>
      <c r="Y217" s="31">
        <v>0</v>
      </c>
      <c r="Z217" s="31">
        <v>0</v>
      </c>
      <c r="AA217" s="31">
        <v>0</v>
      </c>
      <c r="AB217" s="31">
        <v>0</v>
      </c>
      <c r="AC217" s="31">
        <v>0</v>
      </c>
      <c r="AD217" s="31">
        <v>0</v>
      </c>
      <c r="AE217" s="31">
        <v>0</v>
      </c>
      <c r="AF217" t="s">
        <v>111</v>
      </c>
      <c r="AG217" s="32">
        <v>6</v>
      </c>
      <c r="AH217"/>
    </row>
    <row r="218" spans="1:34" x14ac:dyDescent="0.25">
      <c r="A218" t="s">
        <v>816</v>
      </c>
      <c r="B218" t="s">
        <v>347</v>
      </c>
      <c r="C218" t="s">
        <v>605</v>
      </c>
      <c r="D218" t="s">
        <v>736</v>
      </c>
      <c r="E218" s="31">
        <v>41.434782608695649</v>
      </c>
      <c r="F218" s="31">
        <v>2.8452675760755519</v>
      </c>
      <c r="G218" s="31">
        <v>2.580173137460652</v>
      </c>
      <c r="H218" s="31">
        <v>0.55588667366211975</v>
      </c>
      <c r="I218" s="31">
        <v>0.37715110178384059</v>
      </c>
      <c r="J218" s="31">
        <v>117.89304347826091</v>
      </c>
      <c r="K218" s="31">
        <v>106.90891304347831</v>
      </c>
      <c r="L218" s="31">
        <v>23.033043478260872</v>
      </c>
      <c r="M218" s="31">
        <v>15.627173913043482</v>
      </c>
      <c r="N218" s="31">
        <v>1.2985869565217392</v>
      </c>
      <c r="O218" s="31">
        <v>6.1072826086956509</v>
      </c>
      <c r="P218" s="31">
        <v>21.686413043478264</v>
      </c>
      <c r="Q218" s="31">
        <v>18.108152173913048</v>
      </c>
      <c r="R218" s="31">
        <v>3.5782608695652178</v>
      </c>
      <c r="S218" s="31">
        <v>73.17358695652176</v>
      </c>
      <c r="T218" s="31">
        <v>40.948260869565225</v>
      </c>
      <c r="U218" s="31">
        <v>0.86141304347826086</v>
      </c>
      <c r="V218" s="31">
        <v>31.363913043478277</v>
      </c>
      <c r="W218" s="31">
        <v>1.875</v>
      </c>
      <c r="X218" s="31">
        <v>0</v>
      </c>
      <c r="Y218" s="31">
        <v>0</v>
      </c>
      <c r="Z218" s="31">
        <v>0</v>
      </c>
      <c r="AA218" s="31">
        <v>0</v>
      </c>
      <c r="AB218" s="31">
        <v>1.875</v>
      </c>
      <c r="AC218" s="31">
        <v>0</v>
      </c>
      <c r="AD218" s="31">
        <v>0</v>
      </c>
      <c r="AE218" s="31">
        <v>0</v>
      </c>
      <c r="AF218" t="s">
        <v>60</v>
      </c>
      <c r="AG218" s="32">
        <v>6</v>
      </c>
      <c r="AH218"/>
    </row>
    <row r="219" spans="1:34" x14ac:dyDescent="0.25">
      <c r="A219" t="s">
        <v>816</v>
      </c>
      <c r="B219" t="s">
        <v>318</v>
      </c>
      <c r="C219" t="s">
        <v>588</v>
      </c>
      <c r="D219" t="s">
        <v>743</v>
      </c>
      <c r="E219" s="31">
        <v>59.902173913043477</v>
      </c>
      <c r="F219" s="31">
        <v>3.8447341680275815</v>
      </c>
      <c r="G219" s="31">
        <v>3.6078443113772454</v>
      </c>
      <c r="H219" s="31">
        <v>0.43598258029395753</v>
      </c>
      <c r="I219" s="31">
        <v>0.36358192705498099</v>
      </c>
      <c r="J219" s="31">
        <v>230.3079347826087</v>
      </c>
      <c r="K219" s="31">
        <v>216.11771739130432</v>
      </c>
      <c r="L219" s="31">
        <v>26.116304347826087</v>
      </c>
      <c r="M219" s="31">
        <v>21.779347826086958</v>
      </c>
      <c r="N219" s="31">
        <v>0</v>
      </c>
      <c r="O219" s="31">
        <v>4.3369565217391308</v>
      </c>
      <c r="P219" s="31">
        <v>52.331739130434791</v>
      </c>
      <c r="Q219" s="31">
        <v>42.478478260869572</v>
      </c>
      <c r="R219" s="31">
        <v>9.8532608695652169</v>
      </c>
      <c r="S219" s="31">
        <v>151.85989130434783</v>
      </c>
      <c r="T219" s="31">
        <v>108.10532608695651</v>
      </c>
      <c r="U219" s="31">
        <v>0</v>
      </c>
      <c r="V219" s="31">
        <v>43.75456521739131</v>
      </c>
      <c r="W219" s="31">
        <v>70.063913043478252</v>
      </c>
      <c r="X219" s="31">
        <v>0</v>
      </c>
      <c r="Y219" s="31">
        <v>0</v>
      </c>
      <c r="Z219" s="31">
        <v>0</v>
      </c>
      <c r="AA219" s="31">
        <v>19.462717391304345</v>
      </c>
      <c r="AB219" s="31">
        <v>0</v>
      </c>
      <c r="AC219" s="31">
        <v>32.574347826086949</v>
      </c>
      <c r="AD219" s="31">
        <v>0</v>
      </c>
      <c r="AE219" s="31">
        <v>18.026847826086961</v>
      </c>
      <c r="AF219" t="s">
        <v>30</v>
      </c>
      <c r="AG219" s="32">
        <v>6</v>
      </c>
      <c r="AH219"/>
    </row>
    <row r="220" spans="1:34" x14ac:dyDescent="0.25">
      <c r="A220" t="s">
        <v>816</v>
      </c>
      <c r="B220" t="s">
        <v>282</v>
      </c>
      <c r="C220" t="s">
        <v>656</v>
      </c>
      <c r="D220" t="s">
        <v>729</v>
      </c>
      <c r="E220" s="31">
        <v>32.641304347826086</v>
      </c>
      <c r="F220" s="31">
        <v>4.4737495837495853</v>
      </c>
      <c r="G220" s="31">
        <v>4.111821511821514</v>
      </c>
      <c r="H220" s="31">
        <v>0.50395937395937385</v>
      </c>
      <c r="I220" s="31">
        <v>0.26599400599400591</v>
      </c>
      <c r="J220" s="31">
        <v>146.02902173913049</v>
      </c>
      <c r="K220" s="31">
        <v>134.21521739130441</v>
      </c>
      <c r="L220" s="31">
        <v>16.449891304347823</v>
      </c>
      <c r="M220" s="31">
        <v>8.6823913043478225</v>
      </c>
      <c r="N220" s="31">
        <v>2.7294565217391304</v>
      </c>
      <c r="O220" s="31">
        <v>5.0380434782608692</v>
      </c>
      <c r="P220" s="31">
        <v>48.336304347826093</v>
      </c>
      <c r="Q220" s="31">
        <v>44.290000000000006</v>
      </c>
      <c r="R220" s="31">
        <v>4.0463043478260863</v>
      </c>
      <c r="S220" s="31">
        <v>81.242826086956569</v>
      </c>
      <c r="T220" s="31">
        <v>66.227500000000049</v>
      </c>
      <c r="U220" s="31">
        <v>0</v>
      </c>
      <c r="V220" s="31">
        <v>15.01532608695652</v>
      </c>
      <c r="W220" s="31">
        <v>0.17119565217391305</v>
      </c>
      <c r="X220" s="31">
        <v>0</v>
      </c>
      <c r="Y220" s="31">
        <v>0</v>
      </c>
      <c r="Z220" s="31">
        <v>0</v>
      </c>
      <c r="AA220" s="31">
        <v>0</v>
      </c>
      <c r="AB220" s="31">
        <v>0</v>
      </c>
      <c r="AC220" s="31">
        <v>0.17119565217391305</v>
      </c>
      <c r="AD220" s="31">
        <v>0</v>
      </c>
      <c r="AE220" s="31">
        <v>0</v>
      </c>
      <c r="AF220" t="s">
        <v>119</v>
      </c>
      <c r="AG220" s="32">
        <v>6</v>
      </c>
      <c r="AH220"/>
    </row>
    <row r="221" spans="1:34" x14ac:dyDescent="0.25">
      <c r="A221" t="s">
        <v>816</v>
      </c>
      <c r="B221" t="s">
        <v>471</v>
      </c>
      <c r="C221" t="s">
        <v>679</v>
      </c>
      <c r="D221" t="s">
        <v>721</v>
      </c>
      <c r="E221" s="31">
        <v>41.804347826086953</v>
      </c>
      <c r="F221" s="31">
        <v>2.7281487259490378</v>
      </c>
      <c r="G221" s="31">
        <v>2.3317472698907955</v>
      </c>
      <c r="H221" s="31">
        <v>0.14191367654706191</v>
      </c>
      <c r="I221" s="31">
        <v>0.12052522100884037</v>
      </c>
      <c r="J221" s="31">
        <v>114.04847826086954</v>
      </c>
      <c r="K221" s="31">
        <v>97.477173913043458</v>
      </c>
      <c r="L221" s="31">
        <v>5.9326086956521742</v>
      </c>
      <c r="M221" s="31">
        <v>5.0384782608695655</v>
      </c>
      <c r="N221" s="31">
        <v>0</v>
      </c>
      <c r="O221" s="31">
        <v>0.89413043478260879</v>
      </c>
      <c r="P221" s="31">
        <v>34.254456521739129</v>
      </c>
      <c r="Q221" s="31">
        <v>18.577282608695647</v>
      </c>
      <c r="R221" s="31">
        <v>15.677173913043481</v>
      </c>
      <c r="S221" s="31">
        <v>73.861413043478251</v>
      </c>
      <c r="T221" s="31">
        <v>34.879891304347822</v>
      </c>
      <c r="U221" s="31">
        <v>22.220326086956518</v>
      </c>
      <c r="V221" s="31">
        <v>16.761195652173914</v>
      </c>
      <c r="W221" s="31">
        <v>0</v>
      </c>
      <c r="X221" s="31">
        <v>0</v>
      </c>
      <c r="Y221" s="31">
        <v>0</v>
      </c>
      <c r="Z221" s="31">
        <v>0</v>
      </c>
      <c r="AA221" s="31">
        <v>0</v>
      </c>
      <c r="AB221" s="31">
        <v>0</v>
      </c>
      <c r="AC221" s="31">
        <v>0</v>
      </c>
      <c r="AD221" s="31">
        <v>0</v>
      </c>
      <c r="AE221" s="31">
        <v>0</v>
      </c>
      <c r="AF221" t="s">
        <v>186</v>
      </c>
      <c r="AG221" s="32">
        <v>6</v>
      </c>
      <c r="AH221"/>
    </row>
    <row r="222" spans="1:34" x14ac:dyDescent="0.25">
      <c r="A222" t="s">
        <v>816</v>
      </c>
      <c r="B222" t="s">
        <v>540</v>
      </c>
      <c r="C222" t="s">
        <v>618</v>
      </c>
      <c r="D222" t="s">
        <v>746</v>
      </c>
      <c r="E222" s="31">
        <v>40.369565217391305</v>
      </c>
      <c r="F222" s="31">
        <v>5.6061847065158865</v>
      </c>
      <c r="G222" s="31">
        <v>4.9501830910070028</v>
      </c>
      <c r="H222" s="31">
        <v>0.48607431340872359</v>
      </c>
      <c r="I222" s="31">
        <v>0.23130317716747431</v>
      </c>
      <c r="J222" s="31">
        <v>226.31923913043482</v>
      </c>
      <c r="K222" s="31">
        <v>199.83673913043486</v>
      </c>
      <c r="L222" s="31">
        <v>19.622608695652168</v>
      </c>
      <c r="M222" s="31">
        <v>9.33760869565217</v>
      </c>
      <c r="N222" s="31">
        <v>5.9371739130434786</v>
      </c>
      <c r="O222" s="31">
        <v>4.3478260869565215</v>
      </c>
      <c r="P222" s="31">
        <v>61.681630434782633</v>
      </c>
      <c r="Q222" s="31">
        <v>45.484130434782621</v>
      </c>
      <c r="R222" s="31">
        <v>16.197500000000009</v>
      </c>
      <c r="S222" s="31">
        <v>145.01500000000004</v>
      </c>
      <c r="T222" s="31">
        <v>96.552391304347864</v>
      </c>
      <c r="U222" s="31">
        <v>9.3680434782608693</v>
      </c>
      <c r="V222" s="31">
        <v>39.09456521739132</v>
      </c>
      <c r="W222" s="31">
        <v>7.677065217391303</v>
      </c>
      <c r="X222" s="31">
        <v>0</v>
      </c>
      <c r="Y222" s="31">
        <v>0</v>
      </c>
      <c r="Z222" s="31">
        <v>0</v>
      </c>
      <c r="AA222" s="31">
        <v>2.6813043478260865</v>
      </c>
      <c r="AB222" s="31">
        <v>0</v>
      </c>
      <c r="AC222" s="31">
        <v>4.8218478260869562</v>
      </c>
      <c r="AD222" s="31">
        <v>0</v>
      </c>
      <c r="AE222" s="31">
        <v>0.17391304347826086</v>
      </c>
      <c r="AF222" t="s">
        <v>258</v>
      </c>
      <c r="AG222" s="32">
        <v>6</v>
      </c>
      <c r="AH222"/>
    </row>
    <row r="223" spans="1:34" x14ac:dyDescent="0.25">
      <c r="A223" t="s">
        <v>816</v>
      </c>
      <c r="B223" t="s">
        <v>349</v>
      </c>
      <c r="C223" t="s">
        <v>622</v>
      </c>
      <c r="D223" t="s">
        <v>749</v>
      </c>
      <c r="E223" s="31">
        <v>55.956521739130437</v>
      </c>
      <c r="F223" s="31">
        <v>3.3804390054390052</v>
      </c>
      <c r="G223" s="31">
        <v>3.2826340326340326</v>
      </c>
      <c r="H223" s="31">
        <v>0.38403263403263405</v>
      </c>
      <c r="I223" s="31">
        <v>0.28622766122766119</v>
      </c>
      <c r="J223" s="31">
        <v>189.15760869565216</v>
      </c>
      <c r="K223" s="31">
        <v>183.68478260869566</v>
      </c>
      <c r="L223" s="31">
        <v>21.489130434782609</v>
      </c>
      <c r="M223" s="31">
        <v>16.016304347826086</v>
      </c>
      <c r="N223" s="31">
        <v>0</v>
      </c>
      <c r="O223" s="31">
        <v>5.4728260869565215</v>
      </c>
      <c r="P223" s="31">
        <v>45.997282608695649</v>
      </c>
      <c r="Q223" s="31">
        <v>45.997282608695649</v>
      </c>
      <c r="R223" s="31">
        <v>0</v>
      </c>
      <c r="S223" s="31">
        <v>121.67119565217392</v>
      </c>
      <c r="T223" s="31">
        <v>109.61141304347827</v>
      </c>
      <c r="U223" s="31">
        <v>0</v>
      </c>
      <c r="V223" s="31">
        <v>12.059782608695652</v>
      </c>
      <c r="W223" s="31">
        <v>0</v>
      </c>
      <c r="X223" s="31">
        <v>0</v>
      </c>
      <c r="Y223" s="31">
        <v>0</v>
      </c>
      <c r="Z223" s="31">
        <v>0</v>
      </c>
      <c r="AA223" s="31">
        <v>0</v>
      </c>
      <c r="AB223" s="31">
        <v>0</v>
      </c>
      <c r="AC223" s="31">
        <v>0</v>
      </c>
      <c r="AD223" s="31">
        <v>0</v>
      </c>
      <c r="AE223" s="31">
        <v>0</v>
      </c>
      <c r="AF223" t="s">
        <v>62</v>
      </c>
      <c r="AG223" s="32">
        <v>6</v>
      </c>
      <c r="AH223"/>
    </row>
    <row r="224" spans="1:34" x14ac:dyDescent="0.25">
      <c r="A224" t="s">
        <v>816</v>
      </c>
      <c r="B224" t="s">
        <v>541</v>
      </c>
      <c r="C224" t="s">
        <v>591</v>
      </c>
      <c r="D224" t="s">
        <v>744</v>
      </c>
      <c r="E224" s="31">
        <v>98.184782608695656</v>
      </c>
      <c r="F224" s="31">
        <v>3.2308302889405502</v>
      </c>
      <c r="G224" s="31">
        <v>3.0611557622052463</v>
      </c>
      <c r="H224" s="31">
        <v>0.24102734418244209</v>
      </c>
      <c r="I224" s="31">
        <v>0.18700321045057006</v>
      </c>
      <c r="J224" s="31">
        <v>317.2183695652173</v>
      </c>
      <c r="K224" s="31">
        <v>300.55891304347819</v>
      </c>
      <c r="L224" s="31">
        <v>23.665217391304342</v>
      </c>
      <c r="M224" s="31">
        <v>18.360869565217385</v>
      </c>
      <c r="N224" s="31">
        <v>0</v>
      </c>
      <c r="O224" s="31">
        <v>5.3043478260869561</v>
      </c>
      <c r="P224" s="31">
        <v>95.746847826086963</v>
      </c>
      <c r="Q224" s="31">
        <v>84.391739130434786</v>
      </c>
      <c r="R224" s="31">
        <v>11.355108695652175</v>
      </c>
      <c r="S224" s="31">
        <v>197.806304347826</v>
      </c>
      <c r="T224" s="31">
        <v>153.7084782608695</v>
      </c>
      <c r="U224" s="31">
        <v>0</v>
      </c>
      <c r="V224" s="31">
        <v>44.097826086956509</v>
      </c>
      <c r="W224" s="31">
        <v>9.1786956521739125</v>
      </c>
      <c r="X224" s="31">
        <v>0</v>
      </c>
      <c r="Y224" s="31">
        <v>0</v>
      </c>
      <c r="Z224" s="31">
        <v>0</v>
      </c>
      <c r="AA224" s="31">
        <v>1.8864130434782609</v>
      </c>
      <c r="AB224" s="31">
        <v>0</v>
      </c>
      <c r="AC224" s="31">
        <v>5.4255434782608694</v>
      </c>
      <c r="AD224" s="31">
        <v>0</v>
      </c>
      <c r="AE224" s="31">
        <v>1.8667391304347825</v>
      </c>
      <c r="AF224" t="s">
        <v>259</v>
      </c>
      <c r="AG224" s="32">
        <v>6</v>
      </c>
      <c r="AH224"/>
    </row>
    <row r="225" spans="1:34" x14ac:dyDescent="0.25">
      <c r="A225" t="s">
        <v>816</v>
      </c>
      <c r="B225" t="s">
        <v>320</v>
      </c>
      <c r="C225" t="s">
        <v>580</v>
      </c>
      <c r="D225" t="s">
        <v>751</v>
      </c>
      <c r="E225" s="31">
        <v>67.717391304347828</v>
      </c>
      <c r="F225" s="31">
        <v>3.5671412520064205</v>
      </c>
      <c r="G225" s="31">
        <v>3.3520048154093103</v>
      </c>
      <c r="H225" s="31">
        <v>0.32880256821829862</v>
      </c>
      <c r="I225" s="31">
        <v>0.23093900481540935</v>
      </c>
      <c r="J225" s="31">
        <v>241.5575</v>
      </c>
      <c r="K225" s="31">
        <v>226.98902173913046</v>
      </c>
      <c r="L225" s="31">
        <v>22.265652173913047</v>
      </c>
      <c r="M225" s="31">
        <v>15.638586956521742</v>
      </c>
      <c r="N225" s="31">
        <v>0</v>
      </c>
      <c r="O225" s="31">
        <v>6.6270652173913049</v>
      </c>
      <c r="P225" s="31">
        <v>68.63815217391307</v>
      </c>
      <c r="Q225" s="31">
        <v>60.696739130434814</v>
      </c>
      <c r="R225" s="31">
        <v>7.9414130434782599</v>
      </c>
      <c r="S225" s="31">
        <v>150.65369565217389</v>
      </c>
      <c r="T225" s="31">
        <v>96.408260869565197</v>
      </c>
      <c r="U225" s="31">
        <v>0</v>
      </c>
      <c r="V225" s="31">
        <v>54.245434782608697</v>
      </c>
      <c r="W225" s="31">
        <v>5.7132608695652181</v>
      </c>
      <c r="X225" s="31">
        <v>0</v>
      </c>
      <c r="Y225" s="31">
        <v>0</v>
      </c>
      <c r="Z225" s="31">
        <v>0</v>
      </c>
      <c r="AA225" s="31">
        <v>2.1263043478260872</v>
      </c>
      <c r="AB225" s="31">
        <v>0</v>
      </c>
      <c r="AC225" s="31">
        <v>3.5869565217391304</v>
      </c>
      <c r="AD225" s="31">
        <v>0</v>
      </c>
      <c r="AE225" s="31">
        <v>0</v>
      </c>
      <c r="AF225" t="s">
        <v>32</v>
      </c>
      <c r="AG225" s="32">
        <v>6</v>
      </c>
      <c r="AH225"/>
    </row>
    <row r="226" spans="1:34" x14ac:dyDescent="0.25">
      <c r="A226" t="s">
        <v>816</v>
      </c>
      <c r="B226" t="s">
        <v>381</v>
      </c>
      <c r="C226" t="s">
        <v>644</v>
      </c>
      <c r="D226" t="s">
        <v>726</v>
      </c>
      <c r="E226" s="31">
        <v>47</v>
      </c>
      <c r="F226" s="31">
        <v>3.7644542090656796</v>
      </c>
      <c r="G226" s="31">
        <v>3.4466928769657725</v>
      </c>
      <c r="H226" s="31">
        <v>0.2583256244218316</v>
      </c>
      <c r="I226" s="31">
        <v>0.14390610545790936</v>
      </c>
      <c r="J226" s="31">
        <v>176.92934782608694</v>
      </c>
      <c r="K226" s="31">
        <v>161.99456521739131</v>
      </c>
      <c r="L226" s="31">
        <v>12.141304347826086</v>
      </c>
      <c r="M226" s="31">
        <v>6.7635869565217392</v>
      </c>
      <c r="N226" s="31">
        <v>8.4239130434782608E-2</v>
      </c>
      <c r="O226" s="31">
        <v>5.2934782608695654</v>
      </c>
      <c r="P226" s="31">
        <v>43.157608695652172</v>
      </c>
      <c r="Q226" s="31">
        <v>33.600543478260867</v>
      </c>
      <c r="R226" s="31">
        <v>9.5570652173913047</v>
      </c>
      <c r="S226" s="31">
        <v>121.63043478260869</v>
      </c>
      <c r="T226" s="31">
        <v>83.586956521739125</v>
      </c>
      <c r="U226" s="31">
        <v>0</v>
      </c>
      <c r="V226" s="31">
        <v>38.043478260869563</v>
      </c>
      <c r="W226" s="31">
        <v>0</v>
      </c>
      <c r="X226" s="31">
        <v>0</v>
      </c>
      <c r="Y226" s="31">
        <v>0</v>
      </c>
      <c r="Z226" s="31">
        <v>0</v>
      </c>
      <c r="AA226" s="31">
        <v>0</v>
      </c>
      <c r="AB226" s="31">
        <v>0</v>
      </c>
      <c r="AC226" s="31">
        <v>0</v>
      </c>
      <c r="AD226" s="31">
        <v>0</v>
      </c>
      <c r="AE226" s="31">
        <v>0</v>
      </c>
      <c r="AF226" t="s">
        <v>94</v>
      </c>
      <c r="AG226" s="32">
        <v>6</v>
      </c>
      <c r="AH226"/>
    </row>
    <row r="227" spans="1:34" x14ac:dyDescent="0.25">
      <c r="A227" t="s">
        <v>816</v>
      </c>
      <c r="B227" t="s">
        <v>400</v>
      </c>
      <c r="C227" t="s">
        <v>652</v>
      </c>
      <c r="D227" t="s">
        <v>714</v>
      </c>
      <c r="E227" s="31">
        <v>55.043478260869563</v>
      </c>
      <c r="F227" s="31">
        <v>3.1868088467614535</v>
      </c>
      <c r="G227" s="31">
        <v>3.0813586097946288</v>
      </c>
      <c r="H227" s="31">
        <v>0.54778830963665093</v>
      </c>
      <c r="I227" s="31">
        <v>0.44233807266982628</v>
      </c>
      <c r="J227" s="31">
        <v>175.41304347826087</v>
      </c>
      <c r="K227" s="31">
        <v>169.60869565217391</v>
      </c>
      <c r="L227" s="31">
        <v>30.15217391304348</v>
      </c>
      <c r="M227" s="31">
        <v>24.347826086956523</v>
      </c>
      <c r="N227" s="31">
        <v>0</v>
      </c>
      <c r="O227" s="31">
        <v>5.8043478260869561</v>
      </c>
      <c r="P227" s="31">
        <v>28.304347826086957</v>
      </c>
      <c r="Q227" s="31">
        <v>28.304347826086957</v>
      </c>
      <c r="R227" s="31">
        <v>0</v>
      </c>
      <c r="S227" s="31">
        <v>116.95652173913044</v>
      </c>
      <c r="T227" s="31">
        <v>104.10869565217391</v>
      </c>
      <c r="U227" s="31">
        <v>8.6032608695652169</v>
      </c>
      <c r="V227" s="31">
        <v>4.2445652173913047</v>
      </c>
      <c r="W227" s="31">
        <v>0</v>
      </c>
      <c r="X227" s="31">
        <v>0</v>
      </c>
      <c r="Y227" s="31">
        <v>0</v>
      </c>
      <c r="Z227" s="31">
        <v>0</v>
      </c>
      <c r="AA227" s="31">
        <v>0</v>
      </c>
      <c r="AB227" s="31">
        <v>0</v>
      </c>
      <c r="AC227" s="31">
        <v>0</v>
      </c>
      <c r="AD227" s="31">
        <v>0</v>
      </c>
      <c r="AE227" s="31">
        <v>0</v>
      </c>
      <c r="AF227" t="s">
        <v>113</v>
      </c>
      <c r="AG227" s="32">
        <v>6</v>
      </c>
      <c r="AH227"/>
    </row>
    <row r="228" spans="1:34" x14ac:dyDescent="0.25">
      <c r="A228" t="s">
        <v>816</v>
      </c>
      <c r="B228" t="s">
        <v>479</v>
      </c>
      <c r="C228" t="s">
        <v>682</v>
      </c>
      <c r="D228" t="s">
        <v>723</v>
      </c>
      <c r="E228" s="31">
        <v>25.782608695652176</v>
      </c>
      <c r="F228" s="31">
        <v>3.9695868465430011</v>
      </c>
      <c r="G228" s="31">
        <v>3.43548060708263</v>
      </c>
      <c r="H228" s="31">
        <v>0.32902613827993249</v>
      </c>
      <c r="I228" s="31">
        <v>8.7689713322091051E-2</v>
      </c>
      <c r="J228" s="31">
        <v>102.34630434782608</v>
      </c>
      <c r="K228" s="31">
        <v>88.575652173913028</v>
      </c>
      <c r="L228" s="31">
        <v>8.4831521739130427</v>
      </c>
      <c r="M228" s="31">
        <v>2.2608695652173911</v>
      </c>
      <c r="N228" s="31">
        <v>0</v>
      </c>
      <c r="O228" s="31">
        <v>6.2222826086956511</v>
      </c>
      <c r="P228" s="31">
        <v>35.200108695652169</v>
      </c>
      <c r="Q228" s="31">
        <v>27.651739130434777</v>
      </c>
      <c r="R228" s="31">
        <v>7.5483695652173903</v>
      </c>
      <c r="S228" s="31">
        <v>58.663043478260867</v>
      </c>
      <c r="T228" s="31">
        <v>42.656630434782606</v>
      </c>
      <c r="U228" s="31">
        <v>0</v>
      </c>
      <c r="V228" s="31">
        <v>16.006413043478261</v>
      </c>
      <c r="W228" s="31">
        <v>0</v>
      </c>
      <c r="X228" s="31">
        <v>0</v>
      </c>
      <c r="Y228" s="31">
        <v>0</v>
      </c>
      <c r="Z228" s="31">
        <v>0</v>
      </c>
      <c r="AA228" s="31">
        <v>0</v>
      </c>
      <c r="AB228" s="31">
        <v>0</v>
      </c>
      <c r="AC228" s="31">
        <v>0</v>
      </c>
      <c r="AD228" s="31">
        <v>0</v>
      </c>
      <c r="AE228" s="31">
        <v>0</v>
      </c>
      <c r="AF228" t="s">
        <v>194</v>
      </c>
      <c r="AG228" s="32">
        <v>6</v>
      </c>
      <c r="AH228"/>
    </row>
    <row r="229" spans="1:34" x14ac:dyDescent="0.25">
      <c r="A229" t="s">
        <v>816</v>
      </c>
      <c r="B229" t="s">
        <v>452</v>
      </c>
      <c r="C229" t="s">
        <v>626</v>
      </c>
      <c r="D229" t="s">
        <v>760</v>
      </c>
      <c r="E229" s="31">
        <v>45.336956521739133</v>
      </c>
      <c r="F229" s="31">
        <v>3.5097266842483825</v>
      </c>
      <c r="G229" s="31">
        <v>3.3345049148885164</v>
      </c>
      <c r="H229" s="31">
        <v>0.24309518101174774</v>
      </c>
      <c r="I229" s="31">
        <v>0.12014145288899543</v>
      </c>
      <c r="J229" s="31">
        <v>159.12032608695657</v>
      </c>
      <c r="K229" s="31">
        <v>151.17630434782612</v>
      </c>
      <c r="L229" s="31">
        <v>11.021195652173912</v>
      </c>
      <c r="M229" s="31">
        <v>5.4468478260869562</v>
      </c>
      <c r="N229" s="31">
        <v>0</v>
      </c>
      <c r="O229" s="31">
        <v>5.5743478260869566</v>
      </c>
      <c r="P229" s="31">
        <v>37.374347826086961</v>
      </c>
      <c r="Q229" s="31">
        <v>35.004673913043483</v>
      </c>
      <c r="R229" s="31">
        <v>2.3696739130434783</v>
      </c>
      <c r="S229" s="31">
        <v>110.72478260869568</v>
      </c>
      <c r="T229" s="31">
        <v>75.182173913043513</v>
      </c>
      <c r="U229" s="31">
        <v>13.989347826086961</v>
      </c>
      <c r="V229" s="31">
        <v>21.553260869565214</v>
      </c>
      <c r="W229" s="31">
        <v>0</v>
      </c>
      <c r="X229" s="31">
        <v>0</v>
      </c>
      <c r="Y229" s="31">
        <v>0</v>
      </c>
      <c r="Z229" s="31">
        <v>0</v>
      </c>
      <c r="AA229" s="31">
        <v>0</v>
      </c>
      <c r="AB229" s="31">
        <v>0</v>
      </c>
      <c r="AC229" s="31">
        <v>0</v>
      </c>
      <c r="AD229" s="31">
        <v>0</v>
      </c>
      <c r="AE229" s="31">
        <v>0</v>
      </c>
      <c r="AF229" t="s">
        <v>167</v>
      </c>
      <c r="AG229" s="32">
        <v>6</v>
      </c>
      <c r="AH229"/>
    </row>
    <row r="230" spans="1:34" x14ac:dyDescent="0.25">
      <c r="A230" t="s">
        <v>816</v>
      </c>
      <c r="B230" t="s">
        <v>378</v>
      </c>
      <c r="C230" t="s">
        <v>641</v>
      </c>
      <c r="D230" t="s">
        <v>749</v>
      </c>
      <c r="E230" s="31">
        <v>29.771739130434781</v>
      </c>
      <c r="F230" s="31">
        <v>3.4486491420226355</v>
      </c>
      <c r="G230" s="31">
        <v>3.0956589996349031</v>
      </c>
      <c r="H230" s="31">
        <v>0.39360350492880608</v>
      </c>
      <c r="I230" s="31">
        <v>0.16962760131434829</v>
      </c>
      <c r="J230" s="31">
        <v>102.67228260869564</v>
      </c>
      <c r="K230" s="31">
        <v>92.163152173913033</v>
      </c>
      <c r="L230" s="31">
        <v>11.718260869565215</v>
      </c>
      <c r="M230" s="31">
        <v>5.050108695652173</v>
      </c>
      <c r="N230" s="31">
        <v>0</v>
      </c>
      <c r="O230" s="31">
        <v>6.6681521739130423</v>
      </c>
      <c r="P230" s="31">
        <v>33.606304347826082</v>
      </c>
      <c r="Q230" s="31">
        <v>29.76532608695652</v>
      </c>
      <c r="R230" s="31">
        <v>3.8409782608695657</v>
      </c>
      <c r="S230" s="31">
        <v>57.347717391304343</v>
      </c>
      <c r="T230" s="31">
        <v>48.73347826086956</v>
      </c>
      <c r="U230" s="31">
        <v>0</v>
      </c>
      <c r="V230" s="31">
        <v>8.6142391304347843</v>
      </c>
      <c r="W230" s="31">
        <v>0</v>
      </c>
      <c r="X230" s="31">
        <v>0</v>
      </c>
      <c r="Y230" s="31">
        <v>0</v>
      </c>
      <c r="Z230" s="31">
        <v>0</v>
      </c>
      <c r="AA230" s="31">
        <v>0</v>
      </c>
      <c r="AB230" s="31">
        <v>0</v>
      </c>
      <c r="AC230" s="31">
        <v>0</v>
      </c>
      <c r="AD230" s="31">
        <v>0</v>
      </c>
      <c r="AE230" s="31">
        <v>0</v>
      </c>
      <c r="AF230" t="s">
        <v>91</v>
      </c>
      <c r="AG230" s="32">
        <v>6</v>
      </c>
      <c r="AH230"/>
    </row>
    <row r="231" spans="1:34" x14ac:dyDescent="0.25">
      <c r="A231" t="s">
        <v>816</v>
      </c>
      <c r="B231" t="s">
        <v>443</v>
      </c>
      <c r="C231" t="s">
        <v>670</v>
      </c>
      <c r="D231" t="s">
        <v>772</v>
      </c>
      <c r="E231" s="31">
        <v>32.217391304347828</v>
      </c>
      <c r="F231" s="31">
        <v>3.097334682860998</v>
      </c>
      <c r="G231" s="31">
        <v>2.9715182186234812</v>
      </c>
      <c r="H231" s="31">
        <v>0.25371120107962214</v>
      </c>
      <c r="I231" s="31">
        <v>0.24831309041835356</v>
      </c>
      <c r="J231" s="31">
        <v>99.78804347826086</v>
      </c>
      <c r="K231" s="31">
        <v>95.734565217391292</v>
      </c>
      <c r="L231" s="31">
        <v>8.1739130434782616</v>
      </c>
      <c r="M231" s="31">
        <v>8</v>
      </c>
      <c r="N231" s="31">
        <v>0.17391304347826086</v>
      </c>
      <c r="O231" s="31">
        <v>0</v>
      </c>
      <c r="P231" s="31">
        <v>18.572934782608687</v>
      </c>
      <c r="Q231" s="31">
        <v>14.693369565217383</v>
      </c>
      <c r="R231" s="31">
        <v>3.8795652173913044</v>
      </c>
      <c r="S231" s="31">
        <v>73.041195652173911</v>
      </c>
      <c r="T231" s="31">
        <v>67.31282608695652</v>
      </c>
      <c r="U231" s="31">
        <v>0</v>
      </c>
      <c r="V231" s="31">
        <v>5.7283695652173909</v>
      </c>
      <c r="W231" s="31">
        <v>8.1739130434782616</v>
      </c>
      <c r="X231" s="31">
        <v>8</v>
      </c>
      <c r="Y231" s="31">
        <v>0.17391304347826086</v>
      </c>
      <c r="Z231" s="31">
        <v>0</v>
      </c>
      <c r="AA231" s="31">
        <v>0</v>
      </c>
      <c r="AB231" s="31">
        <v>0</v>
      </c>
      <c r="AC231" s="31">
        <v>0</v>
      </c>
      <c r="AD231" s="31">
        <v>0</v>
      </c>
      <c r="AE231" s="31">
        <v>0</v>
      </c>
      <c r="AF231" t="s">
        <v>158</v>
      </c>
      <c r="AG231" s="32">
        <v>6</v>
      </c>
      <c r="AH231"/>
    </row>
    <row r="232" spans="1:34" x14ac:dyDescent="0.25">
      <c r="A232" t="s">
        <v>816</v>
      </c>
      <c r="B232" t="s">
        <v>486</v>
      </c>
      <c r="C232" t="s">
        <v>609</v>
      </c>
      <c r="D232" t="s">
        <v>717</v>
      </c>
      <c r="E232" s="31">
        <v>81.847826086956516</v>
      </c>
      <c r="F232" s="31">
        <v>2.3965471447543165</v>
      </c>
      <c r="G232" s="31">
        <v>2.1009176626826034</v>
      </c>
      <c r="H232" s="31">
        <v>0.2596002656042497</v>
      </c>
      <c r="I232" s="31">
        <v>0.15061354581673311</v>
      </c>
      <c r="J232" s="31">
        <v>196.1521739130435</v>
      </c>
      <c r="K232" s="31">
        <v>171.95554347826089</v>
      </c>
      <c r="L232" s="31">
        <v>21.247717391304349</v>
      </c>
      <c r="M232" s="31">
        <v>12.327391304347829</v>
      </c>
      <c r="N232" s="31">
        <v>3.2681521739130432</v>
      </c>
      <c r="O232" s="31">
        <v>5.6521739130434785</v>
      </c>
      <c r="P232" s="31">
        <v>60.365652173913041</v>
      </c>
      <c r="Q232" s="31">
        <v>45.08934782608695</v>
      </c>
      <c r="R232" s="31">
        <v>15.276304347826089</v>
      </c>
      <c r="S232" s="31">
        <v>114.53880434782612</v>
      </c>
      <c r="T232" s="31">
        <v>67.168369565217404</v>
      </c>
      <c r="U232" s="31">
        <v>0</v>
      </c>
      <c r="V232" s="31">
        <v>47.370434782608712</v>
      </c>
      <c r="W232" s="31">
        <v>0</v>
      </c>
      <c r="X232" s="31">
        <v>0</v>
      </c>
      <c r="Y232" s="31">
        <v>0</v>
      </c>
      <c r="Z232" s="31">
        <v>0</v>
      </c>
      <c r="AA232" s="31">
        <v>0</v>
      </c>
      <c r="AB232" s="31">
        <v>0</v>
      </c>
      <c r="AC232" s="31">
        <v>0</v>
      </c>
      <c r="AD232" s="31">
        <v>0</v>
      </c>
      <c r="AE232" s="31">
        <v>0</v>
      </c>
      <c r="AF232" t="s">
        <v>201</v>
      </c>
      <c r="AG232" s="32">
        <v>6</v>
      </c>
      <c r="AH232"/>
    </row>
    <row r="233" spans="1:34" x14ac:dyDescent="0.25">
      <c r="A233" t="s">
        <v>816</v>
      </c>
      <c r="B233" t="s">
        <v>487</v>
      </c>
      <c r="C233" t="s">
        <v>588</v>
      </c>
      <c r="D233" t="s">
        <v>743</v>
      </c>
      <c r="E233" s="31">
        <v>82.728260869565219</v>
      </c>
      <c r="F233" s="31">
        <v>3.4451110235185913</v>
      </c>
      <c r="G233" s="31">
        <v>3.2900854027066084</v>
      </c>
      <c r="H233" s="31">
        <v>0.40164367363027198</v>
      </c>
      <c r="I233" s="31">
        <v>0.33227039810800163</v>
      </c>
      <c r="J233" s="31">
        <v>285.00804347826084</v>
      </c>
      <c r="K233" s="31">
        <v>272.18304347826086</v>
      </c>
      <c r="L233" s="31">
        <v>33.227282608695653</v>
      </c>
      <c r="M233" s="31">
        <v>27.488152173913047</v>
      </c>
      <c r="N233" s="31">
        <v>0</v>
      </c>
      <c r="O233" s="31">
        <v>5.7391304347826084</v>
      </c>
      <c r="P233" s="31">
        <v>66.352499999999992</v>
      </c>
      <c r="Q233" s="31">
        <v>59.266630434782606</v>
      </c>
      <c r="R233" s="31">
        <v>7.0858695652173926</v>
      </c>
      <c r="S233" s="31">
        <v>185.42826086956521</v>
      </c>
      <c r="T233" s="31">
        <v>128.65304347826086</v>
      </c>
      <c r="U233" s="31">
        <v>1.6146739130434784</v>
      </c>
      <c r="V233" s="31">
        <v>55.160543478260877</v>
      </c>
      <c r="W233" s="31">
        <v>5.0081521739130439</v>
      </c>
      <c r="X233" s="31">
        <v>0</v>
      </c>
      <c r="Y233" s="31">
        <v>0</v>
      </c>
      <c r="Z233" s="31">
        <v>0</v>
      </c>
      <c r="AA233" s="31">
        <v>0</v>
      </c>
      <c r="AB233" s="31">
        <v>0</v>
      </c>
      <c r="AC233" s="31">
        <v>5.0081521739130439</v>
      </c>
      <c r="AD233" s="31">
        <v>0</v>
      </c>
      <c r="AE233" s="31">
        <v>0</v>
      </c>
      <c r="AF233" t="s">
        <v>202</v>
      </c>
      <c r="AG233" s="32">
        <v>6</v>
      </c>
      <c r="AH233"/>
    </row>
    <row r="234" spans="1:34" x14ac:dyDescent="0.25">
      <c r="A234" t="s">
        <v>816</v>
      </c>
      <c r="B234" t="s">
        <v>322</v>
      </c>
      <c r="C234" t="s">
        <v>591</v>
      </c>
      <c r="D234" t="s">
        <v>744</v>
      </c>
      <c r="E234" s="31">
        <v>30.108695652173914</v>
      </c>
      <c r="F234" s="31">
        <v>5.3013176895306859</v>
      </c>
      <c r="G234" s="31">
        <v>4.6394043321299643</v>
      </c>
      <c r="H234" s="31">
        <v>0.99768953068592048</v>
      </c>
      <c r="I234" s="31">
        <v>0.48361010830324902</v>
      </c>
      <c r="J234" s="31">
        <v>159.61576086956524</v>
      </c>
      <c r="K234" s="31">
        <v>139.68641304347827</v>
      </c>
      <c r="L234" s="31">
        <v>30.039130434782606</v>
      </c>
      <c r="M234" s="31">
        <v>14.56086956521739</v>
      </c>
      <c r="N234" s="31">
        <v>11.130434782608695</v>
      </c>
      <c r="O234" s="31">
        <v>4.3478260869565215</v>
      </c>
      <c r="P234" s="31">
        <v>34.754673913043483</v>
      </c>
      <c r="Q234" s="31">
        <v>30.303586956521741</v>
      </c>
      <c r="R234" s="31">
        <v>4.4510869565217392</v>
      </c>
      <c r="S234" s="31">
        <v>94.821956521739139</v>
      </c>
      <c r="T234" s="31">
        <v>94.735000000000014</v>
      </c>
      <c r="U234" s="31">
        <v>0</v>
      </c>
      <c r="V234" s="31">
        <v>8.6956521739130432E-2</v>
      </c>
      <c r="W234" s="31">
        <v>41.372282608695649</v>
      </c>
      <c r="X234" s="31">
        <v>2.6711956521739131</v>
      </c>
      <c r="Y234" s="31">
        <v>5.3913043478260869</v>
      </c>
      <c r="Z234" s="31">
        <v>4.3478260869565215</v>
      </c>
      <c r="AA234" s="31">
        <v>1.6521739130434783</v>
      </c>
      <c r="AB234" s="31">
        <v>4.4510869565217392</v>
      </c>
      <c r="AC234" s="31">
        <v>22.771739130434781</v>
      </c>
      <c r="AD234" s="31">
        <v>0</v>
      </c>
      <c r="AE234" s="31">
        <v>8.6956521739130432E-2</v>
      </c>
      <c r="AF234" t="s">
        <v>34</v>
      </c>
      <c r="AG234" s="32">
        <v>6</v>
      </c>
      <c r="AH234"/>
    </row>
    <row r="235" spans="1:34" x14ac:dyDescent="0.25">
      <c r="A235" t="s">
        <v>816</v>
      </c>
      <c r="B235" t="s">
        <v>504</v>
      </c>
      <c r="C235" t="s">
        <v>576</v>
      </c>
      <c r="D235" t="s">
        <v>728</v>
      </c>
      <c r="E235" s="31">
        <v>42.326086956521742</v>
      </c>
      <c r="F235" s="31">
        <v>3.4655238828967643</v>
      </c>
      <c r="G235" s="31">
        <v>3.1246789933230605</v>
      </c>
      <c r="H235" s="31">
        <v>0.40100154083204931</v>
      </c>
      <c r="I235" s="31">
        <v>0.11376476630713918</v>
      </c>
      <c r="J235" s="31">
        <v>146.68206521739131</v>
      </c>
      <c r="K235" s="31">
        <v>132.25543478260869</v>
      </c>
      <c r="L235" s="31">
        <v>16.972826086956523</v>
      </c>
      <c r="M235" s="31">
        <v>4.8152173913043477</v>
      </c>
      <c r="N235" s="31">
        <v>6.5</v>
      </c>
      <c r="O235" s="31">
        <v>5.6576086956521738</v>
      </c>
      <c r="P235" s="31">
        <v>40.891304347826086</v>
      </c>
      <c r="Q235" s="31">
        <v>38.622282608695649</v>
      </c>
      <c r="R235" s="31">
        <v>2.2690217391304346</v>
      </c>
      <c r="S235" s="31">
        <v>88.817934782608688</v>
      </c>
      <c r="T235" s="31">
        <v>62.290760869565219</v>
      </c>
      <c r="U235" s="31">
        <v>0</v>
      </c>
      <c r="V235" s="31">
        <v>26.527173913043477</v>
      </c>
      <c r="W235" s="31">
        <v>0</v>
      </c>
      <c r="X235" s="31">
        <v>0</v>
      </c>
      <c r="Y235" s="31">
        <v>0</v>
      </c>
      <c r="Z235" s="31">
        <v>0</v>
      </c>
      <c r="AA235" s="31">
        <v>0</v>
      </c>
      <c r="AB235" s="31">
        <v>0</v>
      </c>
      <c r="AC235" s="31">
        <v>0</v>
      </c>
      <c r="AD235" s="31">
        <v>0</v>
      </c>
      <c r="AE235" s="31">
        <v>0</v>
      </c>
      <c r="AF235" t="s">
        <v>222</v>
      </c>
      <c r="AG235" s="32">
        <v>6</v>
      </c>
      <c r="AH235"/>
    </row>
    <row r="236" spans="1:34" x14ac:dyDescent="0.25">
      <c r="A236" t="s">
        <v>816</v>
      </c>
      <c r="B236" t="s">
        <v>293</v>
      </c>
      <c r="C236" t="s">
        <v>585</v>
      </c>
      <c r="D236" t="s">
        <v>744</v>
      </c>
      <c r="E236" s="31">
        <v>96.945652173913047</v>
      </c>
      <c r="F236" s="31">
        <v>3.1088933736966018</v>
      </c>
      <c r="G236" s="31">
        <v>2.9118701648166825</v>
      </c>
      <c r="H236" s="31">
        <v>0.39247225025227028</v>
      </c>
      <c r="I236" s="31">
        <v>0.26551182868034512</v>
      </c>
      <c r="J236" s="31">
        <v>301.39369565217385</v>
      </c>
      <c r="K236" s="31">
        <v>282.29315217391297</v>
      </c>
      <c r="L236" s="31">
        <v>38.048478260869551</v>
      </c>
      <c r="M236" s="31">
        <v>25.740217391304331</v>
      </c>
      <c r="N236" s="31">
        <v>6.7276086956521741</v>
      </c>
      <c r="O236" s="31">
        <v>5.5806521739130428</v>
      </c>
      <c r="P236" s="31">
        <v>98.333695652173887</v>
      </c>
      <c r="Q236" s="31">
        <v>91.541413043478229</v>
      </c>
      <c r="R236" s="31">
        <v>6.7922826086956549</v>
      </c>
      <c r="S236" s="31">
        <v>165.01152173913042</v>
      </c>
      <c r="T236" s="31">
        <v>110.94695652173912</v>
      </c>
      <c r="U236" s="31">
        <v>0</v>
      </c>
      <c r="V236" s="31">
        <v>54.064565217391284</v>
      </c>
      <c r="W236" s="31">
        <v>13.543478260869563</v>
      </c>
      <c r="X236" s="31">
        <v>0</v>
      </c>
      <c r="Y236" s="31">
        <v>0</v>
      </c>
      <c r="Z236" s="31">
        <v>0</v>
      </c>
      <c r="AA236" s="31">
        <v>4.5727173913043471</v>
      </c>
      <c r="AB236" s="31">
        <v>0</v>
      </c>
      <c r="AC236" s="31">
        <v>6.0168478260869547</v>
      </c>
      <c r="AD236" s="31">
        <v>0</v>
      </c>
      <c r="AE236" s="31">
        <v>2.9539130434782601</v>
      </c>
      <c r="AF236" t="s">
        <v>4</v>
      </c>
      <c r="AG236" s="32">
        <v>6</v>
      </c>
      <c r="AH236"/>
    </row>
    <row r="237" spans="1:34" x14ac:dyDescent="0.25">
      <c r="A237" t="s">
        <v>816</v>
      </c>
      <c r="B237" t="s">
        <v>507</v>
      </c>
      <c r="C237" t="s">
        <v>591</v>
      </c>
      <c r="D237" t="s">
        <v>744</v>
      </c>
      <c r="E237" s="31">
        <v>26.326086956521738</v>
      </c>
      <c r="F237" s="31">
        <v>5.1967299752270861</v>
      </c>
      <c r="G237" s="31">
        <v>4.8406853839801824</v>
      </c>
      <c r="H237" s="31">
        <v>0.63036333608587924</v>
      </c>
      <c r="I237" s="31">
        <v>0.51152353426919894</v>
      </c>
      <c r="J237" s="31">
        <v>136.80956521739134</v>
      </c>
      <c r="K237" s="31">
        <v>127.43630434782611</v>
      </c>
      <c r="L237" s="31">
        <v>16.594999999999995</v>
      </c>
      <c r="M237" s="31">
        <v>13.466413043478259</v>
      </c>
      <c r="N237" s="31">
        <v>3.1285869565217381</v>
      </c>
      <c r="O237" s="31">
        <v>0</v>
      </c>
      <c r="P237" s="31">
        <v>37.20826086956523</v>
      </c>
      <c r="Q237" s="31">
        <v>30.963586956521755</v>
      </c>
      <c r="R237" s="31">
        <v>6.244673913043477</v>
      </c>
      <c r="S237" s="31">
        <v>83.006304347826102</v>
      </c>
      <c r="T237" s="31">
        <v>64.701630434782629</v>
      </c>
      <c r="U237" s="31">
        <v>0</v>
      </c>
      <c r="V237" s="31">
        <v>18.304673913043477</v>
      </c>
      <c r="W237" s="31">
        <v>0.10869565217391304</v>
      </c>
      <c r="X237" s="31">
        <v>0</v>
      </c>
      <c r="Y237" s="31">
        <v>0</v>
      </c>
      <c r="Z237" s="31">
        <v>0</v>
      </c>
      <c r="AA237" s="31">
        <v>0</v>
      </c>
      <c r="AB237" s="31">
        <v>0</v>
      </c>
      <c r="AC237" s="31">
        <v>0.10869565217391304</v>
      </c>
      <c r="AD237" s="31">
        <v>0</v>
      </c>
      <c r="AE237" s="31">
        <v>0</v>
      </c>
      <c r="AF237" t="s">
        <v>225</v>
      </c>
      <c r="AG237" s="32">
        <v>6</v>
      </c>
      <c r="AH237"/>
    </row>
    <row r="238" spans="1:34" x14ac:dyDescent="0.25">
      <c r="A238" t="s">
        <v>816</v>
      </c>
      <c r="B238" t="s">
        <v>538</v>
      </c>
      <c r="C238" t="s">
        <v>647</v>
      </c>
      <c r="D238" t="s">
        <v>743</v>
      </c>
      <c r="E238" s="31">
        <v>89.663043478260875</v>
      </c>
      <c r="F238" s="31">
        <v>3.4920111528670135</v>
      </c>
      <c r="G238" s="31">
        <v>3.359113831979633</v>
      </c>
      <c r="H238" s="31">
        <v>0.44462237847011749</v>
      </c>
      <c r="I238" s="31">
        <v>0.3806146199539337</v>
      </c>
      <c r="J238" s="31">
        <v>313.10434782608689</v>
      </c>
      <c r="K238" s="31">
        <v>301.18836956521733</v>
      </c>
      <c r="L238" s="31">
        <v>39.866195652173907</v>
      </c>
      <c r="M238" s="31">
        <v>34.127065217391298</v>
      </c>
      <c r="N238" s="31">
        <v>0</v>
      </c>
      <c r="O238" s="31">
        <v>5.7391304347826084</v>
      </c>
      <c r="P238" s="31">
        <v>67.53065217391304</v>
      </c>
      <c r="Q238" s="31">
        <v>61.353804347826078</v>
      </c>
      <c r="R238" s="31">
        <v>6.1768478260869566</v>
      </c>
      <c r="S238" s="31">
        <v>205.70749999999995</v>
      </c>
      <c r="T238" s="31">
        <v>153.07771739130433</v>
      </c>
      <c r="U238" s="31">
        <v>0.13043478260869565</v>
      </c>
      <c r="V238" s="31">
        <v>52.49934782608694</v>
      </c>
      <c r="W238" s="31">
        <v>7.5434782608695645</v>
      </c>
      <c r="X238" s="31">
        <v>0</v>
      </c>
      <c r="Y238" s="31">
        <v>0</v>
      </c>
      <c r="Z238" s="31">
        <v>0</v>
      </c>
      <c r="AA238" s="31">
        <v>0.10326086956521739</v>
      </c>
      <c r="AB238" s="31">
        <v>0.54619565217391308</v>
      </c>
      <c r="AC238" s="31">
        <v>5.8668478260869561</v>
      </c>
      <c r="AD238" s="31">
        <v>0.13043478260869565</v>
      </c>
      <c r="AE238" s="31">
        <v>0.89673913043478259</v>
      </c>
      <c r="AF238" t="s">
        <v>256</v>
      </c>
      <c r="AG238" s="32">
        <v>6</v>
      </c>
      <c r="AH238"/>
    </row>
    <row r="239" spans="1:34" x14ac:dyDescent="0.25">
      <c r="A239" t="s">
        <v>816</v>
      </c>
      <c r="B239" t="s">
        <v>420</v>
      </c>
      <c r="C239" t="s">
        <v>583</v>
      </c>
      <c r="D239" t="s">
        <v>721</v>
      </c>
      <c r="E239" s="31">
        <v>37.065217391304351</v>
      </c>
      <c r="F239" s="31">
        <v>4.1401114369501473</v>
      </c>
      <c r="G239" s="31">
        <v>3.6354252199413488</v>
      </c>
      <c r="H239" s="31">
        <v>0.33564809384164229</v>
      </c>
      <c r="I239" s="31">
        <v>0.15031085043988274</v>
      </c>
      <c r="J239" s="31">
        <v>153.45413043478266</v>
      </c>
      <c r="K239" s="31">
        <v>134.74782608695654</v>
      </c>
      <c r="L239" s="31">
        <v>12.440869565217394</v>
      </c>
      <c r="M239" s="31">
        <v>5.5713043478260884</v>
      </c>
      <c r="N239" s="31">
        <v>0</v>
      </c>
      <c r="O239" s="31">
        <v>6.8695652173913047</v>
      </c>
      <c r="P239" s="31">
        <v>58.906413043478267</v>
      </c>
      <c r="Q239" s="31">
        <v>47.069673913043488</v>
      </c>
      <c r="R239" s="31">
        <v>11.836739130434781</v>
      </c>
      <c r="S239" s="31">
        <v>82.106847826086977</v>
      </c>
      <c r="T239" s="31">
        <v>67.538586956521755</v>
      </c>
      <c r="U239" s="31">
        <v>0</v>
      </c>
      <c r="V239" s="31">
        <v>14.568260869565215</v>
      </c>
      <c r="W239" s="31">
        <v>0</v>
      </c>
      <c r="X239" s="31">
        <v>0</v>
      </c>
      <c r="Y239" s="31">
        <v>0</v>
      </c>
      <c r="Z239" s="31">
        <v>0</v>
      </c>
      <c r="AA239" s="31">
        <v>0</v>
      </c>
      <c r="AB239" s="31">
        <v>0</v>
      </c>
      <c r="AC239" s="31">
        <v>0</v>
      </c>
      <c r="AD239" s="31">
        <v>0</v>
      </c>
      <c r="AE239" s="31">
        <v>0</v>
      </c>
      <c r="AF239" t="s">
        <v>134</v>
      </c>
      <c r="AG239" s="32">
        <v>6</v>
      </c>
      <c r="AH239"/>
    </row>
    <row r="240" spans="1:34" x14ac:dyDescent="0.25">
      <c r="A240" t="s">
        <v>816</v>
      </c>
      <c r="B240" t="s">
        <v>419</v>
      </c>
      <c r="C240" t="s">
        <v>591</v>
      </c>
      <c r="D240" t="s">
        <v>744</v>
      </c>
      <c r="E240" s="31">
        <v>55.510869565217391</v>
      </c>
      <c r="F240" s="31">
        <v>4.0264930487566071</v>
      </c>
      <c r="G240" s="31">
        <v>3.8098825141961998</v>
      </c>
      <c r="H240" s="31">
        <v>0.44373604856079873</v>
      </c>
      <c r="I240" s="31">
        <v>0.31151948306246313</v>
      </c>
      <c r="J240" s="31">
        <v>223.51413043478254</v>
      </c>
      <c r="K240" s="31">
        <v>211.48989130434774</v>
      </c>
      <c r="L240" s="31">
        <v>24.63217391304347</v>
      </c>
      <c r="M240" s="31">
        <v>17.29271739130434</v>
      </c>
      <c r="N240" s="31">
        <v>2.0351086956521738</v>
      </c>
      <c r="O240" s="31">
        <v>5.3043478260869561</v>
      </c>
      <c r="P240" s="31">
        <v>59.450434782608696</v>
      </c>
      <c r="Q240" s="31">
        <v>54.76565217391304</v>
      </c>
      <c r="R240" s="31">
        <v>4.6847826086956523</v>
      </c>
      <c r="S240" s="31">
        <v>139.4315217391304</v>
      </c>
      <c r="T240" s="31">
        <v>91.550760869565153</v>
      </c>
      <c r="U240" s="31">
        <v>0</v>
      </c>
      <c r="V240" s="31">
        <v>47.880760869565236</v>
      </c>
      <c r="W240" s="31">
        <v>0.16630434782608697</v>
      </c>
      <c r="X240" s="31">
        <v>0</v>
      </c>
      <c r="Y240" s="31">
        <v>0</v>
      </c>
      <c r="Z240" s="31">
        <v>0</v>
      </c>
      <c r="AA240" s="31">
        <v>0</v>
      </c>
      <c r="AB240" s="31">
        <v>0</v>
      </c>
      <c r="AC240" s="31">
        <v>0</v>
      </c>
      <c r="AD240" s="31">
        <v>0</v>
      </c>
      <c r="AE240" s="31">
        <v>0.16630434782608697</v>
      </c>
      <c r="AF240" t="s">
        <v>133</v>
      </c>
      <c r="AG240" s="32">
        <v>6</v>
      </c>
      <c r="AH240"/>
    </row>
    <row r="241" spans="1:34" x14ac:dyDescent="0.25">
      <c r="A241" t="s">
        <v>816</v>
      </c>
      <c r="B241" t="s">
        <v>461</v>
      </c>
      <c r="C241" t="s">
        <v>609</v>
      </c>
      <c r="D241" t="s">
        <v>717</v>
      </c>
      <c r="E241" s="31">
        <v>11.293478260869565</v>
      </c>
      <c r="F241" s="31">
        <v>5.93427333974976</v>
      </c>
      <c r="G241" s="31">
        <v>5.28463907603465</v>
      </c>
      <c r="H241" s="31">
        <v>1.3937151106833492</v>
      </c>
      <c r="I241" s="31">
        <v>0.74408084696823862</v>
      </c>
      <c r="J241" s="31">
        <v>67.018586956521744</v>
      </c>
      <c r="K241" s="31">
        <v>59.681956521739146</v>
      </c>
      <c r="L241" s="31">
        <v>15.739891304347823</v>
      </c>
      <c r="M241" s="31">
        <v>8.4032608695652158</v>
      </c>
      <c r="N241" s="31">
        <v>5.4324999999999992</v>
      </c>
      <c r="O241" s="31">
        <v>1.9041304347826082</v>
      </c>
      <c r="P241" s="31">
        <v>17.654565217391308</v>
      </c>
      <c r="Q241" s="31">
        <v>17.654565217391308</v>
      </c>
      <c r="R241" s="31">
        <v>0</v>
      </c>
      <c r="S241" s="31">
        <v>33.624130434782614</v>
      </c>
      <c r="T241" s="31">
        <v>27.127826086956528</v>
      </c>
      <c r="U241" s="31">
        <v>0</v>
      </c>
      <c r="V241" s="31">
        <v>6.4963043478260882</v>
      </c>
      <c r="W241" s="31">
        <v>0</v>
      </c>
      <c r="X241" s="31">
        <v>0</v>
      </c>
      <c r="Y241" s="31">
        <v>0</v>
      </c>
      <c r="Z241" s="31">
        <v>0</v>
      </c>
      <c r="AA241" s="31">
        <v>0</v>
      </c>
      <c r="AB241" s="31">
        <v>0</v>
      </c>
      <c r="AC241" s="31">
        <v>0</v>
      </c>
      <c r="AD241" s="31">
        <v>0</v>
      </c>
      <c r="AE241" s="31">
        <v>0</v>
      </c>
      <c r="AF241" t="s">
        <v>176</v>
      </c>
      <c r="AG241" s="32">
        <v>6</v>
      </c>
      <c r="AH241"/>
    </row>
    <row r="242" spans="1:34" x14ac:dyDescent="0.25">
      <c r="A242" t="s">
        <v>816</v>
      </c>
      <c r="B242" t="s">
        <v>552</v>
      </c>
      <c r="C242" t="s">
        <v>591</v>
      </c>
      <c r="D242" t="s">
        <v>744</v>
      </c>
      <c r="E242" s="31">
        <v>39.695652173913047</v>
      </c>
      <c r="F242" s="31">
        <v>3.8403231106243152</v>
      </c>
      <c r="G242" s="31">
        <v>3.594293537787514</v>
      </c>
      <c r="H242" s="31">
        <v>0.58453176341730539</v>
      </c>
      <c r="I242" s="31">
        <v>0.44214403066812691</v>
      </c>
      <c r="J242" s="31">
        <v>152.44413043478261</v>
      </c>
      <c r="K242" s="31">
        <v>142.67782608695654</v>
      </c>
      <c r="L242" s="31">
        <v>23.203369565217386</v>
      </c>
      <c r="M242" s="31">
        <v>17.551195652173909</v>
      </c>
      <c r="N242" s="31">
        <v>0</v>
      </c>
      <c r="O242" s="31">
        <v>5.6521739130434785</v>
      </c>
      <c r="P242" s="31">
        <v>45.247282608695656</v>
      </c>
      <c r="Q242" s="31">
        <v>41.133152173913047</v>
      </c>
      <c r="R242" s="31">
        <v>4.1141304347826084</v>
      </c>
      <c r="S242" s="31">
        <v>83.993478260869551</v>
      </c>
      <c r="T242" s="31">
        <v>59.985326086956519</v>
      </c>
      <c r="U242" s="31">
        <v>11.013586956521738</v>
      </c>
      <c r="V242" s="31">
        <v>12.994565217391305</v>
      </c>
      <c r="W242" s="31">
        <v>11.862608695652174</v>
      </c>
      <c r="X242" s="31">
        <v>3.3636956521739134</v>
      </c>
      <c r="Y242" s="31">
        <v>0</v>
      </c>
      <c r="Z242" s="31">
        <v>0</v>
      </c>
      <c r="AA242" s="31">
        <v>0</v>
      </c>
      <c r="AB242" s="31">
        <v>0</v>
      </c>
      <c r="AC242" s="31">
        <v>8.4989130434782609</v>
      </c>
      <c r="AD242" s="31">
        <v>0</v>
      </c>
      <c r="AE242" s="31">
        <v>0</v>
      </c>
      <c r="AF242" t="s">
        <v>271</v>
      </c>
      <c r="AG242" s="32">
        <v>6</v>
      </c>
      <c r="AH242"/>
    </row>
    <row r="243" spans="1:34" x14ac:dyDescent="0.25">
      <c r="A243" t="s">
        <v>816</v>
      </c>
      <c r="B243" t="s">
        <v>315</v>
      </c>
      <c r="C243" t="s">
        <v>606</v>
      </c>
      <c r="D243" t="s">
        <v>749</v>
      </c>
      <c r="E243" s="31">
        <v>95.554347826086953</v>
      </c>
      <c r="F243" s="31">
        <v>2.9891752929132061</v>
      </c>
      <c r="G243" s="31">
        <v>2.8011238766920714</v>
      </c>
      <c r="H243" s="31">
        <v>0.34963826640882728</v>
      </c>
      <c r="I243" s="31">
        <v>0.20061653964281659</v>
      </c>
      <c r="J243" s="31">
        <v>285.62869565217386</v>
      </c>
      <c r="K243" s="31">
        <v>267.65956521739128</v>
      </c>
      <c r="L243" s="31">
        <v>33.409456521739138</v>
      </c>
      <c r="M243" s="31">
        <v>19.169782608695659</v>
      </c>
      <c r="N243" s="31">
        <v>8.8239130434782584</v>
      </c>
      <c r="O243" s="31">
        <v>5.4157608695652177</v>
      </c>
      <c r="P243" s="31">
        <v>42.895652173913057</v>
      </c>
      <c r="Q243" s="31">
        <v>39.166195652173926</v>
      </c>
      <c r="R243" s="31">
        <v>3.72945652173913</v>
      </c>
      <c r="S243" s="31">
        <v>209.32358695652169</v>
      </c>
      <c r="T243" s="31">
        <v>124.69206521739126</v>
      </c>
      <c r="U243" s="31">
        <v>39.519347826086964</v>
      </c>
      <c r="V243" s="31">
        <v>45.112173913043478</v>
      </c>
      <c r="W243" s="31">
        <v>0.17119565217391305</v>
      </c>
      <c r="X243" s="31">
        <v>0</v>
      </c>
      <c r="Y243" s="31">
        <v>0</v>
      </c>
      <c r="Z243" s="31">
        <v>0</v>
      </c>
      <c r="AA243" s="31">
        <v>0</v>
      </c>
      <c r="AB243" s="31">
        <v>0</v>
      </c>
      <c r="AC243" s="31">
        <v>0.17119565217391305</v>
      </c>
      <c r="AD243" s="31">
        <v>0</v>
      </c>
      <c r="AE243" s="31">
        <v>0</v>
      </c>
      <c r="AF243" t="s">
        <v>27</v>
      </c>
      <c r="AG243" s="32">
        <v>6</v>
      </c>
      <c r="AH243"/>
    </row>
    <row r="244" spans="1:34" x14ac:dyDescent="0.25">
      <c r="A244" t="s">
        <v>816</v>
      </c>
      <c r="B244" t="s">
        <v>502</v>
      </c>
      <c r="C244" t="s">
        <v>576</v>
      </c>
      <c r="D244" t="s">
        <v>728</v>
      </c>
      <c r="E244" s="31">
        <v>88.369565217391298</v>
      </c>
      <c r="F244" s="31">
        <v>3.4806801968019681</v>
      </c>
      <c r="G244" s="31">
        <v>3.2677220172201729</v>
      </c>
      <c r="H244" s="31">
        <v>0.37682041820418216</v>
      </c>
      <c r="I244" s="31">
        <v>0.25712546125461266</v>
      </c>
      <c r="J244" s="31">
        <v>307.5861956521739</v>
      </c>
      <c r="K244" s="31">
        <v>288.76717391304351</v>
      </c>
      <c r="L244" s="31">
        <v>33.299456521739138</v>
      </c>
      <c r="M244" s="31">
        <v>22.722065217391311</v>
      </c>
      <c r="N244" s="31">
        <v>5.3817391304347817</v>
      </c>
      <c r="O244" s="31">
        <v>5.1956521739130439</v>
      </c>
      <c r="P244" s="31">
        <v>86.529130434782601</v>
      </c>
      <c r="Q244" s="31">
        <v>78.287499999999994</v>
      </c>
      <c r="R244" s="31">
        <v>8.2416304347826106</v>
      </c>
      <c r="S244" s="31">
        <v>187.75760869565218</v>
      </c>
      <c r="T244" s="31">
        <v>149.50717391304349</v>
      </c>
      <c r="U244" s="31">
        <v>0</v>
      </c>
      <c r="V244" s="31">
        <v>38.2504347826087</v>
      </c>
      <c r="W244" s="31">
        <v>2.3468478260869565</v>
      </c>
      <c r="X244" s="31">
        <v>0</v>
      </c>
      <c r="Y244" s="31">
        <v>0</v>
      </c>
      <c r="Z244" s="31">
        <v>0</v>
      </c>
      <c r="AA244" s="31">
        <v>0.94586956521739129</v>
      </c>
      <c r="AB244" s="31">
        <v>0</v>
      </c>
      <c r="AC244" s="31">
        <v>1.4009782608695651</v>
      </c>
      <c r="AD244" s="31">
        <v>0</v>
      </c>
      <c r="AE244" s="31">
        <v>0</v>
      </c>
      <c r="AF244" t="s">
        <v>218</v>
      </c>
      <c r="AG244" s="32">
        <v>6</v>
      </c>
      <c r="AH244"/>
    </row>
    <row r="245" spans="1:34" x14ac:dyDescent="0.25">
      <c r="A245" t="s">
        <v>816</v>
      </c>
      <c r="B245" t="s">
        <v>313</v>
      </c>
      <c r="C245" t="s">
        <v>599</v>
      </c>
      <c r="D245" t="s">
        <v>748</v>
      </c>
      <c r="E245" s="31">
        <v>79.532608695652172</v>
      </c>
      <c r="F245" s="31">
        <v>4.1421634549678839</v>
      </c>
      <c r="G245" s="31">
        <v>3.8693002596692643</v>
      </c>
      <c r="H245" s="31">
        <v>0.6230094300943011</v>
      </c>
      <c r="I245" s="31">
        <v>0.50272652726527278</v>
      </c>
      <c r="J245" s="31">
        <v>329.43706521739136</v>
      </c>
      <c r="K245" s="31">
        <v>307.73554347826092</v>
      </c>
      <c r="L245" s="31">
        <v>49.549565217391319</v>
      </c>
      <c r="M245" s="31">
        <v>39.983152173913055</v>
      </c>
      <c r="N245" s="31">
        <v>4.6561956521739152</v>
      </c>
      <c r="O245" s="31">
        <v>4.9102173913043483</v>
      </c>
      <c r="P245" s="31">
        <v>105.15902173913048</v>
      </c>
      <c r="Q245" s="31">
        <v>93.023913043478302</v>
      </c>
      <c r="R245" s="31">
        <v>12.135108695652173</v>
      </c>
      <c r="S245" s="31">
        <v>174.72847826086957</v>
      </c>
      <c r="T245" s="31">
        <v>123.7211956521739</v>
      </c>
      <c r="U245" s="31">
        <v>0</v>
      </c>
      <c r="V245" s="31">
        <v>51.007282608695654</v>
      </c>
      <c r="W245" s="31">
        <v>6.6631521739130442</v>
      </c>
      <c r="X245" s="31">
        <v>0</v>
      </c>
      <c r="Y245" s="31">
        <v>0</v>
      </c>
      <c r="Z245" s="31">
        <v>0</v>
      </c>
      <c r="AA245" s="31">
        <v>3.9816304347826099</v>
      </c>
      <c r="AB245" s="31">
        <v>0</v>
      </c>
      <c r="AC245" s="31">
        <v>2.6815217391304347</v>
      </c>
      <c r="AD245" s="31">
        <v>0</v>
      </c>
      <c r="AE245" s="31">
        <v>0</v>
      </c>
      <c r="AF245" t="s">
        <v>25</v>
      </c>
      <c r="AG245" s="32">
        <v>6</v>
      </c>
      <c r="AH245"/>
    </row>
    <row r="246" spans="1:34" x14ac:dyDescent="0.25">
      <c r="A246" t="s">
        <v>816</v>
      </c>
      <c r="B246" t="s">
        <v>312</v>
      </c>
      <c r="C246" t="s">
        <v>604</v>
      </c>
      <c r="D246" t="s">
        <v>744</v>
      </c>
      <c r="E246" s="31">
        <v>93.782608695652172</v>
      </c>
      <c r="F246" s="31">
        <v>3.4427549837737597</v>
      </c>
      <c r="G246" s="31">
        <v>3.1599675475197029</v>
      </c>
      <c r="H246" s="31">
        <v>0.38604659248956874</v>
      </c>
      <c r="I246" s="31">
        <v>0.32395688456189142</v>
      </c>
      <c r="J246" s="31">
        <v>322.87054347826086</v>
      </c>
      <c r="K246" s="31">
        <v>296.34999999999997</v>
      </c>
      <c r="L246" s="31">
        <v>36.204456521739118</v>
      </c>
      <c r="M246" s="31">
        <v>30.381521739130424</v>
      </c>
      <c r="N246" s="31">
        <v>0.96739130434782605</v>
      </c>
      <c r="O246" s="31">
        <v>4.8555434782608691</v>
      </c>
      <c r="P246" s="31">
        <v>91.981195652173909</v>
      </c>
      <c r="Q246" s="31">
        <v>71.283586956521745</v>
      </c>
      <c r="R246" s="31">
        <v>20.697608695652171</v>
      </c>
      <c r="S246" s="31">
        <v>194.68489130434784</v>
      </c>
      <c r="T246" s="31">
        <v>137.15336956521739</v>
      </c>
      <c r="U246" s="31">
        <v>0</v>
      </c>
      <c r="V246" s="31">
        <v>57.53152173913044</v>
      </c>
      <c r="W246" s="31">
        <v>5.7755434782608699</v>
      </c>
      <c r="X246" s="31">
        <v>0</v>
      </c>
      <c r="Y246" s="31">
        <v>0</v>
      </c>
      <c r="Z246" s="31">
        <v>0</v>
      </c>
      <c r="AA246" s="31">
        <v>2.0203260869565218</v>
      </c>
      <c r="AB246" s="31">
        <v>0</v>
      </c>
      <c r="AC246" s="31">
        <v>1.6179347826086956</v>
      </c>
      <c r="AD246" s="31">
        <v>0</v>
      </c>
      <c r="AE246" s="31">
        <v>2.137282608695652</v>
      </c>
      <c r="AF246" t="s">
        <v>24</v>
      </c>
      <c r="AG246" s="32">
        <v>6</v>
      </c>
      <c r="AH246"/>
    </row>
    <row r="247" spans="1:34" x14ac:dyDescent="0.25">
      <c r="A247" t="s">
        <v>816</v>
      </c>
      <c r="B247" t="s">
        <v>527</v>
      </c>
      <c r="C247" t="s">
        <v>588</v>
      </c>
      <c r="D247" t="s">
        <v>743</v>
      </c>
      <c r="E247" s="31">
        <v>107.95652173913044</v>
      </c>
      <c r="F247" s="31">
        <v>3.9476721707611757</v>
      </c>
      <c r="G247" s="31">
        <v>3.5328544099879173</v>
      </c>
      <c r="H247" s="31">
        <v>0.43516713652839306</v>
      </c>
      <c r="I247" s="31">
        <v>0.27843838099073703</v>
      </c>
      <c r="J247" s="31">
        <v>426.1769565217391</v>
      </c>
      <c r="K247" s="31">
        <v>381.39467391304345</v>
      </c>
      <c r="L247" s="31">
        <v>46.979130434782611</v>
      </c>
      <c r="M247" s="31">
        <v>30.059239130434786</v>
      </c>
      <c r="N247" s="31">
        <v>11.322934782608696</v>
      </c>
      <c r="O247" s="31">
        <v>5.5969565217391315</v>
      </c>
      <c r="P247" s="31">
        <v>151.80032608695649</v>
      </c>
      <c r="Q247" s="31">
        <v>123.93793478260868</v>
      </c>
      <c r="R247" s="31">
        <v>27.862391304347824</v>
      </c>
      <c r="S247" s="31">
        <v>227.39749999999998</v>
      </c>
      <c r="T247" s="31">
        <v>215.07467391304345</v>
      </c>
      <c r="U247" s="31">
        <v>7.7374999999999998</v>
      </c>
      <c r="V247" s="31">
        <v>4.5853260869565204</v>
      </c>
      <c r="W247" s="31">
        <v>0</v>
      </c>
      <c r="X247" s="31">
        <v>0</v>
      </c>
      <c r="Y247" s="31">
        <v>0</v>
      </c>
      <c r="Z247" s="31">
        <v>0</v>
      </c>
      <c r="AA247" s="31">
        <v>0</v>
      </c>
      <c r="AB247" s="31">
        <v>0</v>
      </c>
      <c r="AC247" s="31">
        <v>0</v>
      </c>
      <c r="AD247" s="31">
        <v>0</v>
      </c>
      <c r="AE247" s="31">
        <v>0</v>
      </c>
      <c r="AF247" t="s">
        <v>245</v>
      </c>
      <c r="AG247" s="32">
        <v>6</v>
      </c>
      <c r="AH247"/>
    </row>
    <row r="248" spans="1:34" x14ac:dyDescent="0.25">
      <c r="A248" t="s">
        <v>816</v>
      </c>
      <c r="B248" t="s">
        <v>326</v>
      </c>
      <c r="C248" t="s">
        <v>591</v>
      </c>
      <c r="D248" t="s">
        <v>744</v>
      </c>
      <c r="E248" s="31">
        <v>32.369565217391305</v>
      </c>
      <c r="F248" s="31">
        <v>3.6725218267293487</v>
      </c>
      <c r="G248" s="31">
        <v>3.3149093351242445</v>
      </c>
      <c r="H248" s="31">
        <v>0.51530893216924123</v>
      </c>
      <c r="I248" s="31">
        <v>0.25067830758898596</v>
      </c>
      <c r="J248" s="31">
        <v>118.8779347826087</v>
      </c>
      <c r="K248" s="31">
        <v>107.30217391304348</v>
      </c>
      <c r="L248" s="31">
        <v>16.680326086956526</v>
      </c>
      <c r="M248" s="31">
        <v>8.1143478260869593</v>
      </c>
      <c r="N248" s="31">
        <v>3.9572826086956527</v>
      </c>
      <c r="O248" s="31">
        <v>4.6086956521739131</v>
      </c>
      <c r="P248" s="31">
        <v>47.561413043478261</v>
      </c>
      <c r="Q248" s="31">
        <v>44.551630434782609</v>
      </c>
      <c r="R248" s="31">
        <v>3.0097826086956521</v>
      </c>
      <c r="S248" s="31">
        <v>54.63619565217391</v>
      </c>
      <c r="T248" s="31">
        <v>35.677065217391302</v>
      </c>
      <c r="U248" s="31">
        <v>0</v>
      </c>
      <c r="V248" s="31">
        <v>18.959130434782608</v>
      </c>
      <c r="W248" s="31">
        <v>10.598913043478259</v>
      </c>
      <c r="X248" s="31">
        <v>0</v>
      </c>
      <c r="Y248" s="31">
        <v>0</v>
      </c>
      <c r="Z248" s="31">
        <v>0</v>
      </c>
      <c r="AA248" s="31">
        <v>2.1049999999999995</v>
      </c>
      <c r="AB248" s="31">
        <v>0</v>
      </c>
      <c r="AC248" s="31">
        <v>8.4939130434782601</v>
      </c>
      <c r="AD248" s="31">
        <v>0</v>
      </c>
      <c r="AE248" s="31">
        <v>0</v>
      </c>
      <c r="AF248" t="s">
        <v>38</v>
      </c>
      <c r="AG248" s="32">
        <v>6</v>
      </c>
      <c r="AH248"/>
    </row>
    <row r="249" spans="1:34" x14ac:dyDescent="0.25">
      <c r="A249" t="s">
        <v>816</v>
      </c>
      <c r="B249" t="s">
        <v>474</v>
      </c>
      <c r="C249" t="s">
        <v>664</v>
      </c>
      <c r="D249" t="s">
        <v>744</v>
      </c>
      <c r="E249" s="31">
        <v>37.097826086956523</v>
      </c>
      <c r="F249" s="31">
        <v>4.1989715792557867</v>
      </c>
      <c r="G249" s="31">
        <v>3.912689715792558</v>
      </c>
      <c r="H249" s="31">
        <v>0.468382654556109</v>
      </c>
      <c r="I249" s="31">
        <v>0.32537650161148551</v>
      </c>
      <c r="J249" s="31">
        <v>155.77271739130435</v>
      </c>
      <c r="K249" s="31">
        <v>145.15228260869566</v>
      </c>
      <c r="L249" s="31">
        <v>17.375978260869566</v>
      </c>
      <c r="M249" s="31">
        <v>12.070760869565218</v>
      </c>
      <c r="N249" s="31">
        <v>0</v>
      </c>
      <c r="O249" s="31">
        <v>5.3052173913043479</v>
      </c>
      <c r="P249" s="31">
        <v>37.10217391304348</v>
      </c>
      <c r="Q249" s="31">
        <v>31.786956521739135</v>
      </c>
      <c r="R249" s="31">
        <v>5.3152173913043468</v>
      </c>
      <c r="S249" s="31">
        <v>101.29456521739129</v>
      </c>
      <c r="T249" s="31">
        <v>56.673478260869558</v>
      </c>
      <c r="U249" s="31">
        <v>14.596739130434784</v>
      </c>
      <c r="V249" s="31">
        <v>30.024347826086959</v>
      </c>
      <c r="W249" s="31">
        <v>0</v>
      </c>
      <c r="X249" s="31">
        <v>0</v>
      </c>
      <c r="Y249" s="31">
        <v>0</v>
      </c>
      <c r="Z249" s="31">
        <v>0</v>
      </c>
      <c r="AA249" s="31">
        <v>0</v>
      </c>
      <c r="AB249" s="31">
        <v>0</v>
      </c>
      <c r="AC249" s="31">
        <v>0</v>
      </c>
      <c r="AD249" s="31">
        <v>0</v>
      </c>
      <c r="AE249" s="31">
        <v>0</v>
      </c>
      <c r="AF249" t="s">
        <v>189</v>
      </c>
      <c r="AG249" s="32">
        <v>6</v>
      </c>
      <c r="AH249"/>
    </row>
    <row r="250" spans="1:34" x14ac:dyDescent="0.25">
      <c r="A250" t="s">
        <v>816</v>
      </c>
      <c r="B250" t="s">
        <v>380</v>
      </c>
      <c r="C250" t="s">
        <v>643</v>
      </c>
      <c r="D250" t="s">
        <v>716</v>
      </c>
      <c r="E250" s="31">
        <v>67.684782608695656</v>
      </c>
      <c r="F250" s="31">
        <v>2.8880488196563348</v>
      </c>
      <c r="G250" s="31">
        <v>2.7442187249076597</v>
      </c>
      <c r="H250" s="31">
        <v>0.25212783041593062</v>
      </c>
      <c r="I250" s="31">
        <v>0.1848803597237835</v>
      </c>
      <c r="J250" s="31">
        <v>195.47695652173911</v>
      </c>
      <c r="K250" s="31">
        <v>185.74184782608694</v>
      </c>
      <c r="L250" s="31">
        <v>17.065217391304348</v>
      </c>
      <c r="M250" s="31">
        <v>12.513586956521738</v>
      </c>
      <c r="N250" s="31">
        <v>0.53260869565217395</v>
      </c>
      <c r="O250" s="31">
        <v>4.0190217391304346</v>
      </c>
      <c r="P250" s="31">
        <v>37.103043478260865</v>
      </c>
      <c r="Q250" s="31">
        <v>31.919565217391302</v>
      </c>
      <c r="R250" s="31">
        <v>5.1834782608695651</v>
      </c>
      <c r="S250" s="31">
        <v>141.30869565217392</v>
      </c>
      <c r="T250" s="31">
        <v>93.274565217391284</v>
      </c>
      <c r="U250" s="31">
        <v>0</v>
      </c>
      <c r="V250" s="31">
        <v>48.034130434782625</v>
      </c>
      <c r="W250" s="31">
        <v>38.100543478260867</v>
      </c>
      <c r="X250" s="31">
        <v>5.0407608695652177</v>
      </c>
      <c r="Y250" s="31">
        <v>0.53260869565217395</v>
      </c>
      <c r="Z250" s="31">
        <v>0</v>
      </c>
      <c r="AA250" s="31">
        <v>8.7010869565217384</v>
      </c>
      <c r="AB250" s="31">
        <v>0</v>
      </c>
      <c r="AC250" s="31">
        <v>23.565217391304348</v>
      </c>
      <c r="AD250" s="31">
        <v>0</v>
      </c>
      <c r="AE250" s="31">
        <v>0.2608695652173913</v>
      </c>
      <c r="AF250" t="s">
        <v>93</v>
      </c>
      <c r="AG250" s="32">
        <v>6</v>
      </c>
      <c r="AH250"/>
    </row>
    <row r="251" spans="1:34" x14ac:dyDescent="0.25">
      <c r="A251" t="s">
        <v>816</v>
      </c>
      <c r="B251" t="s">
        <v>543</v>
      </c>
      <c r="C251" t="s">
        <v>695</v>
      </c>
      <c r="D251" t="s">
        <v>775</v>
      </c>
      <c r="E251" s="31">
        <v>23.815217391304348</v>
      </c>
      <c r="F251" s="31">
        <v>4.3677544500228205</v>
      </c>
      <c r="G251" s="31">
        <v>4.1063441350981282</v>
      </c>
      <c r="H251" s="31">
        <v>0.54712460063897761</v>
      </c>
      <c r="I251" s="31">
        <v>0.2857142857142857</v>
      </c>
      <c r="J251" s="31">
        <v>104.01902173913044</v>
      </c>
      <c r="K251" s="31">
        <v>97.793478260869563</v>
      </c>
      <c r="L251" s="31">
        <v>13.029891304347824</v>
      </c>
      <c r="M251" s="31">
        <v>6.8043478260869561</v>
      </c>
      <c r="N251" s="31">
        <v>0.44293478260869568</v>
      </c>
      <c r="O251" s="31">
        <v>5.7826086956521738</v>
      </c>
      <c r="P251" s="31">
        <v>22.394021739130434</v>
      </c>
      <c r="Q251" s="31">
        <v>22.394021739130434</v>
      </c>
      <c r="R251" s="31">
        <v>0</v>
      </c>
      <c r="S251" s="31">
        <v>68.595108695652172</v>
      </c>
      <c r="T251" s="31">
        <v>45.328804347826086</v>
      </c>
      <c r="U251" s="31">
        <v>10.904891304347826</v>
      </c>
      <c r="V251" s="31">
        <v>12.361413043478262</v>
      </c>
      <c r="W251" s="31">
        <v>0</v>
      </c>
      <c r="X251" s="31">
        <v>0</v>
      </c>
      <c r="Y251" s="31">
        <v>0</v>
      </c>
      <c r="Z251" s="31">
        <v>0</v>
      </c>
      <c r="AA251" s="31">
        <v>0</v>
      </c>
      <c r="AB251" s="31">
        <v>0</v>
      </c>
      <c r="AC251" s="31">
        <v>0</v>
      </c>
      <c r="AD251" s="31">
        <v>0</v>
      </c>
      <c r="AE251" s="31">
        <v>0</v>
      </c>
      <c r="AF251" t="s">
        <v>261</v>
      </c>
      <c r="AG251" s="32">
        <v>6</v>
      </c>
      <c r="AH251"/>
    </row>
    <row r="252" spans="1:34" x14ac:dyDescent="0.25">
      <c r="A252" t="s">
        <v>816</v>
      </c>
      <c r="B252" t="s">
        <v>526</v>
      </c>
      <c r="C252" t="s">
        <v>698</v>
      </c>
      <c r="D252" t="s">
        <v>777</v>
      </c>
      <c r="E252" s="31">
        <v>41.043478260869563</v>
      </c>
      <c r="F252" s="31">
        <v>4.4664856991525426</v>
      </c>
      <c r="G252" s="31">
        <v>3.8685646186440681</v>
      </c>
      <c r="H252" s="31">
        <v>0.55965307203389836</v>
      </c>
      <c r="I252" s="31">
        <v>0.41982256355932207</v>
      </c>
      <c r="J252" s="31">
        <v>183.32010869565218</v>
      </c>
      <c r="K252" s="31">
        <v>158.77934782608696</v>
      </c>
      <c r="L252" s="31">
        <v>22.970108695652176</v>
      </c>
      <c r="M252" s="31">
        <v>17.230978260869566</v>
      </c>
      <c r="N252" s="31">
        <v>0</v>
      </c>
      <c r="O252" s="31">
        <v>5.7391304347826084</v>
      </c>
      <c r="P252" s="31">
        <v>46.964673913043484</v>
      </c>
      <c r="Q252" s="31">
        <v>28.163043478260871</v>
      </c>
      <c r="R252" s="31">
        <v>18.801630434782609</v>
      </c>
      <c r="S252" s="31">
        <v>113.38532608695651</v>
      </c>
      <c r="T252" s="31">
        <v>49.669021739130429</v>
      </c>
      <c r="U252" s="31">
        <v>23.422826086956523</v>
      </c>
      <c r="V252" s="31">
        <v>40.293478260869563</v>
      </c>
      <c r="W252" s="31">
        <v>0</v>
      </c>
      <c r="X252" s="31">
        <v>0</v>
      </c>
      <c r="Y252" s="31">
        <v>0</v>
      </c>
      <c r="Z252" s="31">
        <v>0</v>
      </c>
      <c r="AA252" s="31">
        <v>0</v>
      </c>
      <c r="AB252" s="31">
        <v>0</v>
      </c>
      <c r="AC252" s="31">
        <v>0</v>
      </c>
      <c r="AD252" s="31">
        <v>0</v>
      </c>
      <c r="AE252" s="31">
        <v>0</v>
      </c>
      <c r="AF252" t="s">
        <v>244</v>
      </c>
      <c r="AG252" s="32">
        <v>6</v>
      </c>
      <c r="AH252"/>
    </row>
    <row r="253" spans="1:34" x14ac:dyDescent="0.25">
      <c r="A253" t="s">
        <v>816</v>
      </c>
      <c r="B253" t="s">
        <v>459</v>
      </c>
      <c r="C253" t="s">
        <v>588</v>
      </c>
      <c r="D253" t="s">
        <v>743</v>
      </c>
      <c r="E253" s="31">
        <v>55.782608695652172</v>
      </c>
      <c r="F253" s="31">
        <v>3.7735541699142634</v>
      </c>
      <c r="G253" s="31">
        <v>3.0532696804364772</v>
      </c>
      <c r="H253" s="31">
        <v>0.36153936087295402</v>
      </c>
      <c r="I253" s="31">
        <v>0.14904910366328916</v>
      </c>
      <c r="J253" s="31">
        <v>210.49869565217389</v>
      </c>
      <c r="K253" s="31">
        <v>170.31934782608695</v>
      </c>
      <c r="L253" s="31">
        <v>20.167608695652174</v>
      </c>
      <c r="M253" s="31">
        <v>8.3143478260869568</v>
      </c>
      <c r="N253" s="31">
        <v>5.7391304347826084</v>
      </c>
      <c r="O253" s="31">
        <v>6.1141304347826084</v>
      </c>
      <c r="P253" s="31">
        <v>71.582065217391303</v>
      </c>
      <c r="Q253" s="31">
        <v>43.255978260869568</v>
      </c>
      <c r="R253" s="31">
        <v>28.326086956521738</v>
      </c>
      <c r="S253" s="31">
        <v>118.74902173913043</v>
      </c>
      <c r="T253" s="31">
        <v>62.818260869565222</v>
      </c>
      <c r="U253" s="31">
        <v>0</v>
      </c>
      <c r="V253" s="31">
        <v>55.930760869565198</v>
      </c>
      <c r="W253" s="31">
        <v>0</v>
      </c>
      <c r="X253" s="31">
        <v>0</v>
      </c>
      <c r="Y253" s="31">
        <v>0</v>
      </c>
      <c r="Z253" s="31">
        <v>0</v>
      </c>
      <c r="AA253" s="31">
        <v>0</v>
      </c>
      <c r="AB253" s="31">
        <v>0</v>
      </c>
      <c r="AC253" s="31">
        <v>0</v>
      </c>
      <c r="AD253" s="31">
        <v>0</v>
      </c>
      <c r="AE253" s="31">
        <v>0</v>
      </c>
      <c r="AF253" t="s">
        <v>174</v>
      </c>
      <c r="AG253" s="32">
        <v>6</v>
      </c>
      <c r="AH253"/>
    </row>
    <row r="254" spans="1:34" x14ac:dyDescent="0.25">
      <c r="A254" t="s">
        <v>816</v>
      </c>
      <c r="B254" t="s">
        <v>413</v>
      </c>
      <c r="C254" t="s">
        <v>588</v>
      </c>
      <c r="D254" t="s">
        <v>743</v>
      </c>
      <c r="E254" s="31">
        <v>89.173913043478265</v>
      </c>
      <c r="F254" s="31">
        <v>3.0642430521696729</v>
      </c>
      <c r="G254" s="31">
        <v>2.6519234519746466</v>
      </c>
      <c r="H254" s="31">
        <v>0.27514261335933676</v>
      </c>
      <c r="I254" s="31">
        <v>1.8632374451487081E-2</v>
      </c>
      <c r="J254" s="31">
        <v>273.25054347826085</v>
      </c>
      <c r="K254" s="31">
        <v>236.48239130434786</v>
      </c>
      <c r="L254" s="31">
        <v>24.535543478260859</v>
      </c>
      <c r="M254" s="31">
        <v>1.6615217391304349</v>
      </c>
      <c r="N254" s="31">
        <v>15.526086956521731</v>
      </c>
      <c r="O254" s="31">
        <v>7.3479347826086929</v>
      </c>
      <c r="P254" s="31">
        <v>60.615217391304341</v>
      </c>
      <c r="Q254" s="31">
        <v>46.721086956521731</v>
      </c>
      <c r="R254" s="31">
        <v>13.89413043478261</v>
      </c>
      <c r="S254" s="31">
        <v>188.09978260869565</v>
      </c>
      <c r="T254" s="31">
        <v>124.16945652173914</v>
      </c>
      <c r="U254" s="31">
        <v>25.514673913043481</v>
      </c>
      <c r="V254" s="31">
        <v>38.415652173913045</v>
      </c>
      <c r="W254" s="31">
        <v>31.297499999999999</v>
      </c>
      <c r="X254" s="31">
        <v>0.12771739130434784</v>
      </c>
      <c r="Y254" s="31">
        <v>0</v>
      </c>
      <c r="Z254" s="31">
        <v>0</v>
      </c>
      <c r="AA254" s="31">
        <v>12.922065217391301</v>
      </c>
      <c r="AB254" s="31">
        <v>0</v>
      </c>
      <c r="AC254" s="31">
        <v>15.968695652173915</v>
      </c>
      <c r="AD254" s="31">
        <v>0</v>
      </c>
      <c r="AE254" s="31">
        <v>2.2790217391304348</v>
      </c>
      <c r="AF254" t="s">
        <v>127</v>
      </c>
      <c r="AG254" s="32">
        <v>6</v>
      </c>
      <c r="AH254"/>
    </row>
    <row r="255" spans="1:34" x14ac:dyDescent="0.25">
      <c r="A255" t="s">
        <v>816</v>
      </c>
      <c r="B255" t="s">
        <v>522</v>
      </c>
      <c r="C255" t="s">
        <v>591</v>
      </c>
      <c r="D255" t="s">
        <v>744</v>
      </c>
      <c r="E255" s="31">
        <v>117.42391304347827</v>
      </c>
      <c r="F255" s="31">
        <v>3.6452300286957326</v>
      </c>
      <c r="G255" s="31">
        <v>3.3541525502175324</v>
      </c>
      <c r="H255" s="31">
        <v>0.20738868832731647</v>
      </c>
      <c r="I255" s="31">
        <v>8.9847264648708708E-2</v>
      </c>
      <c r="J255" s="31">
        <v>428.03717391304349</v>
      </c>
      <c r="K255" s="31">
        <v>393.85771739130439</v>
      </c>
      <c r="L255" s="31">
        <v>24.352391304347826</v>
      </c>
      <c r="M255" s="31">
        <v>10.550217391304351</v>
      </c>
      <c r="N255" s="31">
        <v>8.2704347826086924</v>
      </c>
      <c r="O255" s="31">
        <v>5.5317391304347829</v>
      </c>
      <c r="P255" s="31">
        <v>124.16826086956522</v>
      </c>
      <c r="Q255" s="31">
        <v>103.79097826086957</v>
      </c>
      <c r="R255" s="31">
        <v>20.377282608695655</v>
      </c>
      <c r="S255" s="31">
        <v>279.51652173913044</v>
      </c>
      <c r="T255" s="31">
        <v>131.39902173913043</v>
      </c>
      <c r="U255" s="31">
        <v>95.242391304347862</v>
      </c>
      <c r="V255" s="31">
        <v>52.875108695652187</v>
      </c>
      <c r="W255" s="31">
        <v>9.7211956521739147</v>
      </c>
      <c r="X255" s="31">
        <v>0.39130434782608697</v>
      </c>
      <c r="Y255" s="31">
        <v>0</v>
      </c>
      <c r="Z255" s="31">
        <v>0</v>
      </c>
      <c r="AA255" s="31">
        <v>2.1467391304347827</v>
      </c>
      <c r="AB255" s="31">
        <v>0</v>
      </c>
      <c r="AC255" s="31">
        <v>7.0889130434782617</v>
      </c>
      <c r="AD255" s="31">
        <v>0</v>
      </c>
      <c r="AE255" s="31">
        <v>9.4239130434782603E-2</v>
      </c>
      <c r="AF255" t="s">
        <v>240</v>
      </c>
      <c r="AG255" s="32">
        <v>6</v>
      </c>
      <c r="AH255"/>
    </row>
    <row r="256" spans="1:34" x14ac:dyDescent="0.25">
      <c r="A256" t="s">
        <v>816</v>
      </c>
      <c r="B256" t="s">
        <v>442</v>
      </c>
      <c r="C256" t="s">
        <v>669</v>
      </c>
      <c r="D256" t="s">
        <v>722</v>
      </c>
      <c r="E256" s="31">
        <v>33.021739130434781</v>
      </c>
      <c r="F256" s="31">
        <v>3.4114154048716263</v>
      </c>
      <c r="G256" s="31">
        <v>3.0635582620144834</v>
      </c>
      <c r="H256" s="31">
        <v>0.4720078999341672</v>
      </c>
      <c r="I256" s="31">
        <v>0.29557603686635942</v>
      </c>
      <c r="J256" s="31">
        <v>112.65086956521739</v>
      </c>
      <c r="K256" s="31">
        <v>101.16402173913043</v>
      </c>
      <c r="L256" s="31">
        <v>15.586521739130433</v>
      </c>
      <c r="M256" s="31">
        <v>9.7604347826086943</v>
      </c>
      <c r="N256" s="31">
        <v>5.8260869565217392</v>
      </c>
      <c r="O256" s="31">
        <v>0</v>
      </c>
      <c r="P256" s="31">
        <v>25.607391304347825</v>
      </c>
      <c r="Q256" s="31">
        <v>19.946630434782609</v>
      </c>
      <c r="R256" s="31">
        <v>5.660760869565217</v>
      </c>
      <c r="S256" s="31">
        <v>71.45695652173913</v>
      </c>
      <c r="T256" s="31">
        <v>55.73467391304348</v>
      </c>
      <c r="U256" s="31">
        <v>0</v>
      </c>
      <c r="V256" s="31">
        <v>15.722282608695652</v>
      </c>
      <c r="W256" s="31">
        <v>11.266847826086957</v>
      </c>
      <c r="X256" s="31">
        <v>0</v>
      </c>
      <c r="Y256" s="31">
        <v>0</v>
      </c>
      <c r="Z256" s="31">
        <v>0</v>
      </c>
      <c r="AA256" s="31">
        <v>2.3929347826086955</v>
      </c>
      <c r="AB256" s="31">
        <v>0.69456521739130428</v>
      </c>
      <c r="AC256" s="31">
        <v>8.179347826086957</v>
      </c>
      <c r="AD256" s="31">
        <v>0</v>
      </c>
      <c r="AE256" s="31">
        <v>0</v>
      </c>
      <c r="AF256" t="s">
        <v>157</v>
      </c>
      <c r="AG256" s="32">
        <v>6</v>
      </c>
      <c r="AH256"/>
    </row>
    <row r="257" spans="1:34" x14ac:dyDescent="0.25">
      <c r="A257" t="s">
        <v>816</v>
      </c>
      <c r="B257" t="s">
        <v>323</v>
      </c>
      <c r="C257" t="s">
        <v>598</v>
      </c>
      <c r="D257" t="s">
        <v>712</v>
      </c>
      <c r="E257" s="31">
        <v>65.793478260869563</v>
      </c>
      <c r="F257" s="31">
        <v>3.272051875103255</v>
      </c>
      <c r="G257" s="31">
        <v>3.1047910127209652</v>
      </c>
      <c r="H257" s="31">
        <v>0.19737155129687761</v>
      </c>
      <c r="I257" s="31">
        <v>0.12535436973401623</v>
      </c>
      <c r="J257" s="31">
        <v>215.2796739130435</v>
      </c>
      <c r="K257" s="31">
        <v>204.27500000000003</v>
      </c>
      <c r="L257" s="31">
        <v>12.985760869565219</v>
      </c>
      <c r="M257" s="31">
        <v>8.2475000000000023</v>
      </c>
      <c r="N257" s="31">
        <v>0</v>
      </c>
      <c r="O257" s="31">
        <v>4.7382608695652175</v>
      </c>
      <c r="P257" s="31">
        <v>73.111956521739131</v>
      </c>
      <c r="Q257" s="31">
        <v>66.845543478260865</v>
      </c>
      <c r="R257" s="31">
        <v>6.2664130434782619</v>
      </c>
      <c r="S257" s="31">
        <v>129.18195652173915</v>
      </c>
      <c r="T257" s="31">
        <v>84.112065217391333</v>
      </c>
      <c r="U257" s="31">
        <v>0</v>
      </c>
      <c r="V257" s="31">
        <v>45.06989130434782</v>
      </c>
      <c r="W257" s="31">
        <v>1.1757608695652173</v>
      </c>
      <c r="X257" s="31">
        <v>0</v>
      </c>
      <c r="Y257" s="31">
        <v>0</v>
      </c>
      <c r="Z257" s="31">
        <v>0</v>
      </c>
      <c r="AA257" s="31">
        <v>0.98684782608695643</v>
      </c>
      <c r="AB257" s="31">
        <v>0</v>
      </c>
      <c r="AC257" s="31">
        <v>0.18891304347826085</v>
      </c>
      <c r="AD257" s="31">
        <v>0</v>
      </c>
      <c r="AE257" s="31">
        <v>0</v>
      </c>
      <c r="AF257" t="s">
        <v>35</v>
      </c>
      <c r="AG257" s="32">
        <v>6</v>
      </c>
      <c r="AH257"/>
    </row>
    <row r="258" spans="1:34" x14ac:dyDescent="0.25">
      <c r="A258" t="s">
        <v>816</v>
      </c>
      <c r="B258" t="s">
        <v>518</v>
      </c>
      <c r="C258" t="s">
        <v>588</v>
      </c>
      <c r="D258" t="s">
        <v>743</v>
      </c>
      <c r="E258" s="31">
        <v>67.456521739130437</v>
      </c>
      <c r="F258" s="31">
        <v>4.5070174025136964</v>
      </c>
      <c r="G258" s="31">
        <v>4.0237689332903637</v>
      </c>
      <c r="H258" s="31">
        <v>0.42681920721882044</v>
      </c>
      <c r="I258" s="31">
        <v>0.27556558169513368</v>
      </c>
      <c r="J258" s="31">
        <v>304.02771739130435</v>
      </c>
      <c r="K258" s="31">
        <v>271.4294565217391</v>
      </c>
      <c r="L258" s="31">
        <v>28.791739130434781</v>
      </c>
      <c r="M258" s="31">
        <v>18.588695652173911</v>
      </c>
      <c r="N258" s="31">
        <v>7.7570652173913031</v>
      </c>
      <c r="O258" s="31">
        <v>2.4459782608695653</v>
      </c>
      <c r="P258" s="31">
        <v>88.31630434782609</v>
      </c>
      <c r="Q258" s="31">
        <v>65.921086956521734</v>
      </c>
      <c r="R258" s="31">
        <v>22.395217391304353</v>
      </c>
      <c r="S258" s="31">
        <v>186.91967391304348</v>
      </c>
      <c r="T258" s="31">
        <v>130.83543478260873</v>
      </c>
      <c r="U258" s="31">
        <v>0</v>
      </c>
      <c r="V258" s="31">
        <v>56.084239130434753</v>
      </c>
      <c r="W258" s="31">
        <v>76.153152173913043</v>
      </c>
      <c r="X258" s="31">
        <v>1.2445652173913044</v>
      </c>
      <c r="Y258" s="31">
        <v>0</v>
      </c>
      <c r="Z258" s="31">
        <v>0</v>
      </c>
      <c r="AA258" s="31">
        <v>20.084782608695651</v>
      </c>
      <c r="AB258" s="31">
        <v>0</v>
      </c>
      <c r="AC258" s="31">
        <v>47.415326086956512</v>
      </c>
      <c r="AD258" s="31">
        <v>0</v>
      </c>
      <c r="AE258" s="31">
        <v>7.4084782608695656</v>
      </c>
      <c r="AF258" t="s">
        <v>236</v>
      </c>
      <c r="AG258" s="32">
        <v>6</v>
      </c>
      <c r="AH258"/>
    </row>
    <row r="259" spans="1:34" x14ac:dyDescent="0.25">
      <c r="A259" t="s">
        <v>816</v>
      </c>
      <c r="B259" t="s">
        <v>446</v>
      </c>
      <c r="C259" t="s">
        <v>672</v>
      </c>
      <c r="D259" t="s">
        <v>750</v>
      </c>
      <c r="E259" s="31">
        <v>51.043478260869563</v>
      </c>
      <c r="F259" s="31">
        <v>3.5345826235093694</v>
      </c>
      <c r="G259" s="31">
        <v>3.4331132879045994</v>
      </c>
      <c r="H259" s="31">
        <v>0.27992546848381616</v>
      </c>
      <c r="I259" s="31">
        <v>0.17845613287904613</v>
      </c>
      <c r="J259" s="31">
        <v>180.4173913043478</v>
      </c>
      <c r="K259" s="31">
        <v>175.23804347826083</v>
      </c>
      <c r="L259" s="31">
        <v>14.288369565217398</v>
      </c>
      <c r="M259" s="31">
        <v>9.1090217391304407</v>
      </c>
      <c r="N259" s="31">
        <v>0</v>
      </c>
      <c r="O259" s="31">
        <v>5.1793478260869561</v>
      </c>
      <c r="P259" s="31">
        <v>34.379565217391303</v>
      </c>
      <c r="Q259" s="31">
        <v>34.379565217391303</v>
      </c>
      <c r="R259" s="31">
        <v>0</v>
      </c>
      <c r="S259" s="31">
        <v>131.74945652173909</v>
      </c>
      <c r="T259" s="31">
        <v>104.36749999999995</v>
      </c>
      <c r="U259" s="31">
        <v>0</v>
      </c>
      <c r="V259" s="31">
        <v>27.381956521739131</v>
      </c>
      <c r="W259" s="31">
        <v>0.70652173913043481</v>
      </c>
      <c r="X259" s="31">
        <v>0</v>
      </c>
      <c r="Y259" s="31">
        <v>0</v>
      </c>
      <c r="Z259" s="31">
        <v>0</v>
      </c>
      <c r="AA259" s="31">
        <v>0.70652173913043481</v>
      </c>
      <c r="AB259" s="31">
        <v>0</v>
      </c>
      <c r="AC259" s="31">
        <v>0</v>
      </c>
      <c r="AD259" s="31">
        <v>0</v>
      </c>
      <c r="AE259" s="31">
        <v>0</v>
      </c>
      <c r="AF259" t="s">
        <v>161</v>
      </c>
      <c r="AG259" s="32">
        <v>6</v>
      </c>
      <c r="AH259"/>
    </row>
    <row r="260" spans="1:34" x14ac:dyDescent="0.25">
      <c r="A260" t="s">
        <v>816</v>
      </c>
      <c r="B260" t="s">
        <v>317</v>
      </c>
      <c r="C260" t="s">
        <v>607</v>
      </c>
      <c r="D260" t="s">
        <v>743</v>
      </c>
      <c r="E260" s="31">
        <v>41.141304347826086</v>
      </c>
      <c r="F260" s="31">
        <v>3.5873844121532361</v>
      </c>
      <c r="G260" s="31">
        <v>3.4505284015852049</v>
      </c>
      <c r="H260" s="31">
        <v>0.21175693527080577</v>
      </c>
      <c r="I260" s="31">
        <v>7.490092470277411E-2</v>
      </c>
      <c r="J260" s="31">
        <v>147.58967391304347</v>
      </c>
      <c r="K260" s="31">
        <v>141.95923913043478</v>
      </c>
      <c r="L260" s="31">
        <v>8.711956521739129</v>
      </c>
      <c r="M260" s="31">
        <v>3.0815217391304346</v>
      </c>
      <c r="N260" s="31">
        <v>0</v>
      </c>
      <c r="O260" s="31">
        <v>5.6304347826086953</v>
      </c>
      <c r="P260" s="31">
        <v>36.032608695652172</v>
      </c>
      <c r="Q260" s="31">
        <v>36.032608695652172</v>
      </c>
      <c r="R260" s="31">
        <v>0</v>
      </c>
      <c r="S260" s="31">
        <v>102.84510869565217</v>
      </c>
      <c r="T260" s="31">
        <v>56.043478260869563</v>
      </c>
      <c r="U260" s="31">
        <v>32.377717391304351</v>
      </c>
      <c r="V260" s="31">
        <v>14.423913043478262</v>
      </c>
      <c r="W260" s="31">
        <v>0</v>
      </c>
      <c r="X260" s="31">
        <v>0</v>
      </c>
      <c r="Y260" s="31">
        <v>0</v>
      </c>
      <c r="Z260" s="31">
        <v>0</v>
      </c>
      <c r="AA260" s="31">
        <v>0</v>
      </c>
      <c r="AB260" s="31">
        <v>0</v>
      </c>
      <c r="AC260" s="31">
        <v>0</v>
      </c>
      <c r="AD260" s="31">
        <v>0</v>
      </c>
      <c r="AE260" s="31">
        <v>0</v>
      </c>
      <c r="AF260" t="s">
        <v>29</v>
      </c>
      <c r="AG260" s="32">
        <v>6</v>
      </c>
      <c r="AH260"/>
    </row>
    <row r="261" spans="1:34" x14ac:dyDescent="0.25">
      <c r="A261" t="s">
        <v>816</v>
      </c>
      <c r="B261" t="s">
        <v>401</v>
      </c>
      <c r="C261" t="s">
        <v>653</v>
      </c>
      <c r="D261" t="s">
        <v>761</v>
      </c>
      <c r="E261" s="31">
        <v>56.25</v>
      </c>
      <c r="F261" s="31">
        <v>3.5967439613526575</v>
      </c>
      <c r="G261" s="31">
        <v>3.4225410628019324</v>
      </c>
      <c r="H261" s="31">
        <v>0.28763285024154589</v>
      </c>
      <c r="I261" s="31">
        <v>0.18251207729468599</v>
      </c>
      <c r="J261" s="31">
        <v>202.31684782608698</v>
      </c>
      <c r="K261" s="31">
        <v>192.51793478260871</v>
      </c>
      <c r="L261" s="31">
        <v>16.179347826086957</v>
      </c>
      <c r="M261" s="31">
        <v>10.266304347826088</v>
      </c>
      <c r="N261" s="31">
        <v>0</v>
      </c>
      <c r="O261" s="31">
        <v>5.9130434782608692</v>
      </c>
      <c r="P261" s="31">
        <v>44.923913043478258</v>
      </c>
      <c r="Q261" s="31">
        <v>41.038043478260867</v>
      </c>
      <c r="R261" s="31">
        <v>3.8858695652173911</v>
      </c>
      <c r="S261" s="31">
        <v>141.21358695652174</v>
      </c>
      <c r="T261" s="31">
        <v>101.85271739130435</v>
      </c>
      <c r="U261" s="31">
        <v>2.785326086956522</v>
      </c>
      <c r="V261" s="31">
        <v>36.575543478260869</v>
      </c>
      <c r="W261" s="31">
        <v>0</v>
      </c>
      <c r="X261" s="31">
        <v>0</v>
      </c>
      <c r="Y261" s="31">
        <v>0</v>
      </c>
      <c r="Z261" s="31">
        <v>0</v>
      </c>
      <c r="AA261" s="31">
        <v>0</v>
      </c>
      <c r="AB261" s="31">
        <v>0</v>
      </c>
      <c r="AC261" s="31">
        <v>0</v>
      </c>
      <c r="AD261" s="31">
        <v>0</v>
      </c>
      <c r="AE261" s="31">
        <v>0</v>
      </c>
      <c r="AF261" t="s">
        <v>114</v>
      </c>
      <c r="AG261" s="32">
        <v>6</v>
      </c>
      <c r="AH261"/>
    </row>
    <row r="262" spans="1:34" x14ac:dyDescent="0.25">
      <c r="A262" t="s">
        <v>816</v>
      </c>
      <c r="B262" t="s">
        <v>384</v>
      </c>
      <c r="C262" t="s">
        <v>638</v>
      </c>
      <c r="D262" t="s">
        <v>767</v>
      </c>
      <c r="E262" s="31">
        <v>61.130434782608695</v>
      </c>
      <c r="F262" s="31">
        <v>2.9286806543385491</v>
      </c>
      <c r="G262" s="31">
        <v>2.7728627311522045</v>
      </c>
      <c r="H262" s="31">
        <v>0.23984530583214791</v>
      </c>
      <c r="I262" s="31">
        <v>0.16764224751066853</v>
      </c>
      <c r="J262" s="31">
        <v>179.03152173913043</v>
      </c>
      <c r="K262" s="31">
        <v>169.50630434782607</v>
      </c>
      <c r="L262" s="31">
        <v>14.661847826086955</v>
      </c>
      <c r="M262" s="31">
        <v>10.248043478260868</v>
      </c>
      <c r="N262" s="31">
        <v>1.9565217391304348</v>
      </c>
      <c r="O262" s="31">
        <v>2.4572826086956523</v>
      </c>
      <c r="P262" s="31">
        <v>42.186413043478254</v>
      </c>
      <c r="Q262" s="31">
        <v>37.074999999999996</v>
      </c>
      <c r="R262" s="31">
        <v>5.1114130434782608</v>
      </c>
      <c r="S262" s="31">
        <v>122.18326086956522</v>
      </c>
      <c r="T262" s="31">
        <v>86.502717391304344</v>
      </c>
      <c r="U262" s="31">
        <v>0</v>
      </c>
      <c r="V262" s="31">
        <v>35.680543478260873</v>
      </c>
      <c r="W262" s="31">
        <v>0</v>
      </c>
      <c r="X262" s="31">
        <v>0</v>
      </c>
      <c r="Y262" s="31">
        <v>0</v>
      </c>
      <c r="Z262" s="31">
        <v>0</v>
      </c>
      <c r="AA262" s="31">
        <v>0</v>
      </c>
      <c r="AB262" s="31">
        <v>0</v>
      </c>
      <c r="AC262" s="31">
        <v>0</v>
      </c>
      <c r="AD262" s="31">
        <v>0</v>
      </c>
      <c r="AE262" s="31">
        <v>0</v>
      </c>
      <c r="AF262" t="s">
        <v>97</v>
      </c>
      <c r="AG262" s="32">
        <v>6</v>
      </c>
      <c r="AH262"/>
    </row>
    <row r="263" spans="1:34" x14ac:dyDescent="0.25">
      <c r="A263" t="s">
        <v>816</v>
      </c>
      <c r="B263" t="s">
        <v>352</v>
      </c>
      <c r="C263" t="s">
        <v>591</v>
      </c>
      <c r="D263" t="s">
        <v>744</v>
      </c>
      <c r="E263" s="31">
        <v>50.815217391304351</v>
      </c>
      <c r="F263" s="31">
        <v>3.6941711229946526</v>
      </c>
      <c r="G263" s="31">
        <v>3.2721925133689842</v>
      </c>
      <c r="H263" s="31">
        <v>0.24882352941176467</v>
      </c>
      <c r="I263" s="31">
        <v>0.15304812834224599</v>
      </c>
      <c r="J263" s="31">
        <v>187.72010869565219</v>
      </c>
      <c r="K263" s="31">
        <v>166.2771739130435</v>
      </c>
      <c r="L263" s="31">
        <v>12.644021739130434</v>
      </c>
      <c r="M263" s="31">
        <v>7.7771739130434785</v>
      </c>
      <c r="N263" s="31">
        <v>0</v>
      </c>
      <c r="O263" s="31">
        <v>4.8668478260869561</v>
      </c>
      <c r="P263" s="31">
        <v>76.980978260869563</v>
      </c>
      <c r="Q263" s="31">
        <v>60.404891304347828</v>
      </c>
      <c r="R263" s="31">
        <v>16.576086956521738</v>
      </c>
      <c r="S263" s="31">
        <v>98.095108695652172</v>
      </c>
      <c r="T263" s="31">
        <v>72.565217391304344</v>
      </c>
      <c r="U263" s="31">
        <v>8.9565217391304355</v>
      </c>
      <c r="V263" s="31">
        <v>16.573369565217391</v>
      </c>
      <c r="W263" s="31">
        <v>12.622282608695652</v>
      </c>
      <c r="X263" s="31">
        <v>0</v>
      </c>
      <c r="Y263" s="31">
        <v>0</v>
      </c>
      <c r="Z263" s="31">
        <v>0</v>
      </c>
      <c r="AA263" s="31">
        <v>0</v>
      </c>
      <c r="AB263" s="31">
        <v>0</v>
      </c>
      <c r="AC263" s="31">
        <v>12.622282608695652</v>
      </c>
      <c r="AD263" s="31">
        <v>0</v>
      </c>
      <c r="AE263" s="31">
        <v>0</v>
      </c>
      <c r="AF263" t="s">
        <v>65</v>
      </c>
      <c r="AG263" s="32">
        <v>6</v>
      </c>
      <c r="AH263"/>
    </row>
    <row r="264" spans="1:34" x14ac:dyDescent="0.25">
      <c r="A264" t="s">
        <v>816</v>
      </c>
      <c r="B264" t="s">
        <v>386</v>
      </c>
      <c r="C264" t="s">
        <v>646</v>
      </c>
      <c r="D264" t="s">
        <v>755</v>
      </c>
      <c r="E264" s="31">
        <v>36.619565217391305</v>
      </c>
      <c r="F264" s="31">
        <v>4.3816562778272488</v>
      </c>
      <c r="G264" s="31">
        <v>4.1102701098248744</v>
      </c>
      <c r="H264" s="31">
        <v>0.49631938260611447</v>
      </c>
      <c r="I264" s="31">
        <v>0.22493321460373999</v>
      </c>
      <c r="J264" s="31">
        <v>160.45434782608697</v>
      </c>
      <c r="K264" s="31">
        <v>150.51630434782612</v>
      </c>
      <c r="L264" s="31">
        <v>18.174999999999997</v>
      </c>
      <c r="M264" s="31">
        <v>8.2369565217391312</v>
      </c>
      <c r="N264" s="31">
        <v>4.9076086956521729</v>
      </c>
      <c r="O264" s="31">
        <v>5.0304347826086957</v>
      </c>
      <c r="P264" s="31">
        <v>34.548913043478279</v>
      </c>
      <c r="Q264" s="31">
        <v>34.548913043478279</v>
      </c>
      <c r="R264" s="31">
        <v>0</v>
      </c>
      <c r="S264" s="31">
        <v>107.73043478260871</v>
      </c>
      <c r="T264" s="31">
        <v>63.284782608695672</v>
      </c>
      <c r="U264" s="31">
        <v>13.226086956521737</v>
      </c>
      <c r="V264" s="31">
        <v>31.219565217391303</v>
      </c>
      <c r="W264" s="31">
        <v>0</v>
      </c>
      <c r="X264" s="31">
        <v>0</v>
      </c>
      <c r="Y264" s="31">
        <v>0</v>
      </c>
      <c r="Z264" s="31">
        <v>0</v>
      </c>
      <c r="AA264" s="31">
        <v>0</v>
      </c>
      <c r="AB264" s="31">
        <v>0</v>
      </c>
      <c r="AC264" s="31">
        <v>0</v>
      </c>
      <c r="AD264" s="31">
        <v>0</v>
      </c>
      <c r="AE264" s="31">
        <v>0</v>
      </c>
      <c r="AF264" t="s">
        <v>99</v>
      </c>
      <c r="AG264" s="32">
        <v>6</v>
      </c>
      <c r="AH264"/>
    </row>
    <row r="265" spans="1:34" x14ac:dyDescent="0.25">
      <c r="A265" t="s">
        <v>816</v>
      </c>
      <c r="B265" t="s">
        <v>328</v>
      </c>
      <c r="C265" t="s">
        <v>612</v>
      </c>
      <c r="D265" t="s">
        <v>707</v>
      </c>
      <c r="E265" s="31">
        <v>27.75</v>
      </c>
      <c r="F265" s="31">
        <v>3.7059811985898938</v>
      </c>
      <c r="G265" s="31">
        <v>3.2628006267136698</v>
      </c>
      <c r="H265" s="31">
        <v>0.30784175479827652</v>
      </c>
      <c r="I265" s="31">
        <v>9.0054837446141789E-2</v>
      </c>
      <c r="J265" s="31">
        <v>102.84097826086955</v>
      </c>
      <c r="K265" s="31">
        <v>90.542717391304336</v>
      </c>
      <c r="L265" s="31">
        <v>8.5426086956521736</v>
      </c>
      <c r="M265" s="31">
        <v>2.4990217391304346</v>
      </c>
      <c r="N265" s="31">
        <v>1.4179347826086954</v>
      </c>
      <c r="O265" s="31">
        <v>4.6256521739130436</v>
      </c>
      <c r="P265" s="31">
        <v>24.663260869565228</v>
      </c>
      <c r="Q265" s="31">
        <v>18.408586956521749</v>
      </c>
      <c r="R265" s="31">
        <v>6.2546739130434785</v>
      </c>
      <c r="S265" s="31">
        <v>69.635108695652164</v>
      </c>
      <c r="T265" s="31">
        <v>57.941956521739122</v>
      </c>
      <c r="U265" s="31">
        <v>0</v>
      </c>
      <c r="V265" s="31">
        <v>11.693152173913036</v>
      </c>
      <c r="W265" s="31">
        <v>0</v>
      </c>
      <c r="X265" s="31">
        <v>0</v>
      </c>
      <c r="Y265" s="31">
        <v>0</v>
      </c>
      <c r="Z265" s="31">
        <v>0</v>
      </c>
      <c r="AA265" s="31">
        <v>0</v>
      </c>
      <c r="AB265" s="31">
        <v>0</v>
      </c>
      <c r="AC265" s="31">
        <v>0</v>
      </c>
      <c r="AD265" s="31">
        <v>0</v>
      </c>
      <c r="AE265" s="31">
        <v>0</v>
      </c>
      <c r="AF265" t="s">
        <v>40</v>
      </c>
      <c r="AG265" s="32">
        <v>6</v>
      </c>
      <c r="AH265"/>
    </row>
    <row r="266" spans="1:34" x14ac:dyDescent="0.25">
      <c r="A266" t="s">
        <v>816</v>
      </c>
      <c r="B266" t="s">
        <v>350</v>
      </c>
      <c r="C266" t="s">
        <v>581</v>
      </c>
      <c r="D266" t="s">
        <v>735</v>
      </c>
      <c r="E266" s="31">
        <v>27.815217391304348</v>
      </c>
      <c r="F266" s="31">
        <v>3.6302696365767879</v>
      </c>
      <c r="G266" s="31">
        <v>3.415928096912856</v>
      </c>
      <c r="H266" s="31">
        <v>0.73305978898007029</v>
      </c>
      <c r="I266" s="31">
        <v>0.51871824931613908</v>
      </c>
      <c r="J266" s="31">
        <v>100.97673913043478</v>
      </c>
      <c r="K266" s="31">
        <v>95.01478260869564</v>
      </c>
      <c r="L266" s="31">
        <v>20.390217391304347</v>
      </c>
      <c r="M266" s="31">
        <v>14.428260869565216</v>
      </c>
      <c r="N266" s="31">
        <v>0.63586956521739135</v>
      </c>
      <c r="O266" s="31">
        <v>5.3260869565217392</v>
      </c>
      <c r="P266" s="31">
        <v>29.854891304347827</v>
      </c>
      <c r="Q266" s="31">
        <v>29.854891304347827</v>
      </c>
      <c r="R266" s="31">
        <v>0</v>
      </c>
      <c r="S266" s="31">
        <v>50.731630434782602</v>
      </c>
      <c r="T266" s="31">
        <v>50.237282608695644</v>
      </c>
      <c r="U266" s="31">
        <v>0</v>
      </c>
      <c r="V266" s="31">
        <v>0.49434782608695649</v>
      </c>
      <c r="W266" s="31">
        <v>0</v>
      </c>
      <c r="X266" s="31">
        <v>0</v>
      </c>
      <c r="Y266" s="31">
        <v>0</v>
      </c>
      <c r="Z266" s="31">
        <v>0</v>
      </c>
      <c r="AA266" s="31">
        <v>0</v>
      </c>
      <c r="AB266" s="31">
        <v>0</v>
      </c>
      <c r="AC266" s="31">
        <v>0</v>
      </c>
      <c r="AD266" s="31">
        <v>0</v>
      </c>
      <c r="AE266" s="31">
        <v>0</v>
      </c>
      <c r="AF266" t="s">
        <v>63</v>
      </c>
      <c r="AG266" s="32">
        <v>6</v>
      </c>
      <c r="AH266"/>
    </row>
    <row r="267" spans="1:34" x14ac:dyDescent="0.25">
      <c r="A267" t="s">
        <v>816</v>
      </c>
      <c r="B267" t="s">
        <v>432</v>
      </c>
      <c r="C267" t="s">
        <v>580</v>
      </c>
      <c r="D267" t="s">
        <v>751</v>
      </c>
      <c r="E267" s="31">
        <v>59.239130434782609</v>
      </c>
      <c r="F267" s="31">
        <v>3.9964220183486239</v>
      </c>
      <c r="G267" s="31">
        <v>3.6311009174311928</v>
      </c>
      <c r="H267" s="31">
        <v>0.38362385321100917</v>
      </c>
      <c r="I267" s="31">
        <v>0.29848623853211009</v>
      </c>
      <c r="J267" s="31">
        <v>236.74456521739131</v>
      </c>
      <c r="K267" s="31">
        <v>215.10326086956522</v>
      </c>
      <c r="L267" s="31">
        <v>22.725543478260871</v>
      </c>
      <c r="M267" s="31">
        <v>17.682065217391305</v>
      </c>
      <c r="N267" s="31">
        <v>0</v>
      </c>
      <c r="O267" s="31">
        <v>5.0434782608695654</v>
      </c>
      <c r="P267" s="31">
        <v>69.679347826086968</v>
      </c>
      <c r="Q267" s="31">
        <v>53.081521739130437</v>
      </c>
      <c r="R267" s="31">
        <v>16.597826086956523</v>
      </c>
      <c r="S267" s="31">
        <v>144.33967391304347</v>
      </c>
      <c r="T267" s="31">
        <v>117.39673913043478</v>
      </c>
      <c r="U267" s="31">
        <v>0</v>
      </c>
      <c r="V267" s="31">
        <v>26.942934782608695</v>
      </c>
      <c r="W267" s="31">
        <v>24.654891304347828</v>
      </c>
      <c r="X267" s="31">
        <v>0.21195652173913043</v>
      </c>
      <c r="Y267" s="31">
        <v>0</v>
      </c>
      <c r="Z267" s="31">
        <v>0</v>
      </c>
      <c r="AA267" s="31">
        <v>8.6983695652173907</v>
      </c>
      <c r="AB267" s="31">
        <v>0</v>
      </c>
      <c r="AC267" s="31">
        <v>15.744565217391305</v>
      </c>
      <c r="AD267" s="31">
        <v>0</v>
      </c>
      <c r="AE267" s="31">
        <v>0</v>
      </c>
      <c r="AF267" t="s">
        <v>147</v>
      </c>
      <c r="AG267" s="32">
        <v>6</v>
      </c>
      <c r="AH267"/>
    </row>
    <row r="268" spans="1:34" x14ac:dyDescent="0.25">
      <c r="A268" t="s">
        <v>816</v>
      </c>
      <c r="B268" t="s">
        <v>364</v>
      </c>
      <c r="C268" t="s">
        <v>632</v>
      </c>
      <c r="D268" t="s">
        <v>718</v>
      </c>
      <c r="E268" s="31">
        <v>37.043478260869563</v>
      </c>
      <c r="F268" s="31">
        <v>3.6332893192488265</v>
      </c>
      <c r="G268" s="31">
        <v>3.4588468309859155</v>
      </c>
      <c r="H268" s="31">
        <v>0.33010563380281693</v>
      </c>
      <c r="I268" s="31">
        <v>0.26071009389671362</v>
      </c>
      <c r="J268" s="31">
        <v>134.58967391304347</v>
      </c>
      <c r="K268" s="31">
        <v>128.12771739130434</v>
      </c>
      <c r="L268" s="31">
        <v>12.228260869565219</v>
      </c>
      <c r="M268" s="31">
        <v>9.6576086956521738</v>
      </c>
      <c r="N268" s="31">
        <v>1.6141304347826086</v>
      </c>
      <c r="O268" s="31">
        <v>0.95652173913043481</v>
      </c>
      <c r="P268" s="31">
        <v>30.429347826086957</v>
      </c>
      <c r="Q268" s="31">
        <v>26.538043478260871</v>
      </c>
      <c r="R268" s="31">
        <v>3.8913043478260869</v>
      </c>
      <c r="S268" s="31">
        <v>91.932065217391298</v>
      </c>
      <c r="T268" s="31">
        <v>65.304347826086953</v>
      </c>
      <c r="U268" s="31">
        <v>4.6983695652173916</v>
      </c>
      <c r="V268" s="31">
        <v>21.929347826086957</v>
      </c>
      <c r="W268" s="31">
        <v>24.630434782608695</v>
      </c>
      <c r="X268" s="31">
        <v>0.53260869565217395</v>
      </c>
      <c r="Y268" s="31">
        <v>0.34782608695652173</v>
      </c>
      <c r="Z268" s="31">
        <v>0.95652173913043481</v>
      </c>
      <c r="AA268" s="31">
        <v>12.817934782608695</v>
      </c>
      <c r="AB268" s="31">
        <v>0</v>
      </c>
      <c r="AC268" s="31">
        <v>5.5081521739130439</v>
      </c>
      <c r="AD268" s="31">
        <v>0</v>
      </c>
      <c r="AE268" s="31">
        <v>4.4673913043478262</v>
      </c>
      <c r="AF268" t="s">
        <v>77</v>
      </c>
      <c r="AG268" s="32">
        <v>6</v>
      </c>
      <c r="AH268"/>
    </row>
    <row r="269" spans="1:34" x14ac:dyDescent="0.25">
      <c r="A269" t="s">
        <v>816</v>
      </c>
      <c r="B269" t="s">
        <v>409</v>
      </c>
      <c r="C269" t="s">
        <v>591</v>
      </c>
      <c r="D269" t="s">
        <v>744</v>
      </c>
      <c r="E269" s="31">
        <v>73.347826086956516</v>
      </c>
      <c r="F269" s="31">
        <v>3.1392205097806753</v>
      </c>
      <c r="G269" s="31">
        <v>2.8983150563129811</v>
      </c>
      <c r="H269" s="31">
        <v>0.1668701837581506</v>
      </c>
      <c r="I269" s="31">
        <v>0.10759336099585064</v>
      </c>
      <c r="J269" s="31">
        <v>230.25499999999994</v>
      </c>
      <c r="K269" s="31">
        <v>212.58510869565211</v>
      </c>
      <c r="L269" s="31">
        <v>12.239565217391306</v>
      </c>
      <c r="M269" s="31">
        <v>7.8917391304347833</v>
      </c>
      <c r="N269" s="31">
        <v>0</v>
      </c>
      <c r="O269" s="31">
        <v>4.3478260869565215</v>
      </c>
      <c r="P269" s="31">
        <v>80.321086956521711</v>
      </c>
      <c r="Q269" s="31">
        <v>66.999021739130399</v>
      </c>
      <c r="R269" s="31">
        <v>13.322065217391309</v>
      </c>
      <c r="S269" s="31">
        <v>137.69434782608693</v>
      </c>
      <c r="T269" s="31">
        <v>97.944891304347806</v>
      </c>
      <c r="U269" s="31">
        <v>0</v>
      </c>
      <c r="V269" s="31">
        <v>39.749456521739127</v>
      </c>
      <c r="W269" s="31">
        <v>7.8951086956521719</v>
      </c>
      <c r="X269" s="31">
        <v>0</v>
      </c>
      <c r="Y269" s="31">
        <v>0</v>
      </c>
      <c r="Z269" s="31">
        <v>0</v>
      </c>
      <c r="AA269" s="31">
        <v>1.6667391304347829</v>
      </c>
      <c r="AB269" s="31">
        <v>0</v>
      </c>
      <c r="AC269" s="31">
        <v>6.2283695652173892</v>
      </c>
      <c r="AD269" s="31">
        <v>0</v>
      </c>
      <c r="AE269" s="31">
        <v>0</v>
      </c>
      <c r="AF269" t="s">
        <v>123</v>
      </c>
      <c r="AG269" s="32">
        <v>6</v>
      </c>
      <c r="AH269"/>
    </row>
    <row r="270" spans="1:34" x14ac:dyDescent="0.25">
      <c r="A270" t="s">
        <v>816</v>
      </c>
      <c r="B270" t="s">
        <v>438</v>
      </c>
      <c r="C270" t="s">
        <v>584</v>
      </c>
      <c r="D270" t="s">
        <v>720</v>
      </c>
      <c r="E270" s="31">
        <v>101.53260869565217</v>
      </c>
      <c r="F270" s="31">
        <v>3.8320029975377365</v>
      </c>
      <c r="G270" s="31">
        <v>3.6702430146665228</v>
      </c>
      <c r="H270" s="31">
        <v>0.23138529065410554</v>
      </c>
      <c r="I270" s="31">
        <v>0.18628840595225352</v>
      </c>
      <c r="J270" s="31">
        <v>389.07326086956516</v>
      </c>
      <c r="K270" s="31">
        <v>372.64934782608685</v>
      </c>
      <c r="L270" s="31">
        <v>23.493152173913042</v>
      </c>
      <c r="M270" s="31">
        <v>18.914347826086956</v>
      </c>
      <c r="N270" s="31">
        <v>0</v>
      </c>
      <c r="O270" s="31">
        <v>4.5788043478260869</v>
      </c>
      <c r="P270" s="31">
        <v>89.789565217391299</v>
      </c>
      <c r="Q270" s="31">
        <v>77.944456521739127</v>
      </c>
      <c r="R270" s="31">
        <v>11.845108695652174</v>
      </c>
      <c r="S270" s="31">
        <v>275.79054347826082</v>
      </c>
      <c r="T270" s="31">
        <v>151.63347826086951</v>
      </c>
      <c r="U270" s="31">
        <v>41.521630434782601</v>
      </c>
      <c r="V270" s="31">
        <v>82.635434782608698</v>
      </c>
      <c r="W270" s="31">
        <v>0</v>
      </c>
      <c r="X270" s="31">
        <v>0</v>
      </c>
      <c r="Y270" s="31">
        <v>0</v>
      </c>
      <c r="Z270" s="31">
        <v>0</v>
      </c>
      <c r="AA270" s="31">
        <v>0</v>
      </c>
      <c r="AB270" s="31">
        <v>0</v>
      </c>
      <c r="AC270" s="31">
        <v>0</v>
      </c>
      <c r="AD270" s="31">
        <v>0</v>
      </c>
      <c r="AE270" s="31">
        <v>0</v>
      </c>
      <c r="AF270" t="s">
        <v>153</v>
      </c>
      <c r="AG270" s="32">
        <v>6</v>
      </c>
      <c r="AH270"/>
    </row>
    <row r="271" spans="1:34" x14ac:dyDescent="0.25">
      <c r="A271" t="s">
        <v>816</v>
      </c>
      <c r="B271" t="s">
        <v>448</v>
      </c>
      <c r="C271" t="s">
        <v>654</v>
      </c>
      <c r="D271" t="s">
        <v>715</v>
      </c>
      <c r="E271" s="31">
        <v>55.271739130434781</v>
      </c>
      <c r="F271" s="31">
        <v>3.8349557522123887</v>
      </c>
      <c r="G271" s="31">
        <v>3.6263520157325462</v>
      </c>
      <c r="H271" s="31">
        <v>0.33706981317600787</v>
      </c>
      <c r="I271" s="31">
        <v>0.24375614552605704</v>
      </c>
      <c r="J271" s="31">
        <v>211.96467391304344</v>
      </c>
      <c r="K271" s="31">
        <v>200.43478260869563</v>
      </c>
      <c r="L271" s="31">
        <v>18.630434782608695</v>
      </c>
      <c r="M271" s="31">
        <v>13.472826086956522</v>
      </c>
      <c r="N271" s="31">
        <v>0.57880434782608692</v>
      </c>
      <c r="O271" s="31">
        <v>4.5788043478260869</v>
      </c>
      <c r="P271" s="31">
        <v>39.176630434782609</v>
      </c>
      <c r="Q271" s="31">
        <v>32.804347826086953</v>
      </c>
      <c r="R271" s="31">
        <v>6.3722826086956523</v>
      </c>
      <c r="S271" s="31">
        <v>154.15760869565219</v>
      </c>
      <c r="T271" s="31">
        <v>82.660326086956516</v>
      </c>
      <c r="U271" s="31">
        <v>10.839673913043478</v>
      </c>
      <c r="V271" s="31">
        <v>60.657608695652172</v>
      </c>
      <c r="W271" s="31">
        <v>2.3695652173913042</v>
      </c>
      <c r="X271" s="31">
        <v>0</v>
      </c>
      <c r="Y271" s="31">
        <v>0</v>
      </c>
      <c r="Z271" s="31">
        <v>0</v>
      </c>
      <c r="AA271" s="31">
        <v>0</v>
      </c>
      <c r="AB271" s="31">
        <v>0</v>
      </c>
      <c r="AC271" s="31">
        <v>2.3695652173913042</v>
      </c>
      <c r="AD271" s="31">
        <v>0</v>
      </c>
      <c r="AE271" s="31">
        <v>0</v>
      </c>
      <c r="AF271" t="s">
        <v>163</v>
      </c>
      <c r="AG271" s="32">
        <v>6</v>
      </c>
      <c r="AH271"/>
    </row>
    <row r="272" spans="1:34" x14ac:dyDescent="0.25">
      <c r="A272" t="s">
        <v>816</v>
      </c>
      <c r="B272" t="s">
        <v>535</v>
      </c>
      <c r="C272" t="s">
        <v>700</v>
      </c>
      <c r="D272" t="s">
        <v>752</v>
      </c>
      <c r="E272" s="31">
        <v>28.108695652173914</v>
      </c>
      <c r="F272" s="31">
        <v>3.7048646558391334</v>
      </c>
      <c r="G272" s="31">
        <v>3.4602784222737815</v>
      </c>
      <c r="H272" s="31">
        <v>0.41656999226604791</v>
      </c>
      <c r="I272" s="31">
        <v>0.17198375870069604</v>
      </c>
      <c r="J272" s="31">
        <v>104.13891304347825</v>
      </c>
      <c r="K272" s="31">
        <v>97.263913043478254</v>
      </c>
      <c r="L272" s="31">
        <v>11.709239130434781</v>
      </c>
      <c r="M272" s="31">
        <v>4.8342391304347823</v>
      </c>
      <c r="N272" s="31">
        <v>3.125</v>
      </c>
      <c r="O272" s="31">
        <v>3.75</v>
      </c>
      <c r="P272" s="31">
        <v>22.059782608695652</v>
      </c>
      <c r="Q272" s="31">
        <v>22.059782608695652</v>
      </c>
      <c r="R272" s="31">
        <v>0</v>
      </c>
      <c r="S272" s="31">
        <v>70.369891304347817</v>
      </c>
      <c r="T272" s="31">
        <v>59.68782608695652</v>
      </c>
      <c r="U272" s="31">
        <v>0</v>
      </c>
      <c r="V272" s="31">
        <v>10.682065217391305</v>
      </c>
      <c r="W272" s="31">
        <v>0</v>
      </c>
      <c r="X272" s="31">
        <v>0</v>
      </c>
      <c r="Y272" s="31">
        <v>0</v>
      </c>
      <c r="Z272" s="31">
        <v>0</v>
      </c>
      <c r="AA272" s="31">
        <v>0</v>
      </c>
      <c r="AB272" s="31">
        <v>0</v>
      </c>
      <c r="AC272" s="31">
        <v>0</v>
      </c>
      <c r="AD272" s="31">
        <v>0</v>
      </c>
      <c r="AE272" s="31">
        <v>0</v>
      </c>
      <c r="AF272" t="s">
        <v>253</v>
      </c>
      <c r="AG272" s="32">
        <v>6</v>
      </c>
      <c r="AH272"/>
    </row>
    <row r="273" spans="1:34" x14ac:dyDescent="0.25">
      <c r="A273" t="s">
        <v>816</v>
      </c>
      <c r="B273" t="s">
        <v>444</v>
      </c>
      <c r="C273" t="s">
        <v>671</v>
      </c>
      <c r="D273" t="s">
        <v>732</v>
      </c>
      <c r="E273" s="31">
        <v>70.293478260869563</v>
      </c>
      <c r="F273" s="31">
        <v>3.0948569661357661</v>
      </c>
      <c r="G273" s="31">
        <v>2.9272197309417041</v>
      </c>
      <c r="H273" s="31">
        <v>0.20719498994897173</v>
      </c>
      <c r="I273" s="31">
        <v>0.19389670635534254</v>
      </c>
      <c r="J273" s="31">
        <v>217.54826086956521</v>
      </c>
      <c r="K273" s="31">
        <v>205.76445652173913</v>
      </c>
      <c r="L273" s="31">
        <v>14.564456521739132</v>
      </c>
      <c r="M273" s="31">
        <v>13.629673913043479</v>
      </c>
      <c r="N273" s="31">
        <v>0.93478260869565222</v>
      </c>
      <c r="O273" s="31">
        <v>0</v>
      </c>
      <c r="P273" s="31">
        <v>64.986739130434799</v>
      </c>
      <c r="Q273" s="31">
        <v>54.137717391304371</v>
      </c>
      <c r="R273" s="31">
        <v>10.849021739130434</v>
      </c>
      <c r="S273" s="31">
        <v>137.99706521739128</v>
      </c>
      <c r="T273" s="31">
        <v>109.93999999999996</v>
      </c>
      <c r="U273" s="31">
        <v>0</v>
      </c>
      <c r="V273" s="31">
        <v>28.057065217391319</v>
      </c>
      <c r="W273" s="31">
        <v>58.847826086956516</v>
      </c>
      <c r="X273" s="31">
        <v>6.9565217391304346</v>
      </c>
      <c r="Y273" s="31">
        <v>0.93478260869565222</v>
      </c>
      <c r="Z273" s="31">
        <v>0</v>
      </c>
      <c r="AA273" s="31">
        <v>14.652173913043478</v>
      </c>
      <c r="AB273" s="31">
        <v>0</v>
      </c>
      <c r="AC273" s="31">
        <v>36.304347826086953</v>
      </c>
      <c r="AD273" s="31">
        <v>0</v>
      </c>
      <c r="AE273" s="31">
        <v>0</v>
      </c>
      <c r="AF273" t="s">
        <v>159</v>
      </c>
      <c r="AG273" s="32">
        <v>6</v>
      </c>
      <c r="AH273"/>
    </row>
    <row r="274" spans="1:34" x14ac:dyDescent="0.25">
      <c r="A274" t="s">
        <v>816</v>
      </c>
      <c r="B274" t="s">
        <v>549</v>
      </c>
      <c r="C274" t="s">
        <v>575</v>
      </c>
      <c r="D274" t="s">
        <v>736</v>
      </c>
      <c r="E274" s="31">
        <v>31.076086956521738</v>
      </c>
      <c r="F274" s="31">
        <v>3.5264882826162998</v>
      </c>
      <c r="G274" s="31">
        <v>3.1104302203567684</v>
      </c>
      <c r="H274" s="31">
        <v>0.4046659671213711</v>
      </c>
      <c r="I274" s="31">
        <v>0.18934592514865339</v>
      </c>
      <c r="J274" s="31">
        <v>109.58945652173914</v>
      </c>
      <c r="K274" s="31">
        <v>96.660000000000011</v>
      </c>
      <c r="L274" s="31">
        <v>12.575434782608696</v>
      </c>
      <c r="M274" s="31">
        <v>5.8841304347826089</v>
      </c>
      <c r="N274" s="31">
        <v>0</v>
      </c>
      <c r="O274" s="31">
        <v>6.6913043478260876</v>
      </c>
      <c r="P274" s="31">
        <v>25.75413043478261</v>
      </c>
      <c r="Q274" s="31">
        <v>19.515978260869566</v>
      </c>
      <c r="R274" s="31">
        <v>6.2381521739130434</v>
      </c>
      <c r="S274" s="31">
        <v>71.259891304347832</v>
      </c>
      <c r="T274" s="31">
        <v>59.991086956521741</v>
      </c>
      <c r="U274" s="31">
        <v>0</v>
      </c>
      <c r="V274" s="31">
        <v>11.268804347826086</v>
      </c>
      <c r="W274" s="31">
        <v>8.2373913043478257</v>
      </c>
      <c r="X274" s="31">
        <v>0.99456521739130432</v>
      </c>
      <c r="Y274" s="31">
        <v>0</v>
      </c>
      <c r="Z274" s="31">
        <v>0</v>
      </c>
      <c r="AA274" s="31">
        <v>0</v>
      </c>
      <c r="AB274" s="31">
        <v>0</v>
      </c>
      <c r="AC274" s="31">
        <v>7.2428260869565211</v>
      </c>
      <c r="AD274" s="31">
        <v>0</v>
      </c>
      <c r="AE274" s="31">
        <v>0</v>
      </c>
      <c r="AF274" t="s">
        <v>268</v>
      </c>
      <c r="AG274" s="32">
        <v>6</v>
      </c>
      <c r="AH274"/>
    </row>
    <row r="275" spans="1:34" x14ac:dyDescent="0.25">
      <c r="A275" t="s">
        <v>816</v>
      </c>
      <c r="B275" t="s">
        <v>383</v>
      </c>
      <c r="C275" t="s">
        <v>567</v>
      </c>
      <c r="D275" t="s">
        <v>730</v>
      </c>
      <c r="E275" s="31">
        <v>29.293478260869566</v>
      </c>
      <c r="F275" s="31">
        <v>4.8803339517625233</v>
      </c>
      <c r="G275" s="31">
        <v>4.3263450834879409</v>
      </c>
      <c r="H275" s="31">
        <v>0.44016697588126158</v>
      </c>
      <c r="I275" s="31">
        <v>7.6623376623376621E-2</v>
      </c>
      <c r="J275" s="31">
        <v>142.96195652173913</v>
      </c>
      <c r="K275" s="31">
        <v>126.73369565217392</v>
      </c>
      <c r="L275" s="31">
        <v>12.894021739130435</v>
      </c>
      <c r="M275" s="31">
        <v>2.2445652173913042</v>
      </c>
      <c r="N275" s="31">
        <v>4.9972826086956523</v>
      </c>
      <c r="O275" s="31">
        <v>5.6521739130434785</v>
      </c>
      <c r="P275" s="31">
        <v>41.877717391304344</v>
      </c>
      <c r="Q275" s="31">
        <v>36.298913043478258</v>
      </c>
      <c r="R275" s="31">
        <v>5.5788043478260869</v>
      </c>
      <c r="S275" s="31">
        <v>88.190217391304358</v>
      </c>
      <c r="T275" s="31">
        <v>66.902173913043484</v>
      </c>
      <c r="U275" s="31">
        <v>0</v>
      </c>
      <c r="V275" s="31">
        <v>21.288043478260871</v>
      </c>
      <c r="W275" s="31">
        <v>0</v>
      </c>
      <c r="X275" s="31">
        <v>0</v>
      </c>
      <c r="Y275" s="31">
        <v>0</v>
      </c>
      <c r="Z275" s="31">
        <v>0</v>
      </c>
      <c r="AA275" s="31">
        <v>0</v>
      </c>
      <c r="AB275" s="31">
        <v>0</v>
      </c>
      <c r="AC275" s="31">
        <v>0</v>
      </c>
      <c r="AD275" s="31">
        <v>0</v>
      </c>
      <c r="AE275" s="31">
        <v>0</v>
      </c>
      <c r="AF275" t="s">
        <v>96</v>
      </c>
      <c r="AG275" s="32">
        <v>6</v>
      </c>
      <c r="AH275"/>
    </row>
    <row r="276" spans="1:34" x14ac:dyDescent="0.25">
      <c r="A276" t="s">
        <v>816</v>
      </c>
      <c r="B276" t="s">
        <v>422</v>
      </c>
      <c r="C276" t="s">
        <v>591</v>
      </c>
      <c r="D276" t="s">
        <v>744</v>
      </c>
      <c r="E276" s="31">
        <v>59.630434782608695</v>
      </c>
      <c r="F276" s="31">
        <v>3.9814072183740432</v>
      </c>
      <c r="G276" s="31">
        <v>3.5710444768501644</v>
      </c>
      <c r="H276" s="31">
        <v>0.58425993437841772</v>
      </c>
      <c r="I276" s="31">
        <v>0.48947320452059789</v>
      </c>
      <c r="J276" s="31">
        <v>237.41304347826087</v>
      </c>
      <c r="K276" s="31">
        <v>212.94293478260872</v>
      </c>
      <c r="L276" s="31">
        <v>34.839673913043477</v>
      </c>
      <c r="M276" s="31">
        <v>29.1875</v>
      </c>
      <c r="N276" s="31">
        <v>0</v>
      </c>
      <c r="O276" s="31">
        <v>5.6521739130434785</v>
      </c>
      <c r="P276" s="31">
        <v>66.271739130434781</v>
      </c>
      <c r="Q276" s="31">
        <v>47.453804347826086</v>
      </c>
      <c r="R276" s="31">
        <v>18.817934782608695</v>
      </c>
      <c r="S276" s="31">
        <v>136.3016304347826</v>
      </c>
      <c r="T276" s="31">
        <v>79.790760869565219</v>
      </c>
      <c r="U276" s="31">
        <v>17.576086956521738</v>
      </c>
      <c r="V276" s="31">
        <v>38.934782608695649</v>
      </c>
      <c r="W276" s="31">
        <v>0</v>
      </c>
      <c r="X276" s="31">
        <v>0</v>
      </c>
      <c r="Y276" s="31">
        <v>0</v>
      </c>
      <c r="Z276" s="31">
        <v>0</v>
      </c>
      <c r="AA276" s="31">
        <v>0</v>
      </c>
      <c r="AB276" s="31">
        <v>0</v>
      </c>
      <c r="AC276" s="31">
        <v>0</v>
      </c>
      <c r="AD276" s="31">
        <v>0</v>
      </c>
      <c r="AE276" s="31">
        <v>0</v>
      </c>
      <c r="AF276" t="s">
        <v>136</v>
      </c>
      <c r="AG276" s="32">
        <v>6</v>
      </c>
      <c r="AH276"/>
    </row>
    <row r="277" spans="1:34" x14ac:dyDescent="0.25">
      <c r="A277" t="s">
        <v>816</v>
      </c>
      <c r="B277" t="s">
        <v>492</v>
      </c>
      <c r="C277" t="s">
        <v>637</v>
      </c>
      <c r="D277" t="s">
        <v>766</v>
      </c>
      <c r="E277" s="31">
        <v>53.913043478260867</v>
      </c>
      <c r="F277" s="31">
        <v>3.5481532258064514</v>
      </c>
      <c r="G277" s="31">
        <v>3.1560201612903223</v>
      </c>
      <c r="H277" s="31">
        <v>0.47976209677419346</v>
      </c>
      <c r="I277" s="31">
        <v>0.28106451612903222</v>
      </c>
      <c r="J277" s="31">
        <v>191.29173913043476</v>
      </c>
      <c r="K277" s="31">
        <v>170.15065217391302</v>
      </c>
      <c r="L277" s="31">
        <v>25.865434782608691</v>
      </c>
      <c r="M277" s="31">
        <v>15.153043478260866</v>
      </c>
      <c r="N277" s="31">
        <v>5.5652173913043477</v>
      </c>
      <c r="O277" s="31">
        <v>5.1471739130434777</v>
      </c>
      <c r="P277" s="31">
        <v>51.293913043478263</v>
      </c>
      <c r="Q277" s="31">
        <v>40.865217391304348</v>
      </c>
      <c r="R277" s="31">
        <v>10.428695652173914</v>
      </c>
      <c r="S277" s="31">
        <v>114.13239130434781</v>
      </c>
      <c r="T277" s="31">
        <v>77.975978260869539</v>
      </c>
      <c r="U277" s="31">
        <v>0</v>
      </c>
      <c r="V277" s="31">
        <v>36.156413043478267</v>
      </c>
      <c r="W277" s="31">
        <v>8.1521739130434784E-2</v>
      </c>
      <c r="X277" s="31">
        <v>0</v>
      </c>
      <c r="Y277" s="31">
        <v>0</v>
      </c>
      <c r="Z277" s="31">
        <v>0</v>
      </c>
      <c r="AA277" s="31">
        <v>0</v>
      </c>
      <c r="AB277" s="31">
        <v>0</v>
      </c>
      <c r="AC277" s="31">
        <v>8.1521739130434784E-2</v>
      </c>
      <c r="AD277" s="31">
        <v>0</v>
      </c>
      <c r="AE277" s="31">
        <v>0</v>
      </c>
      <c r="AF277" t="s">
        <v>207</v>
      </c>
      <c r="AG277" s="32">
        <v>6</v>
      </c>
      <c r="AH277"/>
    </row>
    <row r="278" spans="1:34" x14ac:dyDescent="0.25">
      <c r="A278" t="s">
        <v>816</v>
      </c>
      <c r="B278" t="s">
        <v>416</v>
      </c>
      <c r="C278" t="s">
        <v>605</v>
      </c>
      <c r="D278" t="s">
        <v>736</v>
      </c>
      <c r="E278" s="31">
        <v>36.228260869565219</v>
      </c>
      <c r="F278" s="31">
        <v>3.0126372637263721</v>
      </c>
      <c r="G278" s="31">
        <v>2.6220582058205819</v>
      </c>
      <c r="H278" s="31">
        <v>0.57910591059105898</v>
      </c>
      <c r="I278" s="31">
        <v>0.19323132313231317</v>
      </c>
      <c r="J278" s="31">
        <v>109.14260869565216</v>
      </c>
      <c r="K278" s="31">
        <v>94.992608695652166</v>
      </c>
      <c r="L278" s="31">
        <v>20.979999999999997</v>
      </c>
      <c r="M278" s="31">
        <v>7.0004347826086937</v>
      </c>
      <c r="N278" s="31">
        <v>8.8214130434782572</v>
      </c>
      <c r="O278" s="31">
        <v>5.1581521739130443</v>
      </c>
      <c r="P278" s="31">
        <v>24.976847826086956</v>
      </c>
      <c r="Q278" s="31">
        <v>24.806413043478262</v>
      </c>
      <c r="R278" s="31">
        <v>0.17043478260869566</v>
      </c>
      <c r="S278" s="31">
        <v>63.185760869565208</v>
      </c>
      <c r="T278" s="31">
        <v>46.562717391304339</v>
      </c>
      <c r="U278" s="31">
        <v>9.0661956521739135</v>
      </c>
      <c r="V278" s="31">
        <v>7.5568478260869565</v>
      </c>
      <c r="W278" s="31">
        <v>0</v>
      </c>
      <c r="X278" s="31">
        <v>0</v>
      </c>
      <c r="Y278" s="31">
        <v>0</v>
      </c>
      <c r="Z278" s="31">
        <v>0</v>
      </c>
      <c r="AA278" s="31">
        <v>0</v>
      </c>
      <c r="AB278" s="31">
        <v>0</v>
      </c>
      <c r="AC278" s="31">
        <v>0</v>
      </c>
      <c r="AD278" s="31">
        <v>0</v>
      </c>
      <c r="AE278" s="31">
        <v>0</v>
      </c>
      <c r="AF278" t="s">
        <v>130</v>
      </c>
      <c r="AG278" s="32">
        <v>6</v>
      </c>
      <c r="AH278"/>
    </row>
    <row r="279" spans="1:34" x14ac:dyDescent="0.25">
      <c r="A279" t="s">
        <v>816</v>
      </c>
      <c r="B279" t="s">
        <v>330</v>
      </c>
      <c r="C279" t="s">
        <v>614</v>
      </c>
      <c r="D279" t="s">
        <v>753</v>
      </c>
      <c r="E279" s="31">
        <v>58.565217391304351</v>
      </c>
      <c r="F279" s="31">
        <v>3.5939977728285069</v>
      </c>
      <c r="G279" s="31">
        <v>3.2549164810690412</v>
      </c>
      <c r="H279" s="31">
        <v>0.4492260579064587</v>
      </c>
      <c r="I279" s="31">
        <v>0.29942464736451369</v>
      </c>
      <c r="J279" s="31">
        <v>210.48326086956519</v>
      </c>
      <c r="K279" s="31">
        <v>190.62489130434778</v>
      </c>
      <c r="L279" s="31">
        <v>26.309021739130429</v>
      </c>
      <c r="M279" s="31">
        <v>17.535869565217389</v>
      </c>
      <c r="N279" s="31">
        <v>3.9631521739130422</v>
      </c>
      <c r="O279" s="31">
        <v>4.8099999999999996</v>
      </c>
      <c r="P279" s="31">
        <v>67.317499999999995</v>
      </c>
      <c r="Q279" s="31">
        <v>56.232282608695641</v>
      </c>
      <c r="R279" s="31">
        <v>11.085217391304347</v>
      </c>
      <c r="S279" s="31">
        <v>116.85673913043476</v>
      </c>
      <c r="T279" s="31">
        <v>97.4982608695652</v>
      </c>
      <c r="U279" s="31">
        <v>0</v>
      </c>
      <c r="V279" s="31">
        <v>19.358478260869564</v>
      </c>
      <c r="W279" s="31">
        <v>0</v>
      </c>
      <c r="X279" s="31">
        <v>0</v>
      </c>
      <c r="Y279" s="31">
        <v>0</v>
      </c>
      <c r="Z279" s="31">
        <v>0</v>
      </c>
      <c r="AA279" s="31">
        <v>0</v>
      </c>
      <c r="AB279" s="31">
        <v>0</v>
      </c>
      <c r="AC279" s="31">
        <v>0</v>
      </c>
      <c r="AD279" s="31">
        <v>0</v>
      </c>
      <c r="AE279" s="31">
        <v>0</v>
      </c>
      <c r="AF279" t="s">
        <v>42</v>
      </c>
      <c r="AG279" s="32">
        <v>6</v>
      </c>
      <c r="AH279"/>
    </row>
    <row r="280" spans="1:34" x14ac:dyDescent="0.25">
      <c r="A280" t="s">
        <v>816</v>
      </c>
      <c r="B280" t="s">
        <v>302</v>
      </c>
      <c r="C280" t="s">
        <v>599</v>
      </c>
      <c r="D280" t="s">
        <v>748</v>
      </c>
      <c r="E280" s="31">
        <v>43.434782608695649</v>
      </c>
      <c r="F280" s="31">
        <v>3.701639139139139</v>
      </c>
      <c r="G280" s="31">
        <v>3.6323198198198203</v>
      </c>
      <c r="H280" s="31">
        <v>0.24812312312312315</v>
      </c>
      <c r="I280" s="31">
        <v>0.17880380380380381</v>
      </c>
      <c r="J280" s="31">
        <v>160.77989130434781</v>
      </c>
      <c r="K280" s="31">
        <v>157.76902173913044</v>
      </c>
      <c r="L280" s="31">
        <v>10.777173913043478</v>
      </c>
      <c r="M280" s="31">
        <v>7.7663043478260869</v>
      </c>
      <c r="N280" s="31">
        <v>0</v>
      </c>
      <c r="O280" s="31">
        <v>3.0108695652173911</v>
      </c>
      <c r="P280" s="31">
        <v>34.211956521739133</v>
      </c>
      <c r="Q280" s="31">
        <v>34.211956521739133</v>
      </c>
      <c r="R280" s="31">
        <v>0</v>
      </c>
      <c r="S280" s="31">
        <v>115.79076086956522</v>
      </c>
      <c r="T280" s="31">
        <v>86.239130434782609</v>
      </c>
      <c r="U280" s="31">
        <v>0</v>
      </c>
      <c r="V280" s="31">
        <v>29.551630434782609</v>
      </c>
      <c r="W280" s="31">
        <v>0</v>
      </c>
      <c r="X280" s="31">
        <v>0</v>
      </c>
      <c r="Y280" s="31">
        <v>0</v>
      </c>
      <c r="Z280" s="31">
        <v>0</v>
      </c>
      <c r="AA280" s="31">
        <v>0</v>
      </c>
      <c r="AB280" s="31">
        <v>0</v>
      </c>
      <c r="AC280" s="31">
        <v>0</v>
      </c>
      <c r="AD280" s="31">
        <v>0</v>
      </c>
      <c r="AE280" s="31">
        <v>0</v>
      </c>
      <c r="AF280" t="s">
        <v>14</v>
      </c>
      <c r="AG280" s="32">
        <v>6</v>
      </c>
      <c r="AH280"/>
    </row>
    <row r="281" spans="1:34" x14ac:dyDescent="0.25">
      <c r="A281" t="s">
        <v>816</v>
      </c>
      <c r="B281" t="s">
        <v>528</v>
      </c>
      <c r="C281" t="s">
        <v>588</v>
      </c>
      <c r="D281" t="s">
        <v>743</v>
      </c>
      <c r="E281" s="31">
        <v>57.119565217391305</v>
      </c>
      <c r="F281" s="31">
        <v>5.4969552806850626</v>
      </c>
      <c r="G281" s="31">
        <v>4.92278782112274</v>
      </c>
      <c r="H281" s="31">
        <v>0.42064700285442441</v>
      </c>
      <c r="I281" s="31">
        <v>0.16208372978116078</v>
      </c>
      <c r="J281" s="31">
        <v>313.98369565217394</v>
      </c>
      <c r="K281" s="31">
        <v>281.1875</v>
      </c>
      <c r="L281" s="31">
        <v>24.02717391304348</v>
      </c>
      <c r="M281" s="31">
        <v>9.258152173913043</v>
      </c>
      <c r="N281" s="31">
        <v>11.834239130434783</v>
      </c>
      <c r="O281" s="31">
        <v>2.9347826086956523</v>
      </c>
      <c r="P281" s="31">
        <v>74.578804347826093</v>
      </c>
      <c r="Q281" s="31">
        <v>56.551630434782609</v>
      </c>
      <c r="R281" s="31">
        <v>18.027173913043477</v>
      </c>
      <c r="S281" s="31">
        <v>215.37771739130434</v>
      </c>
      <c r="T281" s="31">
        <v>190.78532608695653</v>
      </c>
      <c r="U281" s="31">
        <v>0</v>
      </c>
      <c r="V281" s="31">
        <v>24.592391304347824</v>
      </c>
      <c r="W281" s="31">
        <v>0</v>
      </c>
      <c r="X281" s="31">
        <v>0</v>
      </c>
      <c r="Y281" s="31">
        <v>0</v>
      </c>
      <c r="Z281" s="31">
        <v>0</v>
      </c>
      <c r="AA281" s="31">
        <v>0</v>
      </c>
      <c r="AB281" s="31">
        <v>0</v>
      </c>
      <c r="AC281" s="31">
        <v>0</v>
      </c>
      <c r="AD281" s="31">
        <v>0</v>
      </c>
      <c r="AE281" s="31">
        <v>0</v>
      </c>
      <c r="AF281" t="s">
        <v>246</v>
      </c>
      <c r="AG281" s="32">
        <v>6</v>
      </c>
      <c r="AH281"/>
    </row>
    <row r="282" spans="1:34" x14ac:dyDescent="0.25">
      <c r="AH282"/>
    </row>
    <row r="283" spans="1:34" x14ac:dyDescent="0.25">
      <c r="W283" s="31"/>
      <c r="AH283"/>
    </row>
    <row r="284" spans="1:34" x14ac:dyDescent="0.25">
      <c r="AH284"/>
    </row>
    <row r="285" spans="1:34" x14ac:dyDescent="0.25">
      <c r="AH285"/>
    </row>
    <row r="286" spans="1:34" x14ac:dyDescent="0.25">
      <c r="AH286"/>
    </row>
    <row r="293" spans="34:34" x14ac:dyDescent="0.25">
      <c r="AH293"/>
    </row>
  </sheetData>
  <pageMargins left="0.7" right="0.7" top="0.75" bottom="0.75" header="0.3" footer="0.3"/>
  <pageSetup orientation="portrait" horizontalDpi="1200" verticalDpi="1200" r:id="rId1"/>
  <ignoredErrors>
    <ignoredError sqref="AF2:AF281"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976850-BB0B-494D-A7F2-FE0F6252F9A5}">
  <sheetPr codeName="Sheet2">
    <outlinePr summaryRight="0"/>
  </sheetPr>
  <dimension ref="A1:AT294"/>
  <sheetViews>
    <sheetView zoomScale="85" zoomScaleNormal="85" workbookViewId="0">
      <pane xSplit="4" ySplit="1" topLeftCell="E2" activePane="bottomRight" state="frozen"/>
      <selection pane="topRight" activeCell="E1" sqref="E1"/>
      <selection pane="bottomLeft" activeCell="A2" sqref="A2"/>
      <selection pane="bottomRight"/>
    </sheetView>
  </sheetViews>
  <sheetFormatPr defaultRowHeight="15" outlineLevelCol="1" x14ac:dyDescent="0.25"/>
  <cols>
    <col min="1" max="1" width="8.5703125" customWidth="1"/>
    <col min="2" max="2" width="60.7109375" customWidth="1"/>
    <col min="3" max="3" width="21.7109375" customWidth="1"/>
    <col min="4" max="4" width="21.7109375" bestFit="1" customWidth="1"/>
    <col min="5" max="7" width="15.7109375" customWidth="1"/>
    <col min="8" max="8" width="15.7109375" style="36" customWidth="1" collapsed="1"/>
    <col min="9" max="10" width="15.7109375" hidden="1" customWidth="1" outlineLevel="1"/>
    <col min="11" max="11" width="15.7109375" style="36" hidden="1" customWidth="1" outlineLevel="1"/>
    <col min="12" max="13" width="15.7109375" hidden="1" customWidth="1" outlineLevel="1"/>
    <col min="14" max="14" width="15.7109375" style="36" hidden="1" customWidth="1" outlineLevel="1"/>
    <col min="15" max="16" width="15.7109375" hidden="1" customWidth="1" outlineLevel="1"/>
    <col min="17" max="17" width="15.7109375" style="36" hidden="1" customWidth="1" outlineLevel="1"/>
    <col min="18" max="19" width="15.7109375" hidden="1" customWidth="1" outlineLevel="1"/>
    <col min="20" max="20" width="15.7109375" style="36" hidden="1" customWidth="1" outlineLevel="1"/>
    <col min="21" max="22" width="15.7109375" hidden="1" customWidth="1" outlineLevel="1"/>
    <col min="23" max="23" width="15.7109375" style="36" hidden="1" customWidth="1" outlineLevel="1"/>
    <col min="24" max="25" width="15.7109375" hidden="1" customWidth="1" outlineLevel="1"/>
    <col min="26" max="26" width="15.7109375" style="36" hidden="1" customWidth="1" outlineLevel="1"/>
    <col min="27" max="28" width="15.7109375" hidden="1" customWidth="1" outlineLevel="1"/>
    <col min="29" max="29" width="15.7109375" style="36" hidden="1" customWidth="1" outlineLevel="1"/>
    <col min="30" max="31" width="15.7109375" hidden="1" customWidth="1" outlineLevel="1"/>
    <col min="32" max="32" width="15.7109375" style="36" hidden="1" customWidth="1" outlineLevel="1"/>
    <col min="33" max="34" width="15.7109375" hidden="1" customWidth="1" outlineLevel="1"/>
    <col min="35" max="35" width="15.7109375" style="36" hidden="1" customWidth="1" outlineLevel="1"/>
    <col min="36" max="36" width="10.85546875" bestFit="1" customWidth="1"/>
    <col min="37" max="37" width="10.85546875" style="2" customWidth="1"/>
    <col min="38" max="45" width="15.7109375" customWidth="1"/>
    <col min="46" max="46" width="9.140625" style="2"/>
    <col min="47" max="47" width="25.42578125" customWidth="1"/>
    <col min="48" max="48" width="18.42578125" customWidth="1"/>
    <col min="49" max="49" width="30.140625" customWidth="1"/>
    <col min="50" max="50" width="28.42578125" customWidth="1"/>
    <col min="51" max="51" width="28.7109375" customWidth="1"/>
    <col min="52" max="52" width="27" customWidth="1"/>
    <col min="53" max="53" width="31" customWidth="1"/>
    <col min="54" max="54" width="23.7109375" customWidth="1"/>
    <col min="57" max="57" width="29.28515625" customWidth="1"/>
    <col min="58" max="58" width="25.85546875" customWidth="1"/>
    <col min="59" max="59" width="24.140625" customWidth="1"/>
    <col min="60" max="61" width="27.28515625" customWidth="1"/>
    <col min="62" max="62" width="25.5703125" customWidth="1"/>
    <col min="63" max="63" width="25.140625" customWidth="1"/>
    <col min="65" max="65" width="9.42578125" customWidth="1"/>
    <col min="66" max="66" width="30.140625" customWidth="1"/>
    <col min="67" max="67" width="28.42578125" customWidth="1"/>
  </cols>
  <sheetData>
    <row r="1" spans="1:46" s="1" customFormat="1" ht="189.95" customHeight="1" x14ac:dyDescent="0.25">
      <c r="A1" s="1" t="s">
        <v>831</v>
      </c>
      <c r="B1" s="1" t="s">
        <v>898</v>
      </c>
      <c r="C1" s="1" t="s">
        <v>834</v>
      </c>
      <c r="D1" s="1" t="s">
        <v>833</v>
      </c>
      <c r="E1" s="1" t="s">
        <v>835</v>
      </c>
      <c r="F1" s="1" t="s">
        <v>878</v>
      </c>
      <c r="G1" s="1" t="s">
        <v>901</v>
      </c>
      <c r="H1" s="35" t="s">
        <v>903</v>
      </c>
      <c r="I1" s="1" t="s">
        <v>879</v>
      </c>
      <c r="J1" s="1" t="s">
        <v>904</v>
      </c>
      <c r="K1" s="35" t="s">
        <v>905</v>
      </c>
      <c r="L1" s="1" t="s">
        <v>881</v>
      </c>
      <c r="M1" s="1" t="s">
        <v>891</v>
      </c>
      <c r="N1" s="35" t="s">
        <v>906</v>
      </c>
      <c r="O1" s="1" t="s">
        <v>882</v>
      </c>
      <c r="P1" s="1" t="s">
        <v>890</v>
      </c>
      <c r="Q1" s="35" t="s">
        <v>907</v>
      </c>
      <c r="R1" s="1" t="s">
        <v>883</v>
      </c>
      <c r="S1" s="1" t="s">
        <v>892</v>
      </c>
      <c r="T1" s="35" t="s">
        <v>908</v>
      </c>
      <c r="U1" s="1" t="s">
        <v>889</v>
      </c>
      <c r="V1" s="1" t="s">
        <v>902</v>
      </c>
      <c r="W1" s="35" t="s">
        <v>909</v>
      </c>
      <c r="X1" s="1" t="s">
        <v>884</v>
      </c>
      <c r="Y1" s="1" t="s">
        <v>893</v>
      </c>
      <c r="Z1" s="35" t="s">
        <v>910</v>
      </c>
      <c r="AA1" s="1" t="s">
        <v>885</v>
      </c>
      <c r="AB1" s="1" t="s">
        <v>894</v>
      </c>
      <c r="AC1" s="35" t="s">
        <v>911</v>
      </c>
      <c r="AD1" s="1" t="s">
        <v>886</v>
      </c>
      <c r="AE1" s="1" t="s">
        <v>895</v>
      </c>
      <c r="AF1" s="35" t="s">
        <v>912</v>
      </c>
      <c r="AG1" s="1" t="s">
        <v>887</v>
      </c>
      <c r="AH1" s="1" t="s">
        <v>896</v>
      </c>
      <c r="AI1" s="35" t="s">
        <v>913</v>
      </c>
      <c r="AJ1" s="1" t="s">
        <v>832</v>
      </c>
      <c r="AK1" s="38" t="s">
        <v>843</v>
      </c>
    </row>
    <row r="2" spans="1:46" x14ac:dyDescent="0.25">
      <c r="A2" t="s">
        <v>816</v>
      </c>
      <c r="B2" t="s">
        <v>548</v>
      </c>
      <c r="C2" t="s">
        <v>591</v>
      </c>
      <c r="D2" t="s">
        <v>716</v>
      </c>
      <c r="E2" s="31">
        <v>52.119565217391305</v>
      </c>
      <c r="F2" s="31">
        <v>205.44782608695652</v>
      </c>
      <c r="G2" s="31">
        <v>0.67391304347826086</v>
      </c>
      <c r="H2" s="36">
        <v>3.2802150128034197E-3</v>
      </c>
      <c r="I2" s="31">
        <v>42.511195652173903</v>
      </c>
      <c r="J2" s="31">
        <v>0.67391304347826086</v>
      </c>
      <c r="K2" s="36">
        <v>1.585260148861042E-2</v>
      </c>
      <c r="L2" s="31">
        <v>34.481739130434768</v>
      </c>
      <c r="M2" s="31">
        <v>0</v>
      </c>
      <c r="N2" s="36">
        <v>0</v>
      </c>
      <c r="O2" s="31">
        <v>2.2820652173913043</v>
      </c>
      <c r="P2" s="31">
        <v>0.67391304347826086</v>
      </c>
      <c r="Q2" s="36">
        <v>0.29530840676351511</v>
      </c>
      <c r="R2" s="31">
        <v>5.7473913043478273</v>
      </c>
      <c r="S2" s="31">
        <v>0</v>
      </c>
      <c r="T2" s="36">
        <v>0</v>
      </c>
      <c r="U2" s="31">
        <v>37.950217391304342</v>
      </c>
      <c r="V2" s="31">
        <v>0</v>
      </c>
      <c r="W2" s="36">
        <v>0</v>
      </c>
      <c r="X2" s="31">
        <v>21.619999999999997</v>
      </c>
      <c r="Y2" s="31">
        <v>0</v>
      </c>
      <c r="Z2" s="36">
        <v>0</v>
      </c>
      <c r="AA2" s="31">
        <v>42.880434782608688</v>
      </c>
      <c r="AB2" s="31">
        <v>0</v>
      </c>
      <c r="AC2" s="36">
        <v>0</v>
      </c>
      <c r="AD2" s="31">
        <v>38.635543478260864</v>
      </c>
      <c r="AE2" s="31">
        <v>0</v>
      </c>
      <c r="AF2" s="36">
        <v>0</v>
      </c>
      <c r="AG2" s="31">
        <v>21.850434782608701</v>
      </c>
      <c r="AH2" s="31">
        <v>0</v>
      </c>
      <c r="AI2" s="36">
        <v>0</v>
      </c>
      <c r="AJ2" t="s">
        <v>267</v>
      </c>
      <c r="AK2" s="37">
        <v>6</v>
      </c>
      <c r="AT2"/>
    </row>
    <row r="3" spans="1:46" x14ac:dyDescent="0.25">
      <c r="A3" t="s">
        <v>816</v>
      </c>
      <c r="B3" t="s">
        <v>467</v>
      </c>
      <c r="C3" t="s">
        <v>582</v>
      </c>
      <c r="D3" t="s">
        <v>738</v>
      </c>
      <c r="E3" s="31">
        <v>41.163043478260867</v>
      </c>
      <c r="F3" s="31">
        <v>105.78641304347826</v>
      </c>
      <c r="G3" s="31">
        <v>15.142065217391304</v>
      </c>
      <c r="H3" s="36">
        <v>0.14313809100576941</v>
      </c>
      <c r="I3" s="31">
        <v>15.462282608695652</v>
      </c>
      <c r="J3" s="31">
        <v>2.2527173913043477</v>
      </c>
      <c r="K3" s="36">
        <v>0.14569112777937898</v>
      </c>
      <c r="L3" s="31">
        <v>2.2527173913043477</v>
      </c>
      <c r="M3" s="31">
        <v>2.2527173913043477</v>
      </c>
      <c r="N3" s="36">
        <v>1</v>
      </c>
      <c r="O3" s="31">
        <v>7.3260869565217392</v>
      </c>
      <c r="P3" s="31">
        <v>0</v>
      </c>
      <c r="Q3" s="36">
        <v>0</v>
      </c>
      <c r="R3" s="31">
        <v>5.8834782608695653</v>
      </c>
      <c r="S3" s="31">
        <v>0</v>
      </c>
      <c r="T3" s="36">
        <v>0</v>
      </c>
      <c r="U3" s="31">
        <v>21.167717391304347</v>
      </c>
      <c r="V3" s="31">
        <v>2.6919565217391304</v>
      </c>
      <c r="W3" s="36">
        <v>0.12717273534863899</v>
      </c>
      <c r="X3" s="31">
        <v>0</v>
      </c>
      <c r="Y3" s="31">
        <v>0</v>
      </c>
      <c r="Z3" s="36" t="s">
        <v>974</v>
      </c>
      <c r="AA3" s="31">
        <v>52.037391304347828</v>
      </c>
      <c r="AB3" s="31">
        <v>8.4709782608695647</v>
      </c>
      <c r="AC3" s="36">
        <v>0.16278637434620588</v>
      </c>
      <c r="AD3" s="31">
        <v>0.82423913043478259</v>
      </c>
      <c r="AE3" s="31">
        <v>0.82423913043478259</v>
      </c>
      <c r="AF3" s="36">
        <v>1</v>
      </c>
      <c r="AG3" s="31">
        <v>16.294782608695652</v>
      </c>
      <c r="AH3" s="31">
        <v>0.90217391304347827</v>
      </c>
      <c r="AI3" s="36">
        <v>5.5365814611238594E-2</v>
      </c>
      <c r="AJ3" t="s">
        <v>182</v>
      </c>
      <c r="AK3" s="37">
        <v>6</v>
      </c>
      <c r="AT3"/>
    </row>
    <row r="4" spans="1:46" x14ac:dyDescent="0.25">
      <c r="A4" t="s">
        <v>816</v>
      </c>
      <c r="B4" t="s">
        <v>316</v>
      </c>
      <c r="C4" t="s">
        <v>588</v>
      </c>
      <c r="D4" t="s">
        <v>743</v>
      </c>
      <c r="E4" s="31">
        <v>116.90217391304348</v>
      </c>
      <c r="F4" s="31">
        <v>382.06989130434772</v>
      </c>
      <c r="G4" s="31">
        <v>2.5523913043478261</v>
      </c>
      <c r="H4" s="36">
        <v>6.6804303674236724E-3</v>
      </c>
      <c r="I4" s="31">
        <v>40.023260869565213</v>
      </c>
      <c r="J4" s="31">
        <v>0</v>
      </c>
      <c r="K4" s="36">
        <v>0</v>
      </c>
      <c r="L4" s="31">
        <v>36.110217391304346</v>
      </c>
      <c r="M4" s="31">
        <v>0</v>
      </c>
      <c r="N4" s="36">
        <v>0</v>
      </c>
      <c r="O4" s="31">
        <v>0</v>
      </c>
      <c r="P4" s="31">
        <v>0</v>
      </c>
      <c r="Q4" s="36" t="s">
        <v>974</v>
      </c>
      <c r="R4" s="31">
        <v>3.9130434782608696</v>
      </c>
      <c r="S4" s="31">
        <v>0</v>
      </c>
      <c r="T4" s="36">
        <v>0</v>
      </c>
      <c r="U4" s="31">
        <v>88.300543478260863</v>
      </c>
      <c r="V4" s="31">
        <v>1.5034782608695652</v>
      </c>
      <c r="W4" s="36">
        <v>1.7026829073138308E-2</v>
      </c>
      <c r="X4" s="31">
        <v>14.428152173913043</v>
      </c>
      <c r="Y4" s="31">
        <v>0</v>
      </c>
      <c r="Z4" s="36">
        <v>0</v>
      </c>
      <c r="AA4" s="31">
        <v>163.18978260869562</v>
      </c>
      <c r="AB4" s="31">
        <v>1.048913043478261</v>
      </c>
      <c r="AC4" s="36">
        <v>6.4275656644104708E-3</v>
      </c>
      <c r="AD4" s="31">
        <v>0</v>
      </c>
      <c r="AE4" s="31">
        <v>0</v>
      </c>
      <c r="AF4" s="36" t="s">
        <v>974</v>
      </c>
      <c r="AG4" s="31">
        <v>76.128152173913037</v>
      </c>
      <c r="AH4" s="31">
        <v>0</v>
      </c>
      <c r="AI4" s="36">
        <v>0</v>
      </c>
      <c r="AJ4" t="s">
        <v>28</v>
      </c>
      <c r="AK4" s="37">
        <v>6</v>
      </c>
      <c r="AT4"/>
    </row>
    <row r="5" spans="1:46" x14ac:dyDescent="0.25">
      <c r="A5" t="s">
        <v>816</v>
      </c>
      <c r="B5" t="s">
        <v>478</v>
      </c>
      <c r="C5" t="s">
        <v>681</v>
      </c>
      <c r="D5" t="s">
        <v>737</v>
      </c>
      <c r="E5" s="31">
        <v>68.032608695652172</v>
      </c>
      <c r="F5" s="31">
        <v>208.00815217391303</v>
      </c>
      <c r="G5" s="31">
        <v>5.2309782608695654</v>
      </c>
      <c r="H5" s="36">
        <v>2.5147948319333223E-2</v>
      </c>
      <c r="I5" s="31">
        <v>11.961956521739131</v>
      </c>
      <c r="J5" s="31">
        <v>0</v>
      </c>
      <c r="K5" s="36">
        <v>0</v>
      </c>
      <c r="L5" s="31">
        <v>1.1630434782608696</v>
      </c>
      <c r="M5" s="31">
        <v>0</v>
      </c>
      <c r="N5" s="36">
        <v>0</v>
      </c>
      <c r="O5" s="31">
        <v>0</v>
      </c>
      <c r="P5" s="31">
        <v>0</v>
      </c>
      <c r="Q5" s="36" t="s">
        <v>974</v>
      </c>
      <c r="R5" s="31">
        <v>10.798913043478262</v>
      </c>
      <c r="S5" s="31">
        <v>0</v>
      </c>
      <c r="T5" s="36">
        <v>0</v>
      </c>
      <c r="U5" s="31">
        <v>45.347826086956523</v>
      </c>
      <c r="V5" s="31">
        <v>4.9646739130434785</v>
      </c>
      <c r="W5" s="36">
        <v>0.10947986577181208</v>
      </c>
      <c r="X5" s="31">
        <v>12.111413043478262</v>
      </c>
      <c r="Y5" s="31">
        <v>0</v>
      </c>
      <c r="Z5" s="36">
        <v>0</v>
      </c>
      <c r="AA5" s="31">
        <v>53.831521739130437</v>
      </c>
      <c r="AB5" s="31">
        <v>0.26630434782608697</v>
      </c>
      <c r="AC5" s="36">
        <v>4.9469964664310955E-3</v>
      </c>
      <c r="AD5" s="31">
        <v>54.475543478260867</v>
      </c>
      <c r="AE5" s="31">
        <v>0</v>
      </c>
      <c r="AF5" s="36">
        <v>0</v>
      </c>
      <c r="AG5" s="31">
        <v>30.279891304347824</v>
      </c>
      <c r="AH5" s="31">
        <v>0</v>
      </c>
      <c r="AI5" s="36">
        <v>0</v>
      </c>
      <c r="AJ5" t="s">
        <v>193</v>
      </c>
      <c r="AK5" s="37">
        <v>6</v>
      </c>
      <c r="AT5"/>
    </row>
    <row r="6" spans="1:46" x14ac:dyDescent="0.25">
      <c r="A6" t="s">
        <v>816</v>
      </c>
      <c r="B6" t="s">
        <v>369</v>
      </c>
      <c r="C6" t="s">
        <v>636</v>
      </c>
      <c r="D6" t="s">
        <v>765</v>
      </c>
      <c r="E6" s="31">
        <v>32.206521739130437</v>
      </c>
      <c r="F6" s="31">
        <v>96.475652173913033</v>
      </c>
      <c r="G6" s="31">
        <v>0</v>
      </c>
      <c r="H6" s="36">
        <v>0</v>
      </c>
      <c r="I6" s="31">
        <v>12.53858695652174</v>
      </c>
      <c r="J6" s="31">
        <v>0</v>
      </c>
      <c r="K6" s="36">
        <v>0</v>
      </c>
      <c r="L6" s="31">
        <v>7.4413043478260885</v>
      </c>
      <c r="M6" s="31">
        <v>0</v>
      </c>
      <c r="N6" s="36">
        <v>0</v>
      </c>
      <c r="O6" s="31">
        <v>0</v>
      </c>
      <c r="P6" s="31">
        <v>0</v>
      </c>
      <c r="Q6" s="36" t="s">
        <v>974</v>
      </c>
      <c r="R6" s="31">
        <v>5.0972826086956511</v>
      </c>
      <c r="S6" s="31">
        <v>0</v>
      </c>
      <c r="T6" s="36">
        <v>0</v>
      </c>
      <c r="U6" s="31">
        <v>8.6795652173913016</v>
      </c>
      <c r="V6" s="31">
        <v>0</v>
      </c>
      <c r="W6" s="36">
        <v>0</v>
      </c>
      <c r="X6" s="31">
        <v>11.499239130434779</v>
      </c>
      <c r="Y6" s="31">
        <v>0</v>
      </c>
      <c r="Z6" s="36">
        <v>0</v>
      </c>
      <c r="AA6" s="31">
        <v>21.106086956521743</v>
      </c>
      <c r="AB6" s="31">
        <v>0</v>
      </c>
      <c r="AC6" s="36">
        <v>0</v>
      </c>
      <c r="AD6" s="31">
        <v>0</v>
      </c>
      <c r="AE6" s="31">
        <v>0</v>
      </c>
      <c r="AF6" s="36" t="s">
        <v>974</v>
      </c>
      <c r="AG6" s="31">
        <v>42.652173913043463</v>
      </c>
      <c r="AH6" s="31">
        <v>0</v>
      </c>
      <c r="AI6" s="36">
        <v>0</v>
      </c>
      <c r="AJ6" t="s">
        <v>82</v>
      </c>
      <c r="AK6" s="37">
        <v>6</v>
      </c>
      <c r="AT6"/>
    </row>
    <row r="7" spans="1:46" x14ac:dyDescent="0.25">
      <c r="A7" t="s">
        <v>816</v>
      </c>
      <c r="B7" t="s">
        <v>355</v>
      </c>
      <c r="C7" t="s">
        <v>624</v>
      </c>
      <c r="D7" t="s">
        <v>759</v>
      </c>
      <c r="E7" s="31">
        <v>67.717391304347828</v>
      </c>
      <c r="F7" s="31">
        <v>248.88858695652175</v>
      </c>
      <c r="G7" s="31">
        <v>0</v>
      </c>
      <c r="H7" s="36">
        <v>0</v>
      </c>
      <c r="I7" s="31">
        <v>17.673913043478262</v>
      </c>
      <c r="J7" s="31">
        <v>0</v>
      </c>
      <c r="K7" s="36">
        <v>0</v>
      </c>
      <c r="L7" s="31">
        <v>12.271739130434783</v>
      </c>
      <c r="M7" s="31">
        <v>0</v>
      </c>
      <c r="N7" s="36">
        <v>0</v>
      </c>
      <c r="O7" s="31">
        <v>0</v>
      </c>
      <c r="P7" s="31">
        <v>0</v>
      </c>
      <c r="Q7" s="36" t="s">
        <v>974</v>
      </c>
      <c r="R7" s="31">
        <v>5.4021739130434785</v>
      </c>
      <c r="S7" s="31">
        <v>0</v>
      </c>
      <c r="T7" s="36">
        <v>0</v>
      </c>
      <c r="U7" s="31">
        <v>59.779891304347828</v>
      </c>
      <c r="V7" s="31">
        <v>0</v>
      </c>
      <c r="W7" s="36">
        <v>0</v>
      </c>
      <c r="X7" s="31">
        <v>14.597826086956522</v>
      </c>
      <c r="Y7" s="31">
        <v>0</v>
      </c>
      <c r="Z7" s="36">
        <v>0</v>
      </c>
      <c r="AA7" s="31">
        <v>95.709239130434781</v>
      </c>
      <c r="AB7" s="31">
        <v>0</v>
      </c>
      <c r="AC7" s="36">
        <v>0</v>
      </c>
      <c r="AD7" s="31">
        <v>13.138586956521738</v>
      </c>
      <c r="AE7" s="31">
        <v>0</v>
      </c>
      <c r="AF7" s="36">
        <v>0</v>
      </c>
      <c r="AG7" s="31">
        <v>47.989130434782609</v>
      </c>
      <c r="AH7" s="31">
        <v>0</v>
      </c>
      <c r="AI7" s="36">
        <v>0</v>
      </c>
      <c r="AJ7" t="s">
        <v>68</v>
      </c>
      <c r="AK7" s="37">
        <v>6</v>
      </c>
      <c r="AT7"/>
    </row>
    <row r="8" spans="1:46" x14ac:dyDescent="0.25">
      <c r="A8" t="s">
        <v>816</v>
      </c>
      <c r="B8" t="s">
        <v>358</v>
      </c>
      <c r="C8" t="s">
        <v>578</v>
      </c>
      <c r="D8" t="s">
        <v>719</v>
      </c>
      <c r="E8" s="31">
        <v>34.152173913043477</v>
      </c>
      <c r="F8" s="31">
        <v>128.40478260869565</v>
      </c>
      <c r="G8" s="31">
        <v>7.0706521739130439</v>
      </c>
      <c r="H8" s="36">
        <v>5.5065333473289298E-2</v>
      </c>
      <c r="I8" s="31">
        <v>29.416630434782597</v>
      </c>
      <c r="J8" s="31">
        <v>0</v>
      </c>
      <c r="K8" s="36">
        <v>0</v>
      </c>
      <c r="L8" s="31">
        <v>16.059456521739122</v>
      </c>
      <c r="M8" s="31">
        <v>0</v>
      </c>
      <c r="N8" s="36">
        <v>0</v>
      </c>
      <c r="O8" s="31">
        <v>8.6586956521739129</v>
      </c>
      <c r="P8" s="31">
        <v>0</v>
      </c>
      <c r="Q8" s="36">
        <v>0</v>
      </c>
      <c r="R8" s="31">
        <v>4.6984782608695657</v>
      </c>
      <c r="S8" s="31">
        <v>0</v>
      </c>
      <c r="T8" s="36">
        <v>0</v>
      </c>
      <c r="U8" s="31">
        <v>18.427934782608705</v>
      </c>
      <c r="V8" s="31">
        <v>0.13315217391304349</v>
      </c>
      <c r="W8" s="36">
        <v>7.2255613818812377E-3</v>
      </c>
      <c r="X8" s="31">
        <v>3.8238043478260879</v>
      </c>
      <c r="Y8" s="31">
        <v>1.2228260869565217</v>
      </c>
      <c r="Z8" s="36">
        <v>0.31979305835867983</v>
      </c>
      <c r="AA8" s="31">
        <v>48.780217391304355</v>
      </c>
      <c r="AB8" s="31">
        <v>5.7146739130434785</v>
      </c>
      <c r="AC8" s="36">
        <v>0.11715146464398878</v>
      </c>
      <c r="AD8" s="31">
        <v>6.6744565217391285</v>
      </c>
      <c r="AE8" s="31">
        <v>0</v>
      </c>
      <c r="AF8" s="36">
        <v>0</v>
      </c>
      <c r="AG8" s="31">
        <v>21.281739130434779</v>
      </c>
      <c r="AH8" s="31">
        <v>0</v>
      </c>
      <c r="AI8" s="36">
        <v>0</v>
      </c>
      <c r="AJ8" t="s">
        <v>71</v>
      </c>
      <c r="AK8" s="37">
        <v>6</v>
      </c>
      <c r="AT8"/>
    </row>
    <row r="9" spans="1:46" x14ac:dyDescent="0.25">
      <c r="A9" t="s">
        <v>816</v>
      </c>
      <c r="B9" t="s">
        <v>510</v>
      </c>
      <c r="C9" t="s">
        <v>613</v>
      </c>
      <c r="D9" t="s">
        <v>752</v>
      </c>
      <c r="E9" s="31">
        <v>47.891304347826086</v>
      </c>
      <c r="F9" s="31">
        <v>205.10749999999996</v>
      </c>
      <c r="G9" s="31">
        <v>18.358152173913044</v>
      </c>
      <c r="H9" s="36">
        <v>8.9505026261414378E-2</v>
      </c>
      <c r="I9" s="31">
        <v>22.331847826086957</v>
      </c>
      <c r="J9" s="31">
        <v>0</v>
      </c>
      <c r="K9" s="36">
        <v>0</v>
      </c>
      <c r="L9" s="31">
        <v>12.766630434782611</v>
      </c>
      <c r="M9" s="31">
        <v>0</v>
      </c>
      <c r="N9" s="36">
        <v>0</v>
      </c>
      <c r="O9" s="31">
        <v>7.7391304347826084</v>
      </c>
      <c r="P9" s="31">
        <v>0</v>
      </c>
      <c r="Q9" s="36">
        <v>0</v>
      </c>
      <c r="R9" s="31">
        <v>1.826086956521739</v>
      </c>
      <c r="S9" s="31">
        <v>0</v>
      </c>
      <c r="T9" s="36">
        <v>0</v>
      </c>
      <c r="U9" s="31">
        <v>49.060434782608688</v>
      </c>
      <c r="V9" s="31">
        <v>4.1086956521739131</v>
      </c>
      <c r="W9" s="36">
        <v>8.3747640443463708E-2</v>
      </c>
      <c r="X9" s="31">
        <v>4.8118478260869573</v>
      </c>
      <c r="Y9" s="31">
        <v>0</v>
      </c>
      <c r="Z9" s="36">
        <v>0</v>
      </c>
      <c r="AA9" s="31">
        <v>102.80858695652171</v>
      </c>
      <c r="AB9" s="31">
        <v>8.0298913043478262</v>
      </c>
      <c r="AC9" s="36">
        <v>7.8105258928845206E-2</v>
      </c>
      <c r="AD9" s="31">
        <v>0</v>
      </c>
      <c r="AE9" s="31">
        <v>0</v>
      </c>
      <c r="AF9" s="36" t="s">
        <v>974</v>
      </c>
      <c r="AG9" s="31">
        <v>26.094782608695649</v>
      </c>
      <c r="AH9" s="31">
        <v>6.2195652173913052</v>
      </c>
      <c r="AI9" s="36">
        <v>0.23834516311773141</v>
      </c>
      <c r="AJ9" t="s">
        <v>228</v>
      </c>
      <c r="AK9" s="37">
        <v>6</v>
      </c>
      <c r="AT9"/>
    </row>
    <row r="10" spans="1:46" x14ac:dyDescent="0.25">
      <c r="A10" t="s">
        <v>816</v>
      </c>
      <c r="B10" t="s">
        <v>392</v>
      </c>
      <c r="C10" t="s">
        <v>607</v>
      </c>
      <c r="D10" t="s">
        <v>743</v>
      </c>
      <c r="E10" s="31">
        <v>67.413043478260875</v>
      </c>
      <c r="F10" s="31">
        <v>271.0625</v>
      </c>
      <c r="G10" s="31">
        <v>0</v>
      </c>
      <c r="H10" s="36">
        <v>0</v>
      </c>
      <c r="I10" s="31">
        <v>31.972826086956523</v>
      </c>
      <c r="J10" s="31">
        <v>0</v>
      </c>
      <c r="K10" s="36">
        <v>0</v>
      </c>
      <c r="L10" s="31">
        <v>15.290760869565217</v>
      </c>
      <c r="M10" s="31">
        <v>0</v>
      </c>
      <c r="N10" s="36">
        <v>0</v>
      </c>
      <c r="O10" s="31">
        <v>9.1576086956521738</v>
      </c>
      <c r="P10" s="31">
        <v>0</v>
      </c>
      <c r="Q10" s="36">
        <v>0</v>
      </c>
      <c r="R10" s="31">
        <v>7.5244565217391308</v>
      </c>
      <c r="S10" s="31">
        <v>0</v>
      </c>
      <c r="T10" s="36">
        <v>0</v>
      </c>
      <c r="U10" s="31">
        <v>74.380434782608702</v>
      </c>
      <c r="V10" s="31">
        <v>0</v>
      </c>
      <c r="W10" s="36">
        <v>0</v>
      </c>
      <c r="X10" s="31">
        <v>3.6548913043478262</v>
      </c>
      <c r="Y10" s="31">
        <v>0</v>
      </c>
      <c r="Z10" s="36">
        <v>0</v>
      </c>
      <c r="AA10" s="31">
        <v>113.86413043478261</v>
      </c>
      <c r="AB10" s="31">
        <v>0</v>
      </c>
      <c r="AC10" s="36">
        <v>0</v>
      </c>
      <c r="AD10" s="31">
        <v>0</v>
      </c>
      <c r="AE10" s="31">
        <v>0</v>
      </c>
      <c r="AF10" s="36" t="s">
        <v>974</v>
      </c>
      <c r="AG10" s="31">
        <v>47.190217391304351</v>
      </c>
      <c r="AH10" s="31">
        <v>0</v>
      </c>
      <c r="AI10" s="36">
        <v>0</v>
      </c>
      <c r="AJ10" t="s">
        <v>105</v>
      </c>
      <c r="AK10" s="37">
        <v>6</v>
      </c>
      <c r="AT10"/>
    </row>
    <row r="11" spans="1:46" x14ac:dyDescent="0.25">
      <c r="A11" t="s">
        <v>816</v>
      </c>
      <c r="B11" t="s">
        <v>524</v>
      </c>
      <c r="C11" t="s">
        <v>696</v>
      </c>
      <c r="D11" t="s">
        <v>776</v>
      </c>
      <c r="E11" s="31">
        <v>37.826086956521742</v>
      </c>
      <c r="F11" s="31">
        <v>142.36826086956523</v>
      </c>
      <c r="G11" s="31">
        <v>6.2071739130434782</v>
      </c>
      <c r="H11" s="36">
        <v>4.3599422196569211E-2</v>
      </c>
      <c r="I11" s="31">
        <v>9.6114130434782616</v>
      </c>
      <c r="J11" s="31">
        <v>0.86956521739130432</v>
      </c>
      <c r="K11" s="36">
        <v>9.0472151540853821E-2</v>
      </c>
      <c r="L11" s="31">
        <v>4.7907608695652169</v>
      </c>
      <c r="M11" s="31">
        <v>0.86956521739130432</v>
      </c>
      <c r="N11" s="36">
        <v>0.18150879183210439</v>
      </c>
      <c r="O11" s="31">
        <v>0</v>
      </c>
      <c r="P11" s="31">
        <v>0</v>
      </c>
      <c r="Q11" s="36" t="s">
        <v>974</v>
      </c>
      <c r="R11" s="31">
        <v>4.8206521739130439</v>
      </c>
      <c r="S11" s="31">
        <v>0</v>
      </c>
      <c r="T11" s="36">
        <v>0</v>
      </c>
      <c r="U11" s="31">
        <v>48.352282608695667</v>
      </c>
      <c r="V11" s="31">
        <v>0</v>
      </c>
      <c r="W11" s="36">
        <v>0</v>
      </c>
      <c r="X11" s="31">
        <v>6.3636956521739139</v>
      </c>
      <c r="Y11" s="31">
        <v>0</v>
      </c>
      <c r="Z11" s="36">
        <v>0</v>
      </c>
      <c r="AA11" s="31">
        <v>59.698804347826083</v>
      </c>
      <c r="AB11" s="31">
        <v>5.3376086956521736</v>
      </c>
      <c r="AC11" s="36">
        <v>8.940897148548238E-2</v>
      </c>
      <c r="AD11" s="31">
        <v>0</v>
      </c>
      <c r="AE11" s="31">
        <v>0</v>
      </c>
      <c r="AF11" s="36" t="s">
        <v>974</v>
      </c>
      <c r="AG11" s="31">
        <v>18.342065217391305</v>
      </c>
      <c r="AH11" s="31">
        <v>0</v>
      </c>
      <c r="AI11" s="36">
        <v>0</v>
      </c>
      <c r="AJ11" t="s">
        <v>242</v>
      </c>
      <c r="AK11" s="37">
        <v>6</v>
      </c>
      <c r="AT11"/>
    </row>
    <row r="12" spans="1:46" x14ac:dyDescent="0.25">
      <c r="A12" t="s">
        <v>816</v>
      </c>
      <c r="B12" t="s">
        <v>529</v>
      </c>
      <c r="C12" t="s">
        <v>699</v>
      </c>
      <c r="D12" t="s">
        <v>733</v>
      </c>
      <c r="E12" s="31">
        <v>58.956521739130437</v>
      </c>
      <c r="F12" s="31">
        <v>201.43206521739131</v>
      </c>
      <c r="G12" s="31">
        <v>0</v>
      </c>
      <c r="H12" s="36">
        <v>0</v>
      </c>
      <c r="I12" s="31">
        <v>25.149456521739129</v>
      </c>
      <c r="J12" s="31">
        <v>0</v>
      </c>
      <c r="K12" s="36">
        <v>0</v>
      </c>
      <c r="L12" s="31">
        <v>17.320652173913043</v>
      </c>
      <c r="M12" s="31">
        <v>0</v>
      </c>
      <c r="N12" s="36">
        <v>0</v>
      </c>
      <c r="O12" s="31">
        <v>3.3994565217391304</v>
      </c>
      <c r="P12" s="31">
        <v>0</v>
      </c>
      <c r="Q12" s="36">
        <v>0</v>
      </c>
      <c r="R12" s="31">
        <v>4.4293478260869561</v>
      </c>
      <c r="S12" s="31">
        <v>0</v>
      </c>
      <c r="T12" s="36">
        <v>0</v>
      </c>
      <c r="U12" s="31">
        <v>43.635869565217391</v>
      </c>
      <c r="V12" s="31">
        <v>0</v>
      </c>
      <c r="W12" s="36">
        <v>0</v>
      </c>
      <c r="X12" s="31">
        <v>0</v>
      </c>
      <c r="Y12" s="31">
        <v>0</v>
      </c>
      <c r="Z12" s="36" t="s">
        <v>974</v>
      </c>
      <c r="AA12" s="31">
        <v>116.67934782608695</v>
      </c>
      <c r="AB12" s="31">
        <v>0</v>
      </c>
      <c r="AC12" s="36">
        <v>0</v>
      </c>
      <c r="AD12" s="31">
        <v>5.5407608695652177</v>
      </c>
      <c r="AE12" s="31">
        <v>0</v>
      </c>
      <c r="AF12" s="36">
        <v>0</v>
      </c>
      <c r="AG12" s="31">
        <v>10.426630434782609</v>
      </c>
      <c r="AH12" s="31">
        <v>0</v>
      </c>
      <c r="AI12" s="36">
        <v>0</v>
      </c>
      <c r="AJ12" t="s">
        <v>247</v>
      </c>
      <c r="AK12" s="37">
        <v>6</v>
      </c>
      <c r="AT12"/>
    </row>
    <row r="13" spans="1:46" x14ac:dyDescent="0.25">
      <c r="A13" t="s">
        <v>816</v>
      </c>
      <c r="B13" t="s">
        <v>351</v>
      </c>
      <c r="C13" t="s">
        <v>582</v>
      </c>
      <c r="D13" t="s">
        <v>738</v>
      </c>
      <c r="E13" s="31">
        <v>38.293478260869563</v>
      </c>
      <c r="F13" s="31">
        <v>139.38847826086956</v>
      </c>
      <c r="G13" s="31">
        <v>0</v>
      </c>
      <c r="H13" s="36">
        <v>0</v>
      </c>
      <c r="I13" s="31">
        <v>21.109891304347826</v>
      </c>
      <c r="J13" s="31">
        <v>0</v>
      </c>
      <c r="K13" s="36">
        <v>0</v>
      </c>
      <c r="L13" s="31">
        <v>9.929347826086957</v>
      </c>
      <c r="M13" s="31">
        <v>0</v>
      </c>
      <c r="N13" s="36">
        <v>0</v>
      </c>
      <c r="O13" s="31">
        <v>5.2479347826086959</v>
      </c>
      <c r="P13" s="31">
        <v>0</v>
      </c>
      <c r="Q13" s="36">
        <v>0</v>
      </c>
      <c r="R13" s="31">
        <v>5.9326086956521733</v>
      </c>
      <c r="S13" s="31">
        <v>0</v>
      </c>
      <c r="T13" s="36">
        <v>0</v>
      </c>
      <c r="U13" s="31">
        <v>26.536847826086955</v>
      </c>
      <c r="V13" s="31">
        <v>0</v>
      </c>
      <c r="W13" s="36">
        <v>0</v>
      </c>
      <c r="X13" s="31">
        <v>0</v>
      </c>
      <c r="Y13" s="31">
        <v>0</v>
      </c>
      <c r="Z13" s="36" t="s">
        <v>974</v>
      </c>
      <c r="AA13" s="31">
        <v>70.80097826086957</v>
      </c>
      <c r="AB13" s="31">
        <v>0</v>
      </c>
      <c r="AC13" s="36">
        <v>0</v>
      </c>
      <c r="AD13" s="31">
        <v>0</v>
      </c>
      <c r="AE13" s="31">
        <v>0</v>
      </c>
      <c r="AF13" s="36" t="s">
        <v>974</v>
      </c>
      <c r="AG13" s="31">
        <v>20.940760869565214</v>
      </c>
      <c r="AH13" s="31">
        <v>0</v>
      </c>
      <c r="AI13" s="36">
        <v>0</v>
      </c>
      <c r="AJ13" t="s">
        <v>64</v>
      </c>
      <c r="AK13" s="37">
        <v>6</v>
      </c>
      <c r="AT13"/>
    </row>
    <row r="14" spans="1:46" x14ac:dyDescent="0.25">
      <c r="A14" t="s">
        <v>816</v>
      </c>
      <c r="B14" t="s">
        <v>414</v>
      </c>
      <c r="C14" t="s">
        <v>659</v>
      </c>
      <c r="D14" t="s">
        <v>710</v>
      </c>
      <c r="E14" s="31">
        <v>51.706521739130437</v>
      </c>
      <c r="F14" s="31">
        <v>186.66391304347829</v>
      </c>
      <c r="G14" s="31">
        <v>0</v>
      </c>
      <c r="H14" s="36">
        <v>0</v>
      </c>
      <c r="I14" s="31">
        <v>16.914130434782606</v>
      </c>
      <c r="J14" s="31">
        <v>0</v>
      </c>
      <c r="K14" s="36">
        <v>0</v>
      </c>
      <c r="L14" s="31">
        <v>10.098913043478261</v>
      </c>
      <c r="M14" s="31">
        <v>0</v>
      </c>
      <c r="N14" s="36">
        <v>0</v>
      </c>
      <c r="O14" s="31">
        <v>0</v>
      </c>
      <c r="P14" s="31">
        <v>0</v>
      </c>
      <c r="Q14" s="36" t="s">
        <v>974</v>
      </c>
      <c r="R14" s="31">
        <v>6.8152173913043477</v>
      </c>
      <c r="S14" s="31">
        <v>0</v>
      </c>
      <c r="T14" s="36">
        <v>0</v>
      </c>
      <c r="U14" s="31">
        <v>30.407391304347826</v>
      </c>
      <c r="V14" s="31">
        <v>0</v>
      </c>
      <c r="W14" s="36">
        <v>0</v>
      </c>
      <c r="X14" s="31">
        <v>15.170217391304346</v>
      </c>
      <c r="Y14" s="31">
        <v>0</v>
      </c>
      <c r="Z14" s="36">
        <v>0</v>
      </c>
      <c r="AA14" s="31">
        <v>88.112391304347838</v>
      </c>
      <c r="AB14" s="31">
        <v>0</v>
      </c>
      <c r="AC14" s="36">
        <v>0</v>
      </c>
      <c r="AD14" s="31">
        <v>1.076304347826087</v>
      </c>
      <c r="AE14" s="31">
        <v>0</v>
      </c>
      <c r="AF14" s="36">
        <v>0</v>
      </c>
      <c r="AG14" s="31">
        <v>34.98347826086956</v>
      </c>
      <c r="AH14" s="31">
        <v>0</v>
      </c>
      <c r="AI14" s="36">
        <v>0</v>
      </c>
      <c r="AJ14" t="s">
        <v>128</v>
      </c>
      <c r="AK14" s="37">
        <v>6</v>
      </c>
      <c r="AT14"/>
    </row>
    <row r="15" spans="1:46" x14ac:dyDescent="0.25">
      <c r="A15" t="s">
        <v>816</v>
      </c>
      <c r="B15" t="s">
        <v>407</v>
      </c>
      <c r="C15" t="s">
        <v>591</v>
      </c>
      <c r="D15" t="s">
        <v>744</v>
      </c>
      <c r="E15" s="31">
        <v>75.75</v>
      </c>
      <c r="F15" s="31">
        <v>419.24369565217393</v>
      </c>
      <c r="G15" s="31">
        <v>0</v>
      </c>
      <c r="H15" s="36">
        <v>0</v>
      </c>
      <c r="I15" s="31">
        <v>38.208260869565223</v>
      </c>
      <c r="J15" s="31">
        <v>0</v>
      </c>
      <c r="K15" s="36">
        <v>0</v>
      </c>
      <c r="L15" s="31">
        <v>34.213695652173918</v>
      </c>
      <c r="M15" s="31">
        <v>0</v>
      </c>
      <c r="N15" s="36">
        <v>0</v>
      </c>
      <c r="O15" s="31">
        <v>0</v>
      </c>
      <c r="P15" s="31">
        <v>0</v>
      </c>
      <c r="Q15" s="36" t="s">
        <v>974</v>
      </c>
      <c r="R15" s="31">
        <v>3.9945652173913042</v>
      </c>
      <c r="S15" s="31">
        <v>0</v>
      </c>
      <c r="T15" s="36">
        <v>0</v>
      </c>
      <c r="U15" s="31">
        <v>96.908695652173904</v>
      </c>
      <c r="V15" s="31">
        <v>0</v>
      </c>
      <c r="W15" s="36">
        <v>0</v>
      </c>
      <c r="X15" s="31">
        <v>28.259021739130443</v>
      </c>
      <c r="Y15" s="31">
        <v>0</v>
      </c>
      <c r="Z15" s="36">
        <v>0</v>
      </c>
      <c r="AA15" s="31">
        <v>154.50108695652173</v>
      </c>
      <c r="AB15" s="31">
        <v>0</v>
      </c>
      <c r="AC15" s="36">
        <v>0</v>
      </c>
      <c r="AD15" s="31">
        <v>1.2993478260869566</v>
      </c>
      <c r="AE15" s="31">
        <v>0</v>
      </c>
      <c r="AF15" s="36">
        <v>0</v>
      </c>
      <c r="AG15" s="31">
        <v>100.06728260869566</v>
      </c>
      <c r="AH15" s="31">
        <v>0</v>
      </c>
      <c r="AI15" s="36">
        <v>0</v>
      </c>
      <c r="AJ15" t="s">
        <v>121</v>
      </c>
      <c r="AK15" s="37">
        <v>6</v>
      </c>
      <c r="AT15"/>
    </row>
    <row r="16" spans="1:46" x14ac:dyDescent="0.25">
      <c r="A16" t="s">
        <v>816</v>
      </c>
      <c r="B16" t="s">
        <v>408</v>
      </c>
      <c r="C16" t="s">
        <v>647</v>
      </c>
      <c r="D16" t="s">
        <v>743</v>
      </c>
      <c r="E16" s="31">
        <v>65.652173913043484</v>
      </c>
      <c r="F16" s="31">
        <v>283.10858695652172</v>
      </c>
      <c r="G16" s="31">
        <v>78.584239130434781</v>
      </c>
      <c r="H16" s="36">
        <v>0.27757631789000919</v>
      </c>
      <c r="I16" s="31">
        <v>17.135326086956525</v>
      </c>
      <c r="J16" s="31">
        <v>3.3043478260869565</v>
      </c>
      <c r="K16" s="36">
        <v>0.19283833930667002</v>
      </c>
      <c r="L16" s="31">
        <v>3.896521739130435</v>
      </c>
      <c r="M16" s="31">
        <v>0</v>
      </c>
      <c r="N16" s="36">
        <v>0</v>
      </c>
      <c r="O16" s="31">
        <v>7.8475000000000019</v>
      </c>
      <c r="P16" s="31">
        <v>0</v>
      </c>
      <c r="Q16" s="36">
        <v>0</v>
      </c>
      <c r="R16" s="31">
        <v>5.3913043478260869</v>
      </c>
      <c r="S16" s="31">
        <v>3.3043478260869565</v>
      </c>
      <c r="T16" s="36">
        <v>0.61290322580645162</v>
      </c>
      <c r="U16" s="31">
        <v>58.049347826086944</v>
      </c>
      <c r="V16" s="31">
        <v>16.442934782608695</v>
      </c>
      <c r="W16" s="36">
        <v>0.28325787279937992</v>
      </c>
      <c r="X16" s="31">
        <v>11.415543478260867</v>
      </c>
      <c r="Y16" s="31">
        <v>0</v>
      </c>
      <c r="Z16" s="36">
        <v>0</v>
      </c>
      <c r="AA16" s="31">
        <v>143.71673913043477</v>
      </c>
      <c r="AB16" s="31">
        <v>58.836956521739133</v>
      </c>
      <c r="AC16" s="36">
        <v>0.40939529297516103</v>
      </c>
      <c r="AD16" s="31">
        <v>0</v>
      </c>
      <c r="AE16" s="31">
        <v>0</v>
      </c>
      <c r="AF16" s="36" t="s">
        <v>974</v>
      </c>
      <c r="AG16" s="31">
        <v>52.791630434782597</v>
      </c>
      <c r="AH16" s="31">
        <v>0</v>
      </c>
      <c r="AI16" s="36">
        <v>0</v>
      </c>
      <c r="AJ16" t="s">
        <v>122</v>
      </c>
      <c r="AK16" s="37">
        <v>6</v>
      </c>
      <c r="AT16"/>
    </row>
    <row r="17" spans="1:46" x14ac:dyDescent="0.25">
      <c r="A17" t="s">
        <v>816</v>
      </c>
      <c r="B17" t="s">
        <v>481</v>
      </c>
      <c r="C17" t="s">
        <v>683</v>
      </c>
      <c r="D17" t="s">
        <v>727</v>
      </c>
      <c r="E17" s="31">
        <v>25.804347826086957</v>
      </c>
      <c r="F17" s="31">
        <v>97.355108695652177</v>
      </c>
      <c r="G17" s="31">
        <v>6.1418478260869565</v>
      </c>
      <c r="H17" s="36">
        <v>6.308706249085877E-2</v>
      </c>
      <c r="I17" s="31">
        <v>9.6014130434782601</v>
      </c>
      <c r="J17" s="31">
        <v>0</v>
      </c>
      <c r="K17" s="36">
        <v>0</v>
      </c>
      <c r="L17" s="31">
        <v>0</v>
      </c>
      <c r="M17" s="31">
        <v>0</v>
      </c>
      <c r="N17" s="36" t="s">
        <v>974</v>
      </c>
      <c r="O17" s="31">
        <v>5.0198913043478255</v>
      </c>
      <c r="P17" s="31">
        <v>0</v>
      </c>
      <c r="Q17" s="36">
        <v>0</v>
      </c>
      <c r="R17" s="31">
        <v>4.5815217391304346</v>
      </c>
      <c r="S17" s="31">
        <v>0</v>
      </c>
      <c r="T17" s="36">
        <v>0</v>
      </c>
      <c r="U17" s="31">
        <v>22.829130434782606</v>
      </c>
      <c r="V17" s="31">
        <v>3.215217391304348</v>
      </c>
      <c r="W17" s="36">
        <v>0.14083836440855507</v>
      </c>
      <c r="X17" s="31">
        <v>5.83586956521739</v>
      </c>
      <c r="Y17" s="31">
        <v>0</v>
      </c>
      <c r="Z17" s="36">
        <v>0</v>
      </c>
      <c r="AA17" s="31">
        <v>33.991195652173914</v>
      </c>
      <c r="AB17" s="31">
        <v>2.4239130434782608</v>
      </c>
      <c r="AC17" s="36">
        <v>7.1310025933825572E-2</v>
      </c>
      <c r="AD17" s="31">
        <v>9.5615217391304359</v>
      </c>
      <c r="AE17" s="31">
        <v>0</v>
      </c>
      <c r="AF17" s="36">
        <v>0</v>
      </c>
      <c r="AG17" s="31">
        <v>15.535978260869564</v>
      </c>
      <c r="AH17" s="31">
        <v>0.50271739130434778</v>
      </c>
      <c r="AI17" s="36">
        <v>3.2358270774009837E-2</v>
      </c>
      <c r="AJ17" t="s">
        <v>196</v>
      </c>
      <c r="AK17" s="37">
        <v>6</v>
      </c>
      <c r="AT17"/>
    </row>
    <row r="18" spans="1:46" x14ac:dyDescent="0.25">
      <c r="A18" t="s">
        <v>816</v>
      </c>
      <c r="B18" t="s">
        <v>295</v>
      </c>
      <c r="C18" t="s">
        <v>592</v>
      </c>
      <c r="D18" t="s">
        <v>709</v>
      </c>
      <c r="E18" s="31">
        <v>65.445652173913047</v>
      </c>
      <c r="F18" s="31">
        <v>236.45652173913044</v>
      </c>
      <c r="G18" s="31">
        <v>0</v>
      </c>
      <c r="H18" s="36">
        <v>0</v>
      </c>
      <c r="I18" s="31">
        <v>9.258152173913043</v>
      </c>
      <c r="J18" s="31">
        <v>0</v>
      </c>
      <c r="K18" s="36">
        <v>0</v>
      </c>
      <c r="L18" s="31">
        <v>0.72010869565217395</v>
      </c>
      <c r="M18" s="31">
        <v>0</v>
      </c>
      <c r="N18" s="36">
        <v>0</v>
      </c>
      <c r="O18" s="31">
        <v>4.6521739130434785</v>
      </c>
      <c r="P18" s="31">
        <v>0</v>
      </c>
      <c r="Q18" s="36">
        <v>0</v>
      </c>
      <c r="R18" s="31">
        <v>3.8858695652173911</v>
      </c>
      <c r="S18" s="31">
        <v>0</v>
      </c>
      <c r="T18" s="36">
        <v>0</v>
      </c>
      <c r="U18" s="31">
        <v>66.111413043478265</v>
      </c>
      <c r="V18" s="31">
        <v>0</v>
      </c>
      <c r="W18" s="36">
        <v>0</v>
      </c>
      <c r="X18" s="31">
        <v>6.8396739130434785</v>
      </c>
      <c r="Y18" s="31">
        <v>0</v>
      </c>
      <c r="Z18" s="36">
        <v>0</v>
      </c>
      <c r="AA18" s="31">
        <v>125.1820652173913</v>
      </c>
      <c r="AB18" s="31">
        <v>0</v>
      </c>
      <c r="AC18" s="36">
        <v>0</v>
      </c>
      <c r="AD18" s="31">
        <v>0.36141304347826086</v>
      </c>
      <c r="AE18" s="31">
        <v>0</v>
      </c>
      <c r="AF18" s="36">
        <v>0</v>
      </c>
      <c r="AG18" s="31">
        <v>28.703804347826086</v>
      </c>
      <c r="AH18" s="31">
        <v>0</v>
      </c>
      <c r="AI18" s="36">
        <v>0</v>
      </c>
      <c r="AJ18" t="s">
        <v>6</v>
      </c>
      <c r="AK18" s="37">
        <v>6</v>
      </c>
      <c r="AT18"/>
    </row>
    <row r="19" spans="1:46" x14ac:dyDescent="0.25">
      <c r="A19" t="s">
        <v>816</v>
      </c>
      <c r="B19" t="s">
        <v>550</v>
      </c>
      <c r="C19" t="s">
        <v>624</v>
      </c>
      <c r="D19" t="s">
        <v>759</v>
      </c>
      <c r="E19" s="31">
        <v>51.923913043478258</v>
      </c>
      <c r="F19" s="31">
        <v>185.49456521739128</v>
      </c>
      <c r="G19" s="31">
        <v>0</v>
      </c>
      <c r="H19" s="36">
        <v>0</v>
      </c>
      <c r="I19" s="31">
        <v>23.758152173913043</v>
      </c>
      <c r="J19" s="31">
        <v>0</v>
      </c>
      <c r="K19" s="36">
        <v>0</v>
      </c>
      <c r="L19" s="31">
        <v>20.0625</v>
      </c>
      <c r="M19" s="31">
        <v>0</v>
      </c>
      <c r="N19" s="36">
        <v>0</v>
      </c>
      <c r="O19" s="31">
        <v>0</v>
      </c>
      <c r="P19" s="31">
        <v>0</v>
      </c>
      <c r="Q19" s="36" t="s">
        <v>974</v>
      </c>
      <c r="R19" s="31">
        <v>3.6956521739130435</v>
      </c>
      <c r="S19" s="31">
        <v>0</v>
      </c>
      <c r="T19" s="36">
        <v>0</v>
      </c>
      <c r="U19" s="31">
        <v>30.035326086956523</v>
      </c>
      <c r="V19" s="31">
        <v>0</v>
      </c>
      <c r="W19" s="36">
        <v>0</v>
      </c>
      <c r="X19" s="31">
        <v>6.2880434782608692</v>
      </c>
      <c r="Y19" s="31">
        <v>0</v>
      </c>
      <c r="Z19" s="36">
        <v>0</v>
      </c>
      <c r="AA19" s="31">
        <v>75.679347826086953</v>
      </c>
      <c r="AB19" s="31">
        <v>0</v>
      </c>
      <c r="AC19" s="36">
        <v>0</v>
      </c>
      <c r="AD19" s="31">
        <v>12.274456521739131</v>
      </c>
      <c r="AE19" s="31">
        <v>0</v>
      </c>
      <c r="AF19" s="36">
        <v>0</v>
      </c>
      <c r="AG19" s="31">
        <v>37.459239130434781</v>
      </c>
      <c r="AH19" s="31">
        <v>0</v>
      </c>
      <c r="AI19" s="36">
        <v>0</v>
      </c>
      <c r="AJ19" t="s">
        <v>269</v>
      </c>
      <c r="AK19" s="37">
        <v>6</v>
      </c>
      <c r="AT19"/>
    </row>
    <row r="20" spans="1:46" x14ac:dyDescent="0.25">
      <c r="A20" t="s">
        <v>816</v>
      </c>
      <c r="B20" t="s">
        <v>511</v>
      </c>
      <c r="C20" t="s">
        <v>691</v>
      </c>
      <c r="D20" t="s">
        <v>774</v>
      </c>
      <c r="E20" s="31">
        <v>49.641304347826086</v>
      </c>
      <c r="F20" s="31">
        <v>261.90760869565219</v>
      </c>
      <c r="G20" s="31">
        <v>0</v>
      </c>
      <c r="H20" s="36">
        <v>0</v>
      </c>
      <c r="I20" s="31">
        <v>22.323369565217391</v>
      </c>
      <c r="J20" s="31">
        <v>0</v>
      </c>
      <c r="K20" s="36">
        <v>0</v>
      </c>
      <c r="L20" s="31">
        <v>11.975543478260869</v>
      </c>
      <c r="M20" s="31">
        <v>0</v>
      </c>
      <c r="N20" s="36">
        <v>0</v>
      </c>
      <c r="O20" s="31">
        <v>5.3043478260869561</v>
      </c>
      <c r="P20" s="31">
        <v>0</v>
      </c>
      <c r="Q20" s="36">
        <v>0</v>
      </c>
      <c r="R20" s="31">
        <v>5.0434782608695654</v>
      </c>
      <c r="S20" s="31">
        <v>0</v>
      </c>
      <c r="T20" s="36">
        <v>0</v>
      </c>
      <c r="U20" s="31">
        <v>35.510869565217391</v>
      </c>
      <c r="V20" s="31">
        <v>0</v>
      </c>
      <c r="W20" s="36">
        <v>0</v>
      </c>
      <c r="X20" s="31">
        <v>3.9456521739130435</v>
      </c>
      <c r="Y20" s="31">
        <v>0</v>
      </c>
      <c r="Z20" s="36">
        <v>0</v>
      </c>
      <c r="AA20" s="31">
        <v>93.013586956521735</v>
      </c>
      <c r="AB20" s="31">
        <v>0</v>
      </c>
      <c r="AC20" s="36">
        <v>0</v>
      </c>
      <c r="AD20" s="31">
        <v>26.116847826086957</v>
      </c>
      <c r="AE20" s="31">
        <v>0</v>
      </c>
      <c r="AF20" s="36">
        <v>0</v>
      </c>
      <c r="AG20" s="31">
        <v>80.997282608695656</v>
      </c>
      <c r="AH20" s="31">
        <v>0</v>
      </c>
      <c r="AI20" s="36">
        <v>0</v>
      </c>
      <c r="AJ20" t="s">
        <v>229</v>
      </c>
      <c r="AK20" s="37">
        <v>6</v>
      </c>
      <c r="AT20"/>
    </row>
    <row r="21" spans="1:46" x14ac:dyDescent="0.25">
      <c r="A21" t="s">
        <v>816</v>
      </c>
      <c r="B21" t="s">
        <v>539</v>
      </c>
      <c r="C21" t="s">
        <v>701</v>
      </c>
      <c r="D21" t="s">
        <v>778</v>
      </c>
      <c r="E21" s="31">
        <v>37.282608695652172</v>
      </c>
      <c r="F21" s="31">
        <v>139.82923913043476</v>
      </c>
      <c r="G21" s="31">
        <v>1.589673913043478</v>
      </c>
      <c r="H21" s="36">
        <v>1.1368680276952712E-2</v>
      </c>
      <c r="I21" s="31">
        <v>15.730978260869566</v>
      </c>
      <c r="J21" s="31">
        <v>1.0679347826086956</v>
      </c>
      <c r="K21" s="36">
        <v>6.7887372603212981E-2</v>
      </c>
      <c r="L21" s="31">
        <v>10.6875</v>
      </c>
      <c r="M21" s="31">
        <v>1.0679347826086956</v>
      </c>
      <c r="N21" s="36">
        <v>9.9923722349351637E-2</v>
      </c>
      <c r="O21" s="31">
        <v>0</v>
      </c>
      <c r="P21" s="31">
        <v>0</v>
      </c>
      <c r="Q21" s="36" t="s">
        <v>974</v>
      </c>
      <c r="R21" s="31">
        <v>5.0434782608695654</v>
      </c>
      <c r="S21" s="31">
        <v>0</v>
      </c>
      <c r="T21" s="36">
        <v>0</v>
      </c>
      <c r="U21" s="31">
        <v>28.576956521739131</v>
      </c>
      <c r="V21" s="31">
        <v>0.52173913043478259</v>
      </c>
      <c r="W21" s="36">
        <v>1.8257337167374137E-2</v>
      </c>
      <c r="X21" s="31">
        <v>0</v>
      </c>
      <c r="Y21" s="31">
        <v>0</v>
      </c>
      <c r="Z21" s="36" t="s">
        <v>974</v>
      </c>
      <c r="AA21" s="31">
        <v>58.486413043478258</v>
      </c>
      <c r="AB21" s="31">
        <v>0</v>
      </c>
      <c r="AC21" s="36">
        <v>0</v>
      </c>
      <c r="AD21" s="31">
        <v>0.82576086956521733</v>
      </c>
      <c r="AE21" s="31">
        <v>0</v>
      </c>
      <c r="AF21" s="36">
        <v>0</v>
      </c>
      <c r="AG21" s="31">
        <v>36.209130434782608</v>
      </c>
      <c r="AH21" s="31">
        <v>0</v>
      </c>
      <c r="AI21" s="36">
        <v>0</v>
      </c>
      <c r="AJ21" t="s">
        <v>257</v>
      </c>
      <c r="AK21" s="37">
        <v>6</v>
      </c>
      <c r="AT21"/>
    </row>
    <row r="22" spans="1:46" x14ac:dyDescent="0.25">
      <c r="A22" t="s">
        <v>816</v>
      </c>
      <c r="B22" t="s">
        <v>421</v>
      </c>
      <c r="C22" t="s">
        <v>661</v>
      </c>
      <c r="D22" t="s">
        <v>770</v>
      </c>
      <c r="E22" s="31">
        <v>37.836956521739133</v>
      </c>
      <c r="F22" s="31">
        <v>151.91576086956522</v>
      </c>
      <c r="G22" s="31">
        <v>0</v>
      </c>
      <c r="H22" s="36">
        <v>0</v>
      </c>
      <c r="I22" s="31">
        <v>11.964673913043477</v>
      </c>
      <c r="J22" s="31">
        <v>0</v>
      </c>
      <c r="K22" s="36">
        <v>0</v>
      </c>
      <c r="L22" s="31">
        <v>6.3668478260869561</v>
      </c>
      <c r="M22" s="31">
        <v>0</v>
      </c>
      <c r="N22" s="36">
        <v>0</v>
      </c>
      <c r="O22" s="31">
        <v>0</v>
      </c>
      <c r="P22" s="31">
        <v>0</v>
      </c>
      <c r="Q22" s="36" t="s">
        <v>974</v>
      </c>
      <c r="R22" s="31">
        <v>5.5978260869565215</v>
      </c>
      <c r="S22" s="31">
        <v>0</v>
      </c>
      <c r="T22" s="36">
        <v>0</v>
      </c>
      <c r="U22" s="31">
        <v>25.505434782608695</v>
      </c>
      <c r="V22" s="31">
        <v>0</v>
      </c>
      <c r="W22" s="36">
        <v>0</v>
      </c>
      <c r="X22" s="31">
        <v>5.6521739130434785</v>
      </c>
      <c r="Y22" s="31">
        <v>0</v>
      </c>
      <c r="Z22" s="36">
        <v>0</v>
      </c>
      <c r="AA22" s="31">
        <v>70.122282608695656</v>
      </c>
      <c r="AB22" s="31">
        <v>0</v>
      </c>
      <c r="AC22" s="36">
        <v>0</v>
      </c>
      <c r="AD22" s="31">
        <v>0.90489130434782605</v>
      </c>
      <c r="AE22" s="31">
        <v>0</v>
      </c>
      <c r="AF22" s="36">
        <v>0</v>
      </c>
      <c r="AG22" s="31">
        <v>37.766304347826086</v>
      </c>
      <c r="AH22" s="31">
        <v>0</v>
      </c>
      <c r="AI22" s="36">
        <v>0</v>
      </c>
      <c r="AJ22" t="s">
        <v>135</v>
      </c>
      <c r="AK22" s="37">
        <v>6</v>
      </c>
      <c r="AT22"/>
    </row>
    <row r="23" spans="1:46" x14ac:dyDescent="0.25">
      <c r="A23" t="s">
        <v>816</v>
      </c>
      <c r="B23" t="s">
        <v>390</v>
      </c>
      <c r="C23" t="s">
        <v>591</v>
      </c>
      <c r="D23" t="s">
        <v>744</v>
      </c>
      <c r="E23" s="31">
        <v>119.93478260869566</v>
      </c>
      <c r="F23" s="31">
        <v>685.1</v>
      </c>
      <c r="G23" s="31">
        <v>70.968152173913055</v>
      </c>
      <c r="H23" s="36">
        <v>0.10358801952111087</v>
      </c>
      <c r="I23" s="31">
        <v>58.494782608695658</v>
      </c>
      <c r="J23" s="31">
        <v>0</v>
      </c>
      <c r="K23" s="36">
        <v>0</v>
      </c>
      <c r="L23" s="31">
        <v>35.711739130434793</v>
      </c>
      <c r="M23" s="31">
        <v>0</v>
      </c>
      <c r="N23" s="36">
        <v>0</v>
      </c>
      <c r="O23" s="31">
        <v>16.326521739130431</v>
      </c>
      <c r="P23" s="31">
        <v>0</v>
      </c>
      <c r="Q23" s="36">
        <v>0</v>
      </c>
      <c r="R23" s="31">
        <v>6.4565217391304346</v>
      </c>
      <c r="S23" s="31">
        <v>0</v>
      </c>
      <c r="T23" s="36">
        <v>0</v>
      </c>
      <c r="U23" s="31">
        <v>159.88663043478263</v>
      </c>
      <c r="V23" s="31">
        <v>18.761847826086953</v>
      </c>
      <c r="W23" s="36">
        <v>0.11734469464437094</v>
      </c>
      <c r="X23" s="31">
        <v>48.410543478260877</v>
      </c>
      <c r="Y23" s="31">
        <v>0</v>
      </c>
      <c r="Z23" s="36">
        <v>0</v>
      </c>
      <c r="AA23" s="31">
        <v>336.22630434782604</v>
      </c>
      <c r="AB23" s="31">
        <v>51.056304347826099</v>
      </c>
      <c r="AC23" s="36">
        <v>0.15185101132066206</v>
      </c>
      <c r="AD23" s="31">
        <v>0</v>
      </c>
      <c r="AE23" s="31">
        <v>0</v>
      </c>
      <c r="AF23" s="36" t="s">
        <v>974</v>
      </c>
      <c r="AG23" s="31">
        <v>82.081739130434784</v>
      </c>
      <c r="AH23" s="31">
        <v>1.1499999999999999</v>
      </c>
      <c r="AI23" s="36">
        <v>1.4010424391380807E-2</v>
      </c>
      <c r="AJ23" t="s">
        <v>103</v>
      </c>
      <c r="AK23" s="37">
        <v>6</v>
      </c>
      <c r="AT23"/>
    </row>
    <row r="24" spans="1:46" x14ac:dyDescent="0.25">
      <c r="A24" t="s">
        <v>816</v>
      </c>
      <c r="B24" t="s">
        <v>460</v>
      </c>
      <c r="C24" t="s">
        <v>594</v>
      </c>
      <c r="D24" t="s">
        <v>724</v>
      </c>
      <c r="E24" s="31">
        <v>50.456521739130437</v>
      </c>
      <c r="F24" s="31">
        <v>167.625</v>
      </c>
      <c r="G24" s="31">
        <v>8.478260869565217E-2</v>
      </c>
      <c r="H24" s="36">
        <v>5.0578737476899129E-4</v>
      </c>
      <c r="I24" s="31">
        <v>10.83380434782609</v>
      </c>
      <c r="J24" s="31">
        <v>8.478260869565217E-2</v>
      </c>
      <c r="K24" s="36">
        <v>7.8257467066649242E-3</v>
      </c>
      <c r="L24" s="31">
        <v>3.7325000000000013</v>
      </c>
      <c r="M24" s="31">
        <v>8.478260869565217E-2</v>
      </c>
      <c r="N24" s="36">
        <v>2.2714697574186777E-2</v>
      </c>
      <c r="O24" s="31">
        <v>0</v>
      </c>
      <c r="P24" s="31">
        <v>0</v>
      </c>
      <c r="Q24" s="36" t="s">
        <v>974</v>
      </c>
      <c r="R24" s="31">
        <v>7.1013043478260887</v>
      </c>
      <c r="S24" s="31">
        <v>0</v>
      </c>
      <c r="T24" s="36">
        <v>0</v>
      </c>
      <c r="U24" s="31">
        <v>22.444456521739138</v>
      </c>
      <c r="V24" s="31">
        <v>0</v>
      </c>
      <c r="W24" s="36">
        <v>0</v>
      </c>
      <c r="X24" s="31">
        <v>15.199347826086951</v>
      </c>
      <c r="Y24" s="31">
        <v>0</v>
      </c>
      <c r="Z24" s="36">
        <v>0</v>
      </c>
      <c r="AA24" s="31">
        <v>103.75902173913042</v>
      </c>
      <c r="AB24" s="31">
        <v>0</v>
      </c>
      <c r="AC24" s="36">
        <v>0</v>
      </c>
      <c r="AD24" s="31">
        <v>0</v>
      </c>
      <c r="AE24" s="31">
        <v>0</v>
      </c>
      <c r="AF24" s="36" t="s">
        <v>974</v>
      </c>
      <c r="AG24" s="31">
        <v>15.388369565217399</v>
      </c>
      <c r="AH24" s="31">
        <v>0</v>
      </c>
      <c r="AI24" s="36">
        <v>0</v>
      </c>
      <c r="AJ24" t="s">
        <v>175</v>
      </c>
      <c r="AK24" s="37">
        <v>6</v>
      </c>
      <c r="AT24"/>
    </row>
    <row r="25" spans="1:46" x14ac:dyDescent="0.25">
      <c r="A25" t="s">
        <v>816</v>
      </c>
      <c r="B25" t="s">
        <v>363</v>
      </c>
      <c r="C25" t="s">
        <v>631</v>
      </c>
      <c r="D25" t="s">
        <v>741</v>
      </c>
      <c r="E25" s="31">
        <v>33.934782608695649</v>
      </c>
      <c r="F25" s="31">
        <v>106.48782608695653</v>
      </c>
      <c r="G25" s="31">
        <v>1.875</v>
      </c>
      <c r="H25" s="36">
        <v>1.7607646516033675E-2</v>
      </c>
      <c r="I25" s="31">
        <v>21.291195652173922</v>
      </c>
      <c r="J25" s="31">
        <v>0</v>
      </c>
      <c r="K25" s="36">
        <v>0</v>
      </c>
      <c r="L25" s="31">
        <v>17.663260869565228</v>
      </c>
      <c r="M25" s="31">
        <v>0</v>
      </c>
      <c r="N25" s="36">
        <v>0</v>
      </c>
      <c r="O25" s="31">
        <v>0.7463043478260869</v>
      </c>
      <c r="P25" s="31">
        <v>0</v>
      </c>
      <c r="Q25" s="36">
        <v>0</v>
      </c>
      <c r="R25" s="31">
        <v>2.8816304347826089</v>
      </c>
      <c r="S25" s="31">
        <v>0</v>
      </c>
      <c r="T25" s="36">
        <v>0</v>
      </c>
      <c r="U25" s="31">
        <v>12.089021739130436</v>
      </c>
      <c r="V25" s="31">
        <v>0</v>
      </c>
      <c r="W25" s="36">
        <v>0</v>
      </c>
      <c r="X25" s="31">
        <v>5.1935869565217407</v>
      </c>
      <c r="Y25" s="31">
        <v>1.875</v>
      </c>
      <c r="Z25" s="36">
        <v>0.36102216362152306</v>
      </c>
      <c r="AA25" s="31">
        <v>45.962608695652179</v>
      </c>
      <c r="AB25" s="31">
        <v>0</v>
      </c>
      <c r="AC25" s="36">
        <v>0</v>
      </c>
      <c r="AD25" s="31">
        <v>7.4528260869565202</v>
      </c>
      <c r="AE25" s="31">
        <v>0</v>
      </c>
      <c r="AF25" s="36">
        <v>0</v>
      </c>
      <c r="AG25" s="31">
        <v>14.498586956521738</v>
      </c>
      <c r="AH25" s="31">
        <v>0</v>
      </c>
      <c r="AI25" s="36">
        <v>0</v>
      </c>
      <c r="AJ25" t="s">
        <v>76</v>
      </c>
      <c r="AK25" s="37">
        <v>6</v>
      </c>
      <c r="AT25"/>
    </row>
    <row r="26" spans="1:46" x14ac:dyDescent="0.25">
      <c r="A26" t="s">
        <v>816</v>
      </c>
      <c r="B26" t="s">
        <v>537</v>
      </c>
      <c r="C26" t="s">
        <v>615</v>
      </c>
      <c r="D26" t="s">
        <v>754</v>
      </c>
      <c r="E26" s="31">
        <v>39.978260869565219</v>
      </c>
      <c r="F26" s="31">
        <v>118.7171739130435</v>
      </c>
      <c r="G26" s="31">
        <v>0</v>
      </c>
      <c r="H26" s="36">
        <v>0</v>
      </c>
      <c r="I26" s="31">
        <v>6.5434782608695636</v>
      </c>
      <c r="J26" s="31">
        <v>0</v>
      </c>
      <c r="K26" s="36">
        <v>0</v>
      </c>
      <c r="L26" s="31">
        <v>0.1376086956521739</v>
      </c>
      <c r="M26" s="31">
        <v>0</v>
      </c>
      <c r="N26" s="36">
        <v>0</v>
      </c>
      <c r="O26" s="31">
        <v>0</v>
      </c>
      <c r="P26" s="31">
        <v>0</v>
      </c>
      <c r="Q26" s="36" t="s">
        <v>974</v>
      </c>
      <c r="R26" s="31">
        <v>6.4058695652173894</v>
      </c>
      <c r="S26" s="31">
        <v>0</v>
      </c>
      <c r="T26" s="36">
        <v>0</v>
      </c>
      <c r="U26" s="31">
        <v>25.388586956521745</v>
      </c>
      <c r="V26" s="31">
        <v>0</v>
      </c>
      <c r="W26" s="36">
        <v>0</v>
      </c>
      <c r="X26" s="31">
        <v>6.932826086956525</v>
      </c>
      <c r="Y26" s="31">
        <v>0</v>
      </c>
      <c r="Z26" s="36">
        <v>0</v>
      </c>
      <c r="AA26" s="31">
        <v>60.857065217391316</v>
      </c>
      <c r="AB26" s="31">
        <v>0</v>
      </c>
      <c r="AC26" s="36">
        <v>0</v>
      </c>
      <c r="AD26" s="31">
        <v>0</v>
      </c>
      <c r="AE26" s="31">
        <v>0</v>
      </c>
      <c r="AF26" s="36" t="s">
        <v>974</v>
      </c>
      <c r="AG26" s="31">
        <v>18.995217391304347</v>
      </c>
      <c r="AH26" s="31">
        <v>0</v>
      </c>
      <c r="AI26" s="36">
        <v>0</v>
      </c>
      <c r="AJ26" t="s">
        <v>255</v>
      </c>
      <c r="AK26" s="37">
        <v>6</v>
      </c>
      <c r="AT26"/>
    </row>
    <row r="27" spans="1:46" x14ac:dyDescent="0.25">
      <c r="A27" t="s">
        <v>816</v>
      </c>
      <c r="B27" t="s">
        <v>496</v>
      </c>
      <c r="C27" t="s">
        <v>604</v>
      </c>
      <c r="D27" t="s">
        <v>744</v>
      </c>
      <c r="E27" s="31">
        <v>84.739130434782609</v>
      </c>
      <c r="F27" s="31">
        <v>303.56119565217392</v>
      </c>
      <c r="G27" s="31">
        <v>0</v>
      </c>
      <c r="H27" s="36">
        <v>0</v>
      </c>
      <c r="I27" s="31">
        <v>33.048260869565219</v>
      </c>
      <c r="J27" s="31">
        <v>0</v>
      </c>
      <c r="K27" s="36">
        <v>0</v>
      </c>
      <c r="L27" s="31">
        <v>27.309130434782613</v>
      </c>
      <c r="M27" s="31">
        <v>0</v>
      </c>
      <c r="N27" s="36">
        <v>0</v>
      </c>
      <c r="O27" s="31">
        <v>0</v>
      </c>
      <c r="P27" s="31">
        <v>0</v>
      </c>
      <c r="Q27" s="36" t="s">
        <v>974</v>
      </c>
      <c r="R27" s="31">
        <v>5.7391304347826084</v>
      </c>
      <c r="S27" s="31">
        <v>0</v>
      </c>
      <c r="T27" s="36">
        <v>0</v>
      </c>
      <c r="U27" s="31">
        <v>82.348043478260905</v>
      </c>
      <c r="V27" s="31">
        <v>0</v>
      </c>
      <c r="W27" s="36">
        <v>0</v>
      </c>
      <c r="X27" s="31">
        <v>27.25119565217393</v>
      </c>
      <c r="Y27" s="31">
        <v>0</v>
      </c>
      <c r="Z27" s="36">
        <v>0</v>
      </c>
      <c r="AA27" s="31">
        <v>108.52956521739129</v>
      </c>
      <c r="AB27" s="31">
        <v>0</v>
      </c>
      <c r="AC27" s="36">
        <v>0</v>
      </c>
      <c r="AD27" s="31">
        <v>0</v>
      </c>
      <c r="AE27" s="31">
        <v>0</v>
      </c>
      <c r="AF27" s="36" t="s">
        <v>974</v>
      </c>
      <c r="AG27" s="31">
        <v>52.384130434782598</v>
      </c>
      <c r="AH27" s="31">
        <v>0</v>
      </c>
      <c r="AI27" s="36">
        <v>0</v>
      </c>
      <c r="AJ27" t="s">
        <v>211</v>
      </c>
      <c r="AK27" s="37">
        <v>6</v>
      </c>
      <c r="AT27"/>
    </row>
    <row r="28" spans="1:46" x14ac:dyDescent="0.25">
      <c r="A28" t="s">
        <v>816</v>
      </c>
      <c r="B28" t="s">
        <v>489</v>
      </c>
      <c r="C28" t="s">
        <v>577</v>
      </c>
      <c r="D28" t="s">
        <v>716</v>
      </c>
      <c r="E28" s="31">
        <v>80.847826086956516</v>
      </c>
      <c r="F28" s="31">
        <v>254.67119565217391</v>
      </c>
      <c r="G28" s="31">
        <v>0</v>
      </c>
      <c r="H28" s="36">
        <v>0</v>
      </c>
      <c r="I28" s="31">
        <v>35.076086956521735</v>
      </c>
      <c r="J28" s="31">
        <v>0</v>
      </c>
      <c r="K28" s="36">
        <v>0</v>
      </c>
      <c r="L28" s="31">
        <v>29.336956521739129</v>
      </c>
      <c r="M28" s="31">
        <v>0</v>
      </c>
      <c r="N28" s="36">
        <v>0</v>
      </c>
      <c r="O28" s="31">
        <v>0</v>
      </c>
      <c r="P28" s="31">
        <v>0</v>
      </c>
      <c r="Q28" s="36" t="s">
        <v>974</v>
      </c>
      <c r="R28" s="31">
        <v>5.7391304347826084</v>
      </c>
      <c r="S28" s="31">
        <v>0</v>
      </c>
      <c r="T28" s="36">
        <v>0</v>
      </c>
      <c r="U28" s="31">
        <v>47.065217391304351</v>
      </c>
      <c r="V28" s="31">
        <v>0</v>
      </c>
      <c r="W28" s="36">
        <v>0</v>
      </c>
      <c r="X28" s="31">
        <v>0</v>
      </c>
      <c r="Y28" s="31">
        <v>0</v>
      </c>
      <c r="Z28" s="36" t="s">
        <v>974</v>
      </c>
      <c r="AA28" s="31">
        <v>170.2391304347826</v>
      </c>
      <c r="AB28" s="31">
        <v>0</v>
      </c>
      <c r="AC28" s="36">
        <v>0</v>
      </c>
      <c r="AD28" s="31">
        <v>0</v>
      </c>
      <c r="AE28" s="31">
        <v>0</v>
      </c>
      <c r="AF28" s="36" t="s">
        <v>974</v>
      </c>
      <c r="AG28" s="31">
        <v>2.2907608695652173</v>
      </c>
      <c r="AH28" s="31">
        <v>0</v>
      </c>
      <c r="AI28" s="36">
        <v>0</v>
      </c>
      <c r="AJ28" t="s">
        <v>204</v>
      </c>
      <c r="AK28" s="37">
        <v>6</v>
      </c>
      <c r="AT28"/>
    </row>
    <row r="29" spans="1:46" x14ac:dyDescent="0.25">
      <c r="A29" t="s">
        <v>816</v>
      </c>
      <c r="B29" t="s">
        <v>307</v>
      </c>
      <c r="C29" t="s">
        <v>599</v>
      </c>
      <c r="D29" t="s">
        <v>748</v>
      </c>
      <c r="E29" s="31">
        <v>64.695652173913047</v>
      </c>
      <c r="F29" s="31">
        <v>240.23369565217391</v>
      </c>
      <c r="G29" s="31">
        <v>9.9744565217391283</v>
      </c>
      <c r="H29" s="36">
        <v>4.1519806347985425E-2</v>
      </c>
      <c r="I29" s="31">
        <v>19.403586956521735</v>
      </c>
      <c r="J29" s="31">
        <v>1.6956521739130435</v>
      </c>
      <c r="K29" s="36">
        <v>8.7388593547808854E-2</v>
      </c>
      <c r="L29" s="31">
        <v>12.176195652173906</v>
      </c>
      <c r="M29" s="31">
        <v>0</v>
      </c>
      <c r="N29" s="36">
        <v>0</v>
      </c>
      <c r="O29" s="31">
        <v>7.2273913043478277</v>
      </c>
      <c r="P29" s="31">
        <v>1.6956521739130435</v>
      </c>
      <c r="Q29" s="36">
        <v>0.23461469048908135</v>
      </c>
      <c r="R29" s="31">
        <v>0</v>
      </c>
      <c r="S29" s="31">
        <v>0</v>
      </c>
      <c r="T29" s="36" t="s">
        <v>974</v>
      </c>
      <c r="U29" s="31">
        <v>53.245326086956517</v>
      </c>
      <c r="V29" s="31">
        <v>0</v>
      </c>
      <c r="W29" s="36">
        <v>0</v>
      </c>
      <c r="X29" s="31">
        <v>14.761847826086955</v>
      </c>
      <c r="Y29" s="31">
        <v>0</v>
      </c>
      <c r="Z29" s="36">
        <v>0</v>
      </c>
      <c r="AA29" s="31">
        <v>123.44652173913043</v>
      </c>
      <c r="AB29" s="31">
        <v>8.2788043478260853</v>
      </c>
      <c r="AC29" s="36">
        <v>6.7063893183811327E-2</v>
      </c>
      <c r="AD29" s="31">
        <v>0.36956521739130432</v>
      </c>
      <c r="AE29" s="31">
        <v>0</v>
      </c>
      <c r="AF29" s="36">
        <v>0</v>
      </c>
      <c r="AG29" s="31">
        <v>29.006847826086958</v>
      </c>
      <c r="AH29" s="31">
        <v>0</v>
      </c>
      <c r="AI29" s="36">
        <v>0</v>
      </c>
      <c r="AJ29" t="s">
        <v>19</v>
      </c>
      <c r="AK29" s="37">
        <v>6</v>
      </c>
      <c r="AT29"/>
    </row>
    <row r="30" spans="1:46" x14ac:dyDescent="0.25">
      <c r="A30" t="s">
        <v>816</v>
      </c>
      <c r="B30" t="s">
        <v>545</v>
      </c>
      <c r="C30" t="s">
        <v>607</v>
      </c>
      <c r="D30" t="s">
        <v>743</v>
      </c>
      <c r="E30" s="31">
        <v>64.195652173913047</v>
      </c>
      <c r="F30" s="31">
        <v>217.89478260869561</v>
      </c>
      <c r="G30" s="31">
        <v>0</v>
      </c>
      <c r="H30" s="36">
        <v>0</v>
      </c>
      <c r="I30" s="31">
        <v>17.307608695652167</v>
      </c>
      <c r="J30" s="31">
        <v>0</v>
      </c>
      <c r="K30" s="36">
        <v>0</v>
      </c>
      <c r="L30" s="31">
        <v>16.895760869565212</v>
      </c>
      <c r="M30" s="31">
        <v>0</v>
      </c>
      <c r="N30" s="36">
        <v>0</v>
      </c>
      <c r="O30" s="31">
        <v>0</v>
      </c>
      <c r="P30" s="31">
        <v>0</v>
      </c>
      <c r="Q30" s="36" t="s">
        <v>974</v>
      </c>
      <c r="R30" s="31">
        <v>0.41184782608695653</v>
      </c>
      <c r="S30" s="31">
        <v>0</v>
      </c>
      <c r="T30" s="36">
        <v>0</v>
      </c>
      <c r="U30" s="31">
        <v>43.147282608695647</v>
      </c>
      <c r="V30" s="31">
        <v>0</v>
      </c>
      <c r="W30" s="36">
        <v>0</v>
      </c>
      <c r="X30" s="31">
        <v>11.682717391304347</v>
      </c>
      <c r="Y30" s="31">
        <v>0</v>
      </c>
      <c r="Z30" s="36">
        <v>0</v>
      </c>
      <c r="AA30" s="31">
        <v>91.542173913043484</v>
      </c>
      <c r="AB30" s="31">
        <v>0</v>
      </c>
      <c r="AC30" s="36">
        <v>0</v>
      </c>
      <c r="AD30" s="31">
        <v>7.642826086956525</v>
      </c>
      <c r="AE30" s="31">
        <v>0</v>
      </c>
      <c r="AF30" s="36">
        <v>0</v>
      </c>
      <c r="AG30" s="31">
        <v>46.572173913043471</v>
      </c>
      <c r="AH30" s="31">
        <v>0</v>
      </c>
      <c r="AI30" s="36">
        <v>0</v>
      </c>
      <c r="AJ30" t="s">
        <v>263</v>
      </c>
      <c r="AK30" s="37">
        <v>6</v>
      </c>
      <c r="AT30"/>
    </row>
    <row r="31" spans="1:46" x14ac:dyDescent="0.25">
      <c r="A31" t="s">
        <v>816</v>
      </c>
      <c r="B31" t="s">
        <v>340</v>
      </c>
      <c r="C31" t="s">
        <v>619</v>
      </c>
      <c r="D31" t="s">
        <v>708</v>
      </c>
      <c r="E31" s="31">
        <v>55.913043478260867</v>
      </c>
      <c r="F31" s="31">
        <v>169.34717391304352</v>
      </c>
      <c r="G31" s="31">
        <v>0</v>
      </c>
      <c r="H31" s="36">
        <v>0</v>
      </c>
      <c r="I31" s="31">
        <v>27.683913043478256</v>
      </c>
      <c r="J31" s="31">
        <v>0</v>
      </c>
      <c r="K31" s="36">
        <v>0</v>
      </c>
      <c r="L31" s="31">
        <v>19.104891304347824</v>
      </c>
      <c r="M31" s="31">
        <v>0</v>
      </c>
      <c r="N31" s="36">
        <v>0</v>
      </c>
      <c r="O31" s="31">
        <v>6.163695652173911</v>
      </c>
      <c r="P31" s="31">
        <v>0</v>
      </c>
      <c r="Q31" s="36">
        <v>0</v>
      </c>
      <c r="R31" s="31">
        <v>2.4153260869565218</v>
      </c>
      <c r="S31" s="31">
        <v>0</v>
      </c>
      <c r="T31" s="36">
        <v>0</v>
      </c>
      <c r="U31" s="31">
        <v>28.507282608695654</v>
      </c>
      <c r="V31" s="31">
        <v>0</v>
      </c>
      <c r="W31" s="36">
        <v>0</v>
      </c>
      <c r="X31" s="31">
        <v>5.2589130434782598</v>
      </c>
      <c r="Y31" s="31">
        <v>0</v>
      </c>
      <c r="Z31" s="36">
        <v>0</v>
      </c>
      <c r="AA31" s="31">
        <v>76.740978260869582</v>
      </c>
      <c r="AB31" s="31">
        <v>0</v>
      </c>
      <c r="AC31" s="36">
        <v>0</v>
      </c>
      <c r="AD31" s="31">
        <v>3.1658695652173918</v>
      </c>
      <c r="AE31" s="31">
        <v>0</v>
      </c>
      <c r="AF31" s="36">
        <v>0</v>
      </c>
      <c r="AG31" s="31">
        <v>27.990217391304355</v>
      </c>
      <c r="AH31" s="31">
        <v>0</v>
      </c>
      <c r="AI31" s="36">
        <v>0</v>
      </c>
      <c r="AJ31" t="s">
        <v>52</v>
      </c>
      <c r="AK31" s="37">
        <v>6</v>
      </c>
      <c r="AT31"/>
    </row>
    <row r="32" spans="1:46" x14ac:dyDescent="0.25">
      <c r="A32" t="s">
        <v>816</v>
      </c>
      <c r="B32" t="s">
        <v>292</v>
      </c>
      <c r="C32" t="s">
        <v>591</v>
      </c>
      <c r="D32" t="s">
        <v>744</v>
      </c>
      <c r="E32" s="31">
        <v>107.3804347826087</v>
      </c>
      <c r="F32" s="31">
        <v>418.76130434782607</v>
      </c>
      <c r="G32" s="31">
        <v>14.056086956521739</v>
      </c>
      <c r="H32" s="36">
        <v>3.3565868695562794E-2</v>
      </c>
      <c r="I32" s="31">
        <v>56.981195652173909</v>
      </c>
      <c r="J32" s="31">
        <v>0</v>
      </c>
      <c r="K32" s="36">
        <v>0</v>
      </c>
      <c r="L32" s="31">
        <v>47.583695652173908</v>
      </c>
      <c r="M32" s="31">
        <v>0</v>
      </c>
      <c r="N32" s="36">
        <v>0</v>
      </c>
      <c r="O32" s="31">
        <v>3.8322826086956527</v>
      </c>
      <c r="P32" s="31">
        <v>0</v>
      </c>
      <c r="Q32" s="36">
        <v>0</v>
      </c>
      <c r="R32" s="31">
        <v>5.5652173913043477</v>
      </c>
      <c r="S32" s="31">
        <v>0</v>
      </c>
      <c r="T32" s="36">
        <v>0</v>
      </c>
      <c r="U32" s="31">
        <v>115.30206521739133</v>
      </c>
      <c r="V32" s="31">
        <v>6.16804347826087</v>
      </c>
      <c r="W32" s="36">
        <v>5.3494648743989077E-2</v>
      </c>
      <c r="X32" s="31">
        <v>13.266413043478263</v>
      </c>
      <c r="Y32" s="31">
        <v>0</v>
      </c>
      <c r="Z32" s="36">
        <v>0</v>
      </c>
      <c r="AA32" s="31">
        <v>161.66902173913041</v>
      </c>
      <c r="AB32" s="31">
        <v>6.9161956521739123</v>
      </c>
      <c r="AC32" s="36">
        <v>4.277996846751448E-2</v>
      </c>
      <c r="AD32" s="31">
        <v>0</v>
      </c>
      <c r="AE32" s="31">
        <v>0</v>
      </c>
      <c r="AF32" s="36" t="s">
        <v>974</v>
      </c>
      <c r="AG32" s="31">
        <v>71.542608695652177</v>
      </c>
      <c r="AH32" s="31">
        <v>0.97184782608695652</v>
      </c>
      <c r="AI32" s="36">
        <v>1.3584182123149475E-2</v>
      </c>
      <c r="AJ32" t="s">
        <v>3</v>
      </c>
      <c r="AK32" s="37">
        <v>6</v>
      </c>
      <c r="AT32"/>
    </row>
    <row r="33" spans="1:46" x14ac:dyDescent="0.25">
      <c r="A33" t="s">
        <v>816</v>
      </c>
      <c r="B33" t="s">
        <v>375</v>
      </c>
      <c r="C33" t="s">
        <v>565</v>
      </c>
      <c r="D33" t="s">
        <v>719</v>
      </c>
      <c r="E33" s="31">
        <v>46.543478260869563</v>
      </c>
      <c r="F33" s="31">
        <v>188.05163043478262</v>
      </c>
      <c r="G33" s="31">
        <v>0</v>
      </c>
      <c r="H33" s="36">
        <v>0</v>
      </c>
      <c r="I33" s="31">
        <v>13.649456521739131</v>
      </c>
      <c r="J33" s="31">
        <v>0</v>
      </c>
      <c r="K33" s="36">
        <v>0</v>
      </c>
      <c r="L33" s="31">
        <v>13.649456521739131</v>
      </c>
      <c r="M33" s="31">
        <v>0</v>
      </c>
      <c r="N33" s="36">
        <v>0</v>
      </c>
      <c r="O33" s="31">
        <v>0</v>
      </c>
      <c r="P33" s="31">
        <v>0</v>
      </c>
      <c r="Q33" s="36" t="s">
        <v>974</v>
      </c>
      <c r="R33" s="31">
        <v>0</v>
      </c>
      <c r="S33" s="31">
        <v>0</v>
      </c>
      <c r="T33" s="36" t="s">
        <v>974</v>
      </c>
      <c r="U33" s="31">
        <v>29.146739130434781</v>
      </c>
      <c r="V33" s="31">
        <v>0</v>
      </c>
      <c r="W33" s="36">
        <v>0</v>
      </c>
      <c r="X33" s="31">
        <v>10.758152173913043</v>
      </c>
      <c r="Y33" s="31">
        <v>0</v>
      </c>
      <c r="Z33" s="36">
        <v>0</v>
      </c>
      <c r="AA33" s="31">
        <v>105.49728260869566</v>
      </c>
      <c r="AB33" s="31">
        <v>0</v>
      </c>
      <c r="AC33" s="36">
        <v>0</v>
      </c>
      <c r="AD33" s="31">
        <v>1.2038043478260869</v>
      </c>
      <c r="AE33" s="31">
        <v>0</v>
      </c>
      <c r="AF33" s="36">
        <v>0</v>
      </c>
      <c r="AG33" s="31">
        <v>27.796195652173914</v>
      </c>
      <c r="AH33" s="31">
        <v>0</v>
      </c>
      <c r="AI33" s="36">
        <v>0</v>
      </c>
      <c r="AJ33" t="s">
        <v>88</v>
      </c>
      <c r="AK33" s="37">
        <v>6</v>
      </c>
      <c r="AT33"/>
    </row>
    <row r="34" spans="1:46" x14ac:dyDescent="0.25">
      <c r="A34" t="s">
        <v>816</v>
      </c>
      <c r="B34" t="s">
        <v>508</v>
      </c>
      <c r="C34" t="s">
        <v>690</v>
      </c>
      <c r="D34" t="s">
        <v>721</v>
      </c>
      <c r="E34" s="31">
        <v>56.141304347826086</v>
      </c>
      <c r="F34" s="31">
        <v>137.8958695652174</v>
      </c>
      <c r="G34" s="31">
        <v>0</v>
      </c>
      <c r="H34" s="36">
        <v>0</v>
      </c>
      <c r="I34" s="31">
        <v>8.8728260869565219</v>
      </c>
      <c r="J34" s="31">
        <v>0</v>
      </c>
      <c r="K34" s="36">
        <v>0</v>
      </c>
      <c r="L34" s="31">
        <v>4.0271739130434794</v>
      </c>
      <c r="M34" s="31">
        <v>0</v>
      </c>
      <c r="N34" s="36">
        <v>0</v>
      </c>
      <c r="O34" s="31">
        <v>0</v>
      </c>
      <c r="P34" s="31">
        <v>0</v>
      </c>
      <c r="Q34" s="36" t="s">
        <v>974</v>
      </c>
      <c r="R34" s="31">
        <v>4.8456521739130425</v>
      </c>
      <c r="S34" s="31">
        <v>0</v>
      </c>
      <c r="T34" s="36">
        <v>0</v>
      </c>
      <c r="U34" s="31">
        <v>9.4605434782608704</v>
      </c>
      <c r="V34" s="31">
        <v>0</v>
      </c>
      <c r="W34" s="36">
        <v>0</v>
      </c>
      <c r="X34" s="31">
        <v>18.863369565217397</v>
      </c>
      <c r="Y34" s="31">
        <v>0</v>
      </c>
      <c r="Z34" s="36">
        <v>0</v>
      </c>
      <c r="AA34" s="31">
        <v>88.599673913043461</v>
      </c>
      <c r="AB34" s="31">
        <v>0</v>
      </c>
      <c r="AC34" s="36">
        <v>0</v>
      </c>
      <c r="AD34" s="31">
        <v>0</v>
      </c>
      <c r="AE34" s="31">
        <v>0</v>
      </c>
      <c r="AF34" s="36" t="s">
        <v>974</v>
      </c>
      <c r="AG34" s="31">
        <v>12.099456521739132</v>
      </c>
      <c r="AH34" s="31">
        <v>0</v>
      </c>
      <c r="AI34" s="36">
        <v>0</v>
      </c>
      <c r="AJ34" t="s">
        <v>226</v>
      </c>
      <c r="AK34" s="37">
        <v>6</v>
      </c>
      <c r="AT34"/>
    </row>
    <row r="35" spans="1:46" x14ac:dyDescent="0.25">
      <c r="A35" t="s">
        <v>816</v>
      </c>
      <c r="B35" t="s">
        <v>310</v>
      </c>
      <c r="C35" t="s">
        <v>591</v>
      </c>
      <c r="D35" t="s">
        <v>744</v>
      </c>
      <c r="E35" s="31">
        <v>56.967391304347828</v>
      </c>
      <c r="F35" s="31">
        <v>222.02706521739125</v>
      </c>
      <c r="G35" s="31">
        <v>5.6685869565217404</v>
      </c>
      <c r="H35" s="36">
        <v>2.553106285024986E-2</v>
      </c>
      <c r="I35" s="31">
        <v>25.531630434782613</v>
      </c>
      <c r="J35" s="31">
        <v>0</v>
      </c>
      <c r="K35" s="36">
        <v>0</v>
      </c>
      <c r="L35" s="31">
        <v>20.004456521739137</v>
      </c>
      <c r="M35" s="31">
        <v>0</v>
      </c>
      <c r="N35" s="36">
        <v>0</v>
      </c>
      <c r="O35" s="31">
        <v>0</v>
      </c>
      <c r="P35" s="31">
        <v>0</v>
      </c>
      <c r="Q35" s="36" t="s">
        <v>974</v>
      </c>
      <c r="R35" s="31">
        <v>5.5271739130434785</v>
      </c>
      <c r="S35" s="31">
        <v>0</v>
      </c>
      <c r="T35" s="36">
        <v>0</v>
      </c>
      <c r="U35" s="31">
        <v>59.944130434782615</v>
      </c>
      <c r="V35" s="31">
        <v>4.3855434782608702</v>
      </c>
      <c r="W35" s="36">
        <v>7.3160515407462753E-2</v>
      </c>
      <c r="X35" s="31">
        <v>12.556195652173912</v>
      </c>
      <c r="Y35" s="31">
        <v>0</v>
      </c>
      <c r="Z35" s="36">
        <v>0</v>
      </c>
      <c r="AA35" s="31">
        <v>83.589347826086922</v>
      </c>
      <c r="AB35" s="31">
        <v>1.1206521739130435</v>
      </c>
      <c r="AC35" s="36">
        <v>1.3406638561705653E-2</v>
      </c>
      <c r="AD35" s="31">
        <v>0</v>
      </c>
      <c r="AE35" s="31">
        <v>0</v>
      </c>
      <c r="AF35" s="36" t="s">
        <v>974</v>
      </c>
      <c r="AG35" s="31">
        <v>40.405760869565206</v>
      </c>
      <c r="AH35" s="31">
        <v>0.16239130434782609</v>
      </c>
      <c r="AI35" s="36">
        <v>4.0190136468917217E-3</v>
      </c>
      <c r="AJ35" t="s">
        <v>22</v>
      </c>
      <c r="AK35" s="37">
        <v>6</v>
      </c>
      <c r="AT35"/>
    </row>
    <row r="36" spans="1:46" x14ac:dyDescent="0.25">
      <c r="A36" t="s">
        <v>816</v>
      </c>
      <c r="B36" t="s">
        <v>557</v>
      </c>
      <c r="C36" t="s">
        <v>705</v>
      </c>
      <c r="D36" t="s">
        <v>737</v>
      </c>
      <c r="E36" s="31">
        <v>25.891304347826086</v>
      </c>
      <c r="F36" s="31">
        <v>116.01717391304346</v>
      </c>
      <c r="G36" s="31">
        <v>0</v>
      </c>
      <c r="H36" s="36">
        <v>0</v>
      </c>
      <c r="I36" s="31">
        <v>8.2880434782608692</v>
      </c>
      <c r="J36" s="31">
        <v>0</v>
      </c>
      <c r="K36" s="36">
        <v>0</v>
      </c>
      <c r="L36" s="31">
        <v>3.0652173913043477</v>
      </c>
      <c r="M36" s="31">
        <v>0</v>
      </c>
      <c r="N36" s="36">
        <v>0</v>
      </c>
      <c r="O36" s="31">
        <v>0</v>
      </c>
      <c r="P36" s="31">
        <v>0</v>
      </c>
      <c r="Q36" s="36" t="s">
        <v>974</v>
      </c>
      <c r="R36" s="31">
        <v>5.2228260869565215</v>
      </c>
      <c r="S36" s="31">
        <v>0</v>
      </c>
      <c r="T36" s="36">
        <v>0</v>
      </c>
      <c r="U36" s="31">
        <v>16.016304347826086</v>
      </c>
      <c r="V36" s="31">
        <v>0</v>
      </c>
      <c r="W36" s="36">
        <v>0</v>
      </c>
      <c r="X36" s="31">
        <v>12.907608695652174</v>
      </c>
      <c r="Y36" s="31">
        <v>0</v>
      </c>
      <c r="Z36" s="36">
        <v>0</v>
      </c>
      <c r="AA36" s="31">
        <v>26.093260869565217</v>
      </c>
      <c r="AB36" s="31">
        <v>0</v>
      </c>
      <c r="AC36" s="36">
        <v>0</v>
      </c>
      <c r="AD36" s="31">
        <v>26.157608695652176</v>
      </c>
      <c r="AE36" s="31">
        <v>0</v>
      </c>
      <c r="AF36" s="36">
        <v>0</v>
      </c>
      <c r="AG36" s="31">
        <v>26.554347826086957</v>
      </c>
      <c r="AH36" s="31">
        <v>0</v>
      </c>
      <c r="AI36" s="36">
        <v>0</v>
      </c>
      <c r="AJ36" t="s">
        <v>276</v>
      </c>
      <c r="AK36" s="37">
        <v>6</v>
      </c>
      <c r="AT36"/>
    </row>
    <row r="37" spans="1:46" x14ac:dyDescent="0.25">
      <c r="A37" t="s">
        <v>816</v>
      </c>
      <c r="B37" t="s">
        <v>335</v>
      </c>
      <c r="C37" t="s">
        <v>596</v>
      </c>
      <c r="D37" t="s">
        <v>716</v>
      </c>
      <c r="E37" s="31">
        <v>53.815217391304351</v>
      </c>
      <c r="F37" s="31">
        <v>162.46826086956523</v>
      </c>
      <c r="G37" s="31">
        <v>0</v>
      </c>
      <c r="H37" s="36">
        <v>0</v>
      </c>
      <c r="I37" s="31">
        <v>15.592173913043478</v>
      </c>
      <c r="J37" s="31">
        <v>0</v>
      </c>
      <c r="K37" s="36">
        <v>0</v>
      </c>
      <c r="L37" s="31">
        <v>4.5244565217391308</v>
      </c>
      <c r="M37" s="31">
        <v>0</v>
      </c>
      <c r="N37" s="36">
        <v>0</v>
      </c>
      <c r="O37" s="31">
        <v>5.3285869565217387</v>
      </c>
      <c r="P37" s="31">
        <v>0</v>
      </c>
      <c r="Q37" s="36">
        <v>0</v>
      </c>
      <c r="R37" s="31">
        <v>5.7391304347826084</v>
      </c>
      <c r="S37" s="31">
        <v>0</v>
      </c>
      <c r="T37" s="36">
        <v>0</v>
      </c>
      <c r="U37" s="31">
        <v>43.8279347826087</v>
      </c>
      <c r="V37" s="31">
        <v>0</v>
      </c>
      <c r="W37" s="36">
        <v>0</v>
      </c>
      <c r="X37" s="31">
        <v>0</v>
      </c>
      <c r="Y37" s="31">
        <v>0</v>
      </c>
      <c r="Z37" s="36" t="s">
        <v>974</v>
      </c>
      <c r="AA37" s="31">
        <v>81.606739130434789</v>
      </c>
      <c r="AB37" s="31">
        <v>0</v>
      </c>
      <c r="AC37" s="36">
        <v>0</v>
      </c>
      <c r="AD37" s="31">
        <v>0</v>
      </c>
      <c r="AE37" s="31">
        <v>0</v>
      </c>
      <c r="AF37" s="36" t="s">
        <v>974</v>
      </c>
      <c r="AG37" s="31">
        <v>21.441413043478263</v>
      </c>
      <c r="AH37" s="31">
        <v>0</v>
      </c>
      <c r="AI37" s="36">
        <v>0</v>
      </c>
      <c r="AJ37" t="s">
        <v>47</v>
      </c>
      <c r="AK37" s="37">
        <v>6</v>
      </c>
      <c r="AT37"/>
    </row>
    <row r="38" spans="1:46" x14ac:dyDescent="0.25">
      <c r="A38" t="s">
        <v>816</v>
      </c>
      <c r="B38" t="s">
        <v>503</v>
      </c>
      <c r="C38" t="s">
        <v>671</v>
      </c>
      <c r="D38" t="s">
        <v>732</v>
      </c>
      <c r="E38" s="31">
        <v>67.673913043478265</v>
      </c>
      <c r="F38" s="31">
        <v>230.86663043478259</v>
      </c>
      <c r="G38" s="31">
        <v>7.7361956521739117</v>
      </c>
      <c r="H38" s="36">
        <v>3.3509371352649017E-2</v>
      </c>
      <c r="I38" s="31">
        <v>9.4592391304347814</v>
      </c>
      <c r="J38" s="31">
        <v>0</v>
      </c>
      <c r="K38" s="36">
        <v>0</v>
      </c>
      <c r="L38" s="31">
        <v>9.258152173913043</v>
      </c>
      <c r="M38" s="31">
        <v>0</v>
      </c>
      <c r="N38" s="36">
        <v>0</v>
      </c>
      <c r="O38" s="31">
        <v>0</v>
      </c>
      <c r="P38" s="31">
        <v>0</v>
      </c>
      <c r="Q38" s="36" t="s">
        <v>974</v>
      </c>
      <c r="R38" s="31">
        <v>0.20108695652173914</v>
      </c>
      <c r="S38" s="31">
        <v>0</v>
      </c>
      <c r="T38" s="36">
        <v>0</v>
      </c>
      <c r="U38" s="31">
        <v>58.423913043478258</v>
      </c>
      <c r="V38" s="31">
        <v>0</v>
      </c>
      <c r="W38" s="36">
        <v>0</v>
      </c>
      <c r="X38" s="31">
        <v>7.4728260869565215</v>
      </c>
      <c r="Y38" s="31">
        <v>0</v>
      </c>
      <c r="Z38" s="36">
        <v>0</v>
      </c>
      <c r="AA38" s="31">
        <v>114.35847826086956</v>
      </c>
      <c r="AB38" s="31">
        <v>7.7361956521739117</v>
      </c>
      <c r="AC38" s="36">
        <v>6.7648641096171636E-2</v>
      </c>
      <c r="AD38" s="31">
        <v>0</v>
      </c>
      <c r="AE38" s="31">
        <v>0</v>
      </c>
      <c r="AF38" s="36" t="s">
        <v>974</v>
      </c>
      <c r="AG38" s="31">
        <v>41.152173913043477</v>
      </c>
      <c r="AH38" s="31">
        <v>0</v>
      </c>
      <c r="AI38" s="36">
        <v>0</v>
      </c>
      <c r="AJ38" t="s">
        <v>219</v>
      </c>
      <c r="AK38" s="37">
        <v>6</v>
      </c>
      <c r="AT38"/>
    </row>
    <row r="39" spans="1:46" x14ac:dyDescent="0.25">
      <c r="A39" t="s">
        <v>816</v>
      </c>
      <c r="B39" t="s">
        <v>338</v>
      </c>
      <c r="C39" t="s">
        <v>607</v>
      </c>
      <c r="D39" t="s">
        <v>743</v>
      </c>
      <c r="E39" s="31">
        <v>54.054347826086953</v>
      </c>
      <c r="F39" s="31">
        <v>176.05978260869563</v>
      </c>
      <c r="G39" s="31">
        <v>0</v>
      </c>
      <c r="H39" s="36">
        <v>0</v>
      </c>
      <c r="I39" s="31">
        <v>15.209239130434781</v>
      </c>
      <c r="J39" s="31">
        <v>0</v>
      </c>
      <c r="K39" s="36">
        <v>0</v>
      </c>
      <c r="L39" s="31">
        <v>6.9483695652173916</v>
      </c>
      <c r="M39" s="31">
        <v>0</v>
      </c>
      <c r="N39" s="36">
        <v>0</v>
      </c>
      <c r="O39" s="31">
        <v>0</v>
      </c>
      <c r="P39" s="31">
        <v>0</v>
      </c>
      <c r="Q39" s="36" t="s">
        <v>974</v>
      </c>
      <c r="R39" s="31">
        <v>8.2608695652173907</v>
      </c>
      <c r="S39" s="31">
        <v>0</v>
      </c>
      <c r="T39" s="36">
        <v>0</v>
      </c>
      <c r="U39" s="31">
        <v>28.945652173913043</v>
      </c>
      <c r="V39" s="31">
        <v>0</v>
      </c>
      <c r="W39" s="36">
        <v>0</v>
      </c>
      <c r="X39" s="31">
        <v>0</v>
      </c>
      <c r="Y39" s="31">
        <v>0</v>
      </c>
      <c r="Z39" s="36" t="s">
        <v>974</v>
      </c>
      <c r="AA39" s="31">
        <v>70.970108695652172</v>
      </c>
      <c r="AB39" s="31">
        <v>0</v>
      </c>
      <c r="AC39" s="36">
        <v>0</v>
      </c>
      <c r="AD39" s="31">
        <v>15.611413043478262</v>
      </c>
      <c r="AE39" s="31">
        <v>0</v>
      </c>
      <c r="AF39" s="36">
        <v>0</v>
      </c>
      <c r="AG39" s="31">
        <v>45.323369565217391</v>
      </c>
      <c r="AH39" s="31">
        <v>0</v>
      </c>
      <c r="AI39" s="36">
        <v>0</v>
      </c>
      <c r="AJ39" t="s">
        <v>50</v>
      </c>
      <c r="AK39" s="37">
        <v>6</v>
      </c>
      <c r="AT39"/>
    </row>
    <row r="40" spans="1:46" x14ac:dyDescent="0.25">
      <c r="A40" t="s">
        <v>816</v>
      </c>
      <c r="B40" t="s">
        <v>472</v>
      </c>
      <c r="C40" t="s">
        <v>563</v>
      </c>
      <c r="D40" t="s">
        <v>714</v>
      </c>
      <c r="E40" s="31">
        <v>34.956521739130437</v>
      </c>
      <c r="F40" s="31">
        <v>114.59184782608695</v>
      </c>
      <c r="G40" s="31">
        <v>7.7961956521739122</v>
      </c>
      <c r="H40" s="36">
        <v>6.8034470165853289E-2</v>
      </c>
      <c r="I40" s="31">
        <v>14.465543478260868</v>
      </c>
      <c r="J40" s="31">
        <v>0</v>
      </c>
      <c r="K40" s="36">
        <v>0</v>
      </c>
      <c r="L40" s="31">
        <v>10.001086956521737</v>
      </c>
      <c r="M40" s="31">
        <v>0</v>
      </c>
      <c r="N40" s="36">
        <v>0</v>
      </c>
      <c r="O40" s="31">
        <v>0</v>
      </c>
      <c r="P40" s="31">
        <v>0</v>
      </c>
      <c r="Q40" s="36" t="s">
        <v>974</v>
      </c>
      <c r="R40" s="31">
        <v>4.4644565217391303</v>
      </c>
      <c r="S40" s="31">
        <v>0</v>
      </c>
      <c r="T40" s="36">
        <v>0</v>
      </c>
      <c r="U40" s="31">
        <v>22.493152173913042</v>
      </c>
      <c r="V40" s="31">
        <v>1.0353260869565217</v>
      </c>
      <c r="W40" s="36">
        <v>4.6028501427970832E-2</v>
      </c>
      <c r="X40" s="31">
        <v>2.9227173913043476</v>
      </c>
      <c r="Y40" s="31">
        <v>0</v>
      </c>
      <c r="Z40" s="36">
        <v>0</v>
      </c>
      <c r="AA40" s="31">
        <v>43.592391304347814</v>
      </c>
      <c r="AB40" s="31">
        <v>6.1630434782608692</v>
      </c>
      <c r="AC40" s="36">
        <v>0.14137888043884805</v>
      </c>
      <c r="AD40" s="31">
        <v>0</v>
      </c>
      <c r="AE40" s="31">
        <v>0</v>
      </c>
      <c r="AF40" s="36" t="s">
        <v>974</v>
      </c>
      <c r="AG40" s="31">
        <v>31.118043478260869</v>
      </c>
      <c r="AH40" s="31">
        <v>0.59782608695652173</v>
      </c>
      <c r="AI40" s="36">
        <v>1.9211557673096135E-2</v>
      </c>
      <c r="AJ40" t="s">
        <v>187</v>
      </c>
      <c r="AK40" s="37">
        <v>6</v>
      </c>
      <c r="AT40"/>
    </row>
    <row r="41" spans="1:46" x14ac:dyDescent="0.25">
      <c r="A41" t="s">
        <v>816</v>
      </c>
      <c r="B41" t="s">
        <v>304</v>
      </c>
      <c r="C41" t="s">
        <v>600</v>
      </c>
      <c r="D41" t="s">
        <v>742</v>
      </c>
      <c r="E41" s="31">
        <v>35.326086956521742</v>
      </c>
      <c r="F41" s="31">
        <v>149.92032608695652</v>
      </c>
      <c r="G41" s="31">
        <v>0.2608695652173913</v>
      </c>
      <c r="H41" s="36">
        <v>1.7400546812183573E-3</v>
      </c>
      <c r="I41" s="31">
        <v>16.607500000000002</v>
      </c>
      <c r="J41" s="31">
        <v>0</v>
      </c>
      <c r="K41" s="36">
        <v>0</v>
      </c>
      <c r="L41" s="31">
        <v>15.237934782608697</v>
      </c>
      <c r="M41" s="31">
        <v>0</v>
      </c>
      <c r="N41" s="36">
        <v>0</v>
      </c>
      <c r="O41" s="31">
        <v>0</v>
      </c>
      <c r="P41" s="31">
        <v>0</v>
      </c>
      <c r="Q41" s="36" t="s">
        <v>974</v>
      </c>
      <c r="R41" s="31">
        <v>1.3695652173913044</v>
      </c>
      <c r="S41" s="31">
        <v>0</v>
      </c>
      <c r="T41" s="36">
        <v>0</v>
      </c>
      <c r="U41" s="31">
        <v>20.465217391304343</v>
      </c>
      <c r="V41" s="31">
        <v>0.2608695652173913</v>
      </c>
      <c r="W41" s="36">
        <v>1.2746972594008926E-2</v>
      </c>
      <c r="X41" s="31">
        <v>0</v>
      </c>
      <c r="Y41" s="31">
        <v>0</v>
      </c>
      <c r="Z41" s="36" t="s">
        <v>974</v>
      </c>
      <c r="AA41" s="31">
        <v>87.361413043478251</v>
      </c>
      <c r="AB41" s="31">
        <v>0</v>
      </c>
      <c r="AC41" s="36">
        <v>0</v>
      </c>
      <c r="AD41" s="31">
        <v>7.3280434782608701</v>
      </c>
      <c r="AE41" s="31">
        <v>0</v>
      </c>
      <c r="AF41" s="36">
        <v>0</v>
      </c>
      <c r="AG41" s="31">
        <v>18.158152173913056</v>
      </c>
      <c r="AH41" s="31">
        <v>0</v>
      </c>
      <c r="AI41" s="36">
        <v>0</v>
      </c>
      <c r="AJ41" t="s">
        <v>16</v>
      </c>
      <c r="AK41" s="37">
        <v>6</v>
      </c>
      <c r="AT41"/>
    </row>
    <row r="42" spans="1:46" x14ac:dyDescent="0.25">
      <c r="A42" t="s">
        <v>816</v>
      </c>
      <c r="B42" t="s">
        <v>374</v>
      </c>
      <c r="C42" t="s">
        <v>598</v>
      </c>
      <c r="D42" t="s">
        <v>712</v>
      </c>
      <c r="E42" s="31">
        <v>90.326086956521735</v>
      </c>
      <c r="F42" s="31">
        <v>325.92934782608694</v>
      </c>
      <c r="G42" s="31">
        <v>0</v>
      </c>
      <c r="H42" s="36">
        <v>0</v>
      </c>
      <c r="I42" s="31">
        <v>26.586956521739133</v>
      </c>
      <c r="J42" s="31">
        <v>0</v>
      </c>
      <c r="K42" s="36">
        <v>0</v>
      </c>
      <c r="L42" s="31">
        <v>0.53260869565217395</v>
      </c>
      <c r="M42" s="31">
        <v>0</v>
      </c>
      <c r="N42" s="36">
        <v>0</v>
      </c>
      <c r="O42" s="31">
        <v>20.315217391304348</v>
      </c>
      <c r="P42" s="31">
        <v>0</v>
      </c>
      <c r="Q42" s="36">
        <v>0</v>
      </c>
      <c r="R42" s="31">
        <v>5.7391304347826084</v>
      </c>
      <c r="S42" s="31">
        <v>0</v>
      </c>
      <c r="T42" s="36">
        <v>0</v>
      </c>
      <c r="U42" s="31">
        <v>100.44021739130434</v>
      </c>
      <c r="V42" s="31">
        <v>0</v>
      </c>
      <c r="W42" s="36">
        <v>0</v>
      </c>
      <c r="X42" s="31">
        <v>0</v>
      </c>
      <c r="Y42" s="31">
        <v>0</v>
      </c>
      <c r="Z42" s="36" t="s">
        <v>974</v>
      </c>
      <c r="AA42" s="31">
        <v>165.05978260869566</v>
      </c>
      <c r="AB42" s="31">
        <v>0</v>
      </c>
      <c r="AC42" s="36">
        <v>0</v>
      </c>
      <c r="AD42" s="31">
        <v>23.834239130434781</v>
      </c>
      <c r="AE42" s="31">
        <v>0</v>
      </c>
      <c r="AF42" s="36">
        <v>0</v>
      </c>
      <c r="AG42" s="31">
        <v>10.008152173913043</v>
      </c>
      <c r="AH42" s="31">
        <v>0</v>
      </c>
      <c r="AI42" s="36">
        <v>0</v>
      </c>
      <c r="AJ42" t="s">
        <v>87</v>
      </c>
      <c r="AK42" s="37">
        <v>6</v>
      </c>
      <c r="AT42"/>
    </row>
    <row r="43" spans="1:46" x14ac:dyDescent="0.25">
      <c r="A43" t="s">
        <v>816</v>
      </c>
      <c r="B43" t="s">
        <v>402</v>
      </c>
      <c r="C43" t="s">
        <v>636</v>
      </c>
      <c r="D43" t="s">
        <v>765</v>
      </c>
      <c r="E43" s="31">
        <v>24.130434782608695</v>
      </c>
      <c r="F43" s="31">
        <v>59.395760869565223</v>
      </c>
      <c r="G43" s="31">
        <v>0</v>
      </c>
      <c r="H43" s="36">
        <v>0</v>
      </c>
      <c r="I43" s="31">
        <v>17.24663043478261</v>
      </c>
      <c r="J43" s="31">
        <v>0</v>
      </c>
      <c r="K43" s="36">
        <v>0</v>
      </c>
      <c r="L43" s="31">
        <v>11.239891304347825</v>
      </c>
      <c r="M43" s="31">
        <v>0</v>
      </c>
      <c r="N43" s="36">
        <v>0</v>
      </c>
      <c r="O43" s="31">
        <v>0</v>
      </c>
      <c r="P43" s="31">
        <v>0</v>
      </c>
      <c r="Q43" s="36" t="s">
        <v>974</v>
      </c>
      <c r="R43" s="31">
        <v>6.0067391304347826</v>
      </c>
      <c r="S43" s="31">
        <v>0</v>
      </c>
      <c r="T43" s="36">
        <v>0</v>
      </c>
      <c r="U43" s="31">
        <v>9.3061956521739138</v>
      </c>
      <c r="V43" s="31">
        <v>0</v>
      </c>
      <c r="W43" s="36">
        <v>0</v>
      </c>
      <c r="X43" s="31">
        <v>1.4956521739130437</v>
      </c>
      <c r="Y43" s="31">
        <v>0</v>
      </c>
      <c r="Z43" s="36">
        <v>0</v>
      </c>
      <c r="AA43" s="31">
        <v>23.18043478260871</v>
      </c>
      <c r="AB43" s="31">
        <v>0</v>
      </c>
      <c r="AC43" s="36">
        <v>0</v>
      </c>
      <c r="AD43" s="31">
        <v>0</v>
      </c>
      <c r="AE43" s="31">
        <v>0</v>
      </c>
      <c r="AF43" s="36" t="s">
        <v>974</v>
      </c>
      <c r="AG43" s="31">
        <v>8.1668478260869541</v>
      </c>
      <c r="AH43" s="31">
        <v>0</v>
      </c>
      <c r="AI43" s="36">
        <v>0</v>
      </c>
      <c r="AJ43" t="s">
        <v>115</v>
      </c>
      <c r="AK43" s="37">
        <v>6</v>
      </c>
      <c r="AT43"/>
    </row>
    <row r="44" spans="1:46" x14ac:dyDescent="0.25">
      <c r="A44" t="s">
        <v>816</v>
      </c>
      <c r="B44" t="s">
        <v>291</v>
      </c>
      <c r="C44" t="s">
        <v>590</v>
      </c>
      <c r="D44" t="s">
        <v>745</v>
      </c>
      <c r="E44" s="31">
        <v>64.478260869565219</v>
      </c>
      <c r="F44" s="31">
        <v>241.62673913043477</v>
      </c>
      <c r="G44" s="31">
        <v>0</v>
      </c>
      <c r="H44" s="36">
        <v>0</v>
      </c>
      <c r="I44" s="31">
        <v>31.506521739130442</v>
      </c>
      <c r="J44" s="31">
        <v>0</v>
      </c>
      <c r="K44" s="36">
        <v>0</v>
      </c>
      <c r="L44" s="31">
        <v>25.381956521739138</v>
      </c>
      <c r="M44" s="31">
        <v>0</v>
      </c>
      <c r="N44" s="36">
        <v>0</v>
      </c>
      <c r="O44" s="31">
        <v>0</v>
      </c>
      <c r="P44" s="31">
        <v>0</v>
      </c>
      <c r="Q44" s="36" t="s">
        <v>974</v>
      </c>
      <c r="R44" s="31">
        <v>6.1245652173913046</v>
      </c>
      <c r="S44" s="31">
        <v>0</v>
      </c>
      <c r="T44" s="36">
        <v>0</v>
      </c>
      <c r="U44" s="31">
        <v>40.465543478260884</v>
      </c>
      <c r="V44" s="31">
        <v>0</v>
      </c>
      <c r="W44" s="36">
        <v>0</v>
      </c>
      <c r="X44" s="31">
        <v>4.8991304347826086</v>
      </c>
      <c r="Y44" s="31">
        <v>0</v>
      </c>
      <c r="Z44" s="36">
        <v>0</v>
      </c>
      <c r="AA44" s="31">
        <v>136.4803260869565</v>
      </c>
      <c r="AB44" s="31">
        <v>0</v>
      </c>
      <c r="AC44" s="36">
        <v>0</v>
      </c>
      <c r="AD44" s="31">
        <v>0</v>
      </c>
      <c r="AE44" s="31">
        <v>0</v>
      </c>
      <c r="AF44" s="36" t="s">
        <v>974</v>
      </c>
      <c r="AG44" s="31">
        <v>28.275217391304359</v>
      </c>
      <c r="AH44" s="31">
        <v>0</v>
      </c>
      <c r="AI44" s="36">
        <v>0</v>
      </c>
      <c r="AJ44" t="s">
        <v>2</v>
      </c>
      <c r="AK44" s="37">
        <v>6</v>
      </c>
      <c r="AT44"/>
    </row>
    <row r="45" spans="1:46" x14ac:dyDescent="0.25">
      <c r="A45" t="s">
        <v>816</v>
      </c>
      <c r="B45" t="s">
        <v>388</v>
      </c>
      <c r="C45" t="s">
        <v>648</v>
      </c>
      <c r="D45" t="s">
        <v>759</v>
      </c>
      <c r="E45" s="31">
        <v>36.326086956521742</v>
      </c>
      <c r="F45" s="31">
        <v>108.96543478260867</v>
      </c>
      <c r="G45" s="31">
        <v>0</v>
      </c>
      <c r="H45" s="36">
        <v>0</v>
      </c>
      <c r="I45" s="31">
        <v>10.653695652173912</v>
      </c>
      <c r="J45" s="31">
        <v>0</v>
      </c>
      <c r="K45" s="36">
        <v>0</v>
      </c>
      <c r="L45" s="31">
        <v>0.26826086956521744</v>
      </c>
      <c r="M45" s="31">
        <v>0</v>
      </c>
      <c r="N45" s="36">
        <v>0</v>
      </c>
      <c r="O45" s="31">
        <v>4.7414130434782606</v>
      </c>
      <c r="P45" s="31">
        <v>0</v>
      </c>
      <c r="Q45" s="36">
        <v>0</v>
      </c>
      <c r="R45" s="31">
        <v>5.6440217391304346</v>
      </c>
      <c r="S45" s="31">
        <v>0</v>
      </c>
      <c r="T45" s="36">
        <v>0</v>
      </c>
      <c r="U45" s="31">
        <v>23.235000000000003</v>
      </c>
      <c r="V45" s="31">
        <v>0</v>
      </c>
      <c r="W45" s="36">
        <v>0</v>
      </c>
      <c r="X45" s="31">
        <v>0</v>
      </c>
      <c r="Y45" s="31">
        <v>0</v>
      </c>
      <c r="Z45" s="36" t="s">
        <v>974</v>
      </c>
      <c r="AA45" s="31">
        <v>53.47413043478258</v>
      </c>
      <c r="AB45" s="31">
        <v>0</v>
      </c>
      <c r="AC45" s="36">
        <v>0</v>
      </c>
      <c r="AD45" s="31">
        <v>0</v>
      </c>
      <c r="AE45" s="31">
        <v>0</v>
      </c>
      <c r="AF45" s="36" t="s">
        <v>974</v>
      </c>
      <c r="AG45" s="31">
        <v>21.602608695652176</v>
      </c>
      <c r="AH45" s="31">
        <v>0</v>
      </c>
      <c r="AI45" s="36">
        <v>0</v>
      </c>
      <c r="AJ45" t="s">
        <v>101</v>
      </c>
      <c r="AK45" s="37">
        <v>6</v>
      </c>
      <c r="AT45"/>
    </row>
    <row r="46" spans="1:46" x14ac:dyDescent="0.25">
      <c r="A46" t="s">
        <v>816</v>
      </c>
      <c r="B46" t="s">
        <v>405</v>
      </c>
      <c r="C46" t="s">
        <v>655</v>
      </c>
      <c r="D46" t="s">
        <v>757</v>
      </c>
      <c r="E46" s="31">
        <v>78.75</v>
      </c>
      <c r="F46" s="31">
        <v>255.60010869565218</v>
      </c>
      <c r="G46" s="31">
        <v>1.7743478260869567</v>
      </c>
      <c r="H46" s="36">
        <v>6.9418899512273128E-3</v>
      </c>
      <c r="I46" s="31">
        <v>23.611739130434778</v>
      </c>
      <c r="J46" s="31">
        <v>0</v>
      </c>
      <c r="K46" s="36">
        <v>0</v>
      </c>
      <c r="L46" s="31">
        <v>8.0418478260869541</v>
      </c>
      <c r="M46" s="31">
        <v>0</v>
      </c>
      <c r="N46" s="36">
        <v>0</v>
      </c>
      <c r="O46" s="31">
        <v>9.6840217391304328</v>
      </c>
      <c r="P46" s="31">
        <v>0</v>
      </c>
      <c r="Q46" s="36">
        <v>0</v>
      </c>
      <c r="R46" s="31">
        <v>5.8858695652173916</v>
      </c>
      <c r="S46" s="31">
        <v>0</v>
      </c>
      <c r="T46" s="36">
        <v>0</v>
      </c>
      <c r="U46" s="31">
        <v>74.759347826086952</v>
      </c>
      <c r="V46" s="31">
        <v>0.68706521739130444</v>
      </c>
      <c r="W46" s="36">
        <v>9.1903586289921596E-3</v>
      </c>
      <c r="X46" s="31">
        <v>4.7577173913043502</v>
      </c>
      <c r="Y46" s="31">
        <v>0</v>
      </c>
      <c r="Z46" s="36">
        <v>0</v>
      </c>
      <c r="AA46" s="31">
        <v>106.52999999999999</v>
      </c>
      <c r="AB46" s="31">
        <v>0.83032608695652177</v>
      </c>
      <c r="AC46" s="36">
        <v>7.7942935037690966E-3</v>
      </c>
      <c r="AD46" s="31">
        <v>0</v>
      </c>
      <c r="AE46" s="31">
        <v>0</v>
      </c>
      <c r="AF46" s="36" t="s">
        <v>974</v>
      </c>
      <c r="AG46" s="31">
        <v>45.94130434782609</v>
      </c>
      <c r="AH46" s="31">
        <v>0.25695652173913042</v>
      </c>
      <c r="AI46" s="36">
        <v>5.5931481569109912E-3</v>
      </c>
      <c r="AJ46" t="s">
        <v>118</v>
      </c>
      <c r="AK46" s="37">
        <v>6</v>
      </c>
      <c r="AT46"/>
    </row>
    <row r="47" spans="1:46" x14ac:dyDescent="0.25">
      <c r="A47" t="s">
        <v>816</v>
      </c>
      <c r="B47" t="s">
        <v>453</v>
      </c>
      <c r="C47" t="s">
        <v>571</v>
      </c>
      <c r="D47" t="s">
        <v>729</v>
      </c>
      <c r="E47" s="31">
        <v>52.967391304347828</v>
      </c>
      <c r="F47" s="31">
        <v>156.34782608695653</v>
      </c>
      <c r="G47" s="31">
        <v>0</v>
      </c>
      <c r="H47" s="36">
        <v>0</v>
      </c>
      <c r="I47" s="31">
        <v>8.9171739130434773</v>
      </c>
      <c r="J47" s="31">
        <v>0</v>
      </c>
      <c r="K47" s="36">
        <v>0</v>
      </c>
      <c r="L47" s="31">
        <v>2.4186956521739131</v>
      </c>
      <c r="M47" s="31">
        <v>0</v>
      </c>
      <c r="N47" s="36">
        <v>0</v>
      </c>
      <c r="O47" s="31">
        <v>6.2307608695652155</v>
      </c>
      <c r="P47" s="31">
        <v>0</v>
      </c>
      <c r="Q47" s="36">
        <v>0</v>
      </c>
      <c r="R47" s="31">
        <v>0.2677173913043478</v>
      </c>
      <c r="S47" s="31">
        <v>0</v>
      </c>
      <c r="T47" s="36">
        <v>0</v>
      </c>
      <c r="U47" s="31">
        <v>37.297500000000007</v>
      </c>
      <c r="V47" s="31">
        <v>0</v>
      </c>
      <c r="W47" s="36">
        <v>0</v>
      </c>
      <c r="X47" s="31">
        <v>6.2539130434782608</v>
      </c>
      <c r="Y47" s="31">
        <v>0</v>
      </c>
      <c r="Z47" s="36">
        <v>0</v>
      </c>
      <c r="AA47" s="31">
        <v>69.13347826086958</v>
      </c>
      <c r="AB47" s="31">
        <v>0</v>
      </c>
      <c r="AC47" s="36">
        <v>0</v>
      </c>
      <c r="AD47" s="31">
        <v>5.6539130434782603</v>
      </c>
      <c r="AE47" s="31">
        <v>0</v>
      </c>
      <c r="AF47" s="36">
        <v>0</v>
      </c>
      <c r="AG47" s="31">
        <v>29.091847826086951</v>
      </c>
      <c r="AH47" s="31">
        <v>0</v>
      </c>
      <c r="AI47" s="36">
        <v>0</v>
      </c>
      <c r="AJ47" t="s">
        <v>168</v>
      </c>
      <c r="AK47" s="37">
        <v>6</v>
      </c>
      <c r="AT47"/>
    </row>
    <row r="48" spans="1:46" x14ac:dyDescent="0.25">
      <c r="A48" t="s">
        <v>816</v>
      </c>
      <c r="B48" t="s">
        <v>346</v>
      </c>
      <c r="C48" t="s">
        <v>564</v>
      </c>
      <c r="D48" t="s">
        <v>740</v>
      </c>
      <c r="E48" s="31">
        <v>38.923913043478258</v>
      </c>
      <c r="F48" s="31">
        <v>149.81358695652173</v>
      </c>
      <c r="G48" s="31">
        <v>0</v>
      </c>
      <c r="H48" s="36">
        <v>0</v>
      </c>
      <c r="I48" s="31">
        <v>17.780217391304344</v>
      </c>
      <c r="J48" s="31">
        <v>0</v>
      </c>
      <c r="K48" s="36">
        <v>0</v>
      </c>
      <c r="L48" s="31">
        <v>17.691956521739126</v>
      </c>
      <c r="M48" s="31">
        <v>0</v>
      </c>
      <c r="N48" s="36">
        <v>0</v>
      </c>
      <c r="O48" s="31">
        <v>0</v>
      </c>
      <c r="P48" s="31">
        <v>0</v>
      </c>
      <c r="Q48" s="36" t="s">
        <v>974</v>
      </c>
      <c r="R48" s="31">
        <v>8.8260869565217379E-2</v>
      </c>
      <c r="S48" s="31">
        <v>0</v>
      </c>
      <c r="T48" s="36">
        <v>0</v>
      </c>
      <c r="U48" s="31">
        <v>38.22684782608696</v>
      </c>
      <c r="V48" s="31">
        <v>0</v>
      </c>
      <c r="W48" s="36">
        <v>0</v>
      </c>
      <c r="X48" s="31">
        <v>5.2545652173913036</v>
      </c>
      <c r="Y48" s="31">
        <v>0</v>
      </c>
      <c r="Z48" s="36">
        <v>0</v>
      </c>
      <c r="AA48" s="31">
        <v>71.289347826086939</v>
      </c>
      <c r="AB48" s="31">
        <v>0</v>
      </c>
      <c r="AC48" s="36">
        <v>0</v>
      </c>
      <c r="AD48" s="31">
        <v>0</v>
      </c>
      <c r="AE48" s="31">
        <v>0</v>
      </c>
      <c r="AF48" s="36" t="s">
        <v>974</v>
      </c>
      <c r="AG48" s="31">
        <v>17.262608695652172</v>
      </c>
      <c r="AH48" s="31">
        <v>0</v>
      </c>
      <c r="AI48" s="36">
        <v>0</v>
      </c>
      <c r="AJ48" t="s">
        <v>59</v>
      </c>
      <c r="AK48" s="37">
        <v>6</v>
      </c>
      <c r="AT48"/>
    </row>
    <row r="49" spans="1:46" x14ac:dyDescent="0.25">
      <c r="A49" t="s">
        <v>816</v>
      </c>
      <c r="B49" t="s">
        <v>559</v>
      </c>
      <c r="C49" t="s">
        <v>587</v>
      </c>
      <c r="D49" t="s">
        <v>779</v>
      </c>
      <c r="E49" s="31">
        <v>39.336956521739133</v>
      </c>
      <c r="F49" s="31">
        <v>152.54619565217391</v>
      </c>
      <c r="G49" s="31">
        <v>0</v>
      </c>
      <c r="H49" s="36">
        <v>0</v>
      </c>
      <c r="I49" s="31">
        <v>5.7391304347826084</v>
      </c>
      <c r="J49" s="31">
        <v>0</v>
      </c>
      <c r="K49" s="36">
        <v>0</v>
      </c>
      <c r="L49" s="31">
        <v>0</v>
      </c>
      <c r="M49" s="31">
        <v>0</v>
      </c>
      <c r="N49" s="36" t="s">
        <v>974</v>
      </c>
      <c r="O49" s="31">
        <v>0</v>
      </c>
      <c r="P49" s="31">
        <v>0</v>
      </c>
      <c r="Q49" s="36" t="s">
        <v>974</v>
      </c>
      <c r="R49" s="31">
        <v>5.7391304347826084</v>
      </c>
      <c r="S49" s="31">
        <v>0</v>
      </c>
      <c r="T49" s="36">
        <v>0</v>
      </c>
      <c r="U49" s="31">
        <v>33.206521739130437</v>
      </c>
      <c r="V49" s="31">
        <v>0</v>
      </c>
      <c r="W49" s="36">
        <v>0</v>
      </c>
      <c r="X49" s="31">
        <v>4.6929347826086953</v>
      </c>
      <c r="Y49" s="31">
        <v>0</v>
      </c>
      <c r="Z49" s="36">
        <v>0</v>
      </c>
      <c r="AA49" s="31">
        <v>87.682065217391298</v>
      </c>
      <c r="AB49" s="31">
        <v>0</v>
      </c>
      <c r="AC49" s="36">
        <v>0</v>
      </c>
      <c r="AD49" s="31">
        <v>0.72826086956521741</v>
      </c>
      <c r="AE49" s="31">
        <v>0</v>
      </c>
      <c r="AF49" s="36">
        <v>0</v>
      </c>
      <c r="AG49" s="31">
        <v>20.497282608695652</v>
      </c>
      <c r="AH49" s="31">
        <v>0</v>
      </c>
      <c r="AI49" s="36">
        <v>0</v>
      </c>
      <c r="AJ49" t="s">
        <v>278</v>
      </c>
      <c r="AK49" s="37">
        <v>6</v>
      </c>
      <c r="AT49"/>
    </row>
    <row r="50" spans="1:46" x14ac:dyDescent="0.25">
      <c r="A50" t="s">
        <v>816</v>
      </c>
      <c r="B50" t="s">
        <v>468</v>
      </c>
      <c r="C50" t="s">
        <v>588</v>
      </c>
      <c r="D50" t="s">
        <v>743</v>
      </c>
      <c r="E50" s="31">
        <v>57.597826086956523</v>
      </c>
      <c r="F50" s="31">
        <v>179.35706521739132</v>
      </c>
      <c r="G50" s="31">
        <v>9.5760869565217401</v>
      </c>
      <c r="H50" s="36">
        <v>5.3391188938751638E-2</v>
      </c>
      <c r="I50" s="31">
        <v>16.994565217391305</v>
      </c>
      <c r="J50" s="31">
        <v>0</v>
      </c>
      <c r="K50" s="36">
        <v>0</v>
      </c>
      <c r="L50" s="31">
        <v>6.9728260869565215</v>
      </c>
      <c r="M50" s="31">
        <v>0</v>
      </c>
      <c r="N50" s="36">
        <v>0</v>
      </c>
      <c r="O50" s="31">
        <v>0</v>
      </c>
      <c r="P50" s="31">
        <v>0</v>
      </c>
      <c r="Q50" s="36" t="s">
        <v>974</v>
      </c>
      <c r="R50" s="31">
        <v>10.021739130434783</v>
      </c>
      <c r="S50" s="31">
        <v>0</v>
      </c>
      <c r="T50" s="36">
        <v>0</v>
      </c>
      <c r="U50" s="31">
        <v>30.396739130434781</v>
      </c>
      <c r="V50" s="31">
        <v>1.0217391304347827</v>
      </c>
      <c r="W50" s="36">
        <v>3.3613445378151266E-2</v>
      </c>
      <c r="X50" s="31">
        <v>3.8260869565217392</v>
      </c>
      <c r="Y50" s="31">
        <v>0</v>
      </c>
      <c r="Z50" s="36">
        <v>0</v>
      </c>
      <c r="AA50" s="31">
        <v>88.508152173913047</v>
      </c>
      <c r="AB50" s="31">
        <v>8.554347826086957</v>
      </c>
      <c r="AC50" s="36">
        <v>9.6650394522734953E-2</v>
      </c>
      <c r="AD50" s="31">
        <v>0</v>
      </c>
      <c r="AE50" s="31">
        <v>0</v>
      </c>
      <c r="AF50" s="36" t="s">
        <v>974</v>
      </c>
      <c r="AG50" s="31">
        <v>39.631521739130434</v>
      </c>
      <c r="AH50" s="31">
        <v>0</v>
      </c>
      <c r="AI50" s="36">
        <v>0</v>
      </c>
      <c r="AJ50" t="s">
        <v>183</v>
      </c>
      <c r="AK50" s="37">
        <v>6</v>
      </c>
      <c r="AT50"/>
    </row>
    <row r="51" spans="1:46" x14ac:dyDescent="0.25">
      <c r="A51" t="s">
        <v>816</v>
      </c>
      <c r="B51" t="s">
        <v>377</v>
      </c>
      <c r="C51" t="s">
        <v>640</v>
      </c>
      <c r="D51" t="s">
        <v>768</v>
      </c>
      <c r="E51" s="31">
        <v>68.206521739130437</v>
      </c>
      <c r="F51" s="31">
        <v>220.3740217391304</v>
      </c>
      <c r="G51" s="31">
        <v>0</v>
      </c>
      <c r="H51" s="36">
        <v>0</v>
      </c>
      <c r="I51" s="31">
        <v>23.708695652173908</v>
      </c>
      <c r="J51" s="31">
        <v>0</v>
      </c>
      <c r="K51" s="36">
        <v>0</v>
      </c>
      <c r="L51" s="31">
        <v>16.309239130434779</v>
      </c>
      <c r="M51" s="31">
        <v>0</v>
      </c>
      <c r="N51" s="36">
        <v>0</v>
      </c>
      <c r="O51" s="31">
        <v>1.7109782608695652</v>
      </c>
      <c r="P51" s="31">
        <v>0</v>
      </c>
      <c r="Q51" s="36">
        <v>0</v>
      </c>
      <c r="R51" s="31">
        <v>5.6884782608695641</v>
      </c>
      <c r="S51" s="31">
        <v>0</v>
      </c>
      <c r="T51" s="36">
        <v>0</v>
      </c>
      <c r="U51" s="31">
        <v>42.68902173913046</v>
      </c>
      <c r="V51" s="31">
        <v>0</v>
      </c>
      <c r="W51" s="36">
        <v>0</v>
      </c>
      <c r="X51" s="31">
        <v>0</v>
      </c>
      <c r="Y51" s="31">
        <v>0</v>
      </c>
      <c r="Z51" s="36" t="s">
        <v>974</v>
      </c>
      <c r="AA51" s="31">
        <v>129.98163043478255</v>
      </c>
      <c r="AB51" s="31">
        <v>0</v>
      </c>
      <c r="AC51" s="36">
        <v>0</v>
      </c>
      <c r="AD51" s="31">
        <v>0</v>
      </c>
      <c r="AE51" s="31">
        <v>0</v>
      </c>
      <c r="AF51" s="36" t="s">
        <v>974</v>
      </c>
      <c r="AG51" s="31">
        <v>23.994673913043481</v>
      </c>
      <c r="AH51" s="31">
        <v>0</v>
      </c>
      <c r="AI51" s="36">
        <v>0</v>
      </c>
      <c r="AJ51" t="s">
        <v>90</v>
      </c>
      <c r="AK51" s="37">
        <v>6</v>
      </c>
      <c r="AT51"/>
    </row>
    <row r="52" spans="1:46" x14ac:dyDescent="0.25">
      <c r="A52" t="s">
        <v>816</v>
      </c>
      <c r="B52" t="s">
        <v>362</v>
      </c>
      <c r="C52" t="s">
        <v>630</v>
      </c>
      <c r="D52" t="s">
        <v>758</v>
      </c>
      <c r="E52" s="31">
        <v>43.586956521739133</v>
      </c>
      <c r="F52" s="31">
        <v>135.92934782608697</v>
      </c>
      <c r="G52" s="31">
        <v>0</v>
      </c>
      <c r="H52" s="36">
        <v>0</v>
      </c>
      <c r="I52" s="31">
        <v>8.0958695652173898</v>
      </c>
      <c r="J52" s="31">
        <v>0</v>
      </c>
      <c r="K52" s="36">
        <v>0</v>
      </c>
      <c r="L52" s="31">
        <v>0.2442391304347826</v>
      </c>
      <c r="M52" s="31">
        <v>0</v>
      </c>
      <c r="N52" s="36">
        <v>0</v>
      </c>
      <c r="O52" s="31">
        <v>0</v>
      </c>
      <c r="P52" s="31">
        <v>0</v>
      </c>
      <c r="Q52" s="36" t="s">
        <v>974</v>
      </c>
      <c r="R52" s="31">
        <v>7.8516304347826065</v>
      </c>
      <c r="S52" s="31">
        <v>0</v>
      </c>
      <c r="T52" s="36">
        <v>0</v>
      </c>
      <c r="U52" s="31">
        <v>11.538260869565216</v>
      </c>
      <c r="V52" s="31">
        <v>0</v>
      </c>
      <c r="W52" s="36">
        <v>0</v>
      </c>
      <c r="X52" s="31">
        <v>5.8695652173913055</v>
      </c>
      <c r="Y52" s="31">
        <v>0</v>
      </c>
      <c r="Z52" s="36">
        <v>0</v>
      </c>
      <c r="AA52" s="31">
        <v>87.300434782608704</v>
      </c>
      <c r="AB52" s="31">
        <v>0</v>
      </c>
      <c r="AC52" s="36">
        <v>0</v>
      </c>
      <c r="AD52" s="31">
        <v>0</v>
      </c>
      <c r="AE52" s="31">
        <v>0</v>
      </c>
      <c r="AF52" s="36" t="s">
        <v>974</v>
      </c>
      <c r="AG52" s="31">
        <v>23.125217391304339</v>
      </c>
      <c r="AH52" s="31">
        <v>0</v>
      </c>
      <c r="AI52" s="36">
        <v>0</v>
      </c>
      <c r="AJ52" t="s">
        <v>75</v>
      </c>
      <c r="AK52" s="37">
        <v>6</v>
      </c>
      <c r="AT52"/>
    </row>
    <row r="53" spans="1:46" x14ac:dyDescent="0.25">
      <c r="A53" t="s">
        <v>816</v>
      </c>
      <c r="B53" t="s">
        <v>361</v>
      </c>
      <c r="C53" t="s">
        <v>629</v>
      </c>
      <c r="D53" t="s">
        <v>750</v>
      </c>
      <c r="E53" s="31">
        <v>48.086956521739133</v>
      </c>
      <c r="F53" s="31">
        <v>209.62597826086957</v>
      </c>
      <c r="G53" s="31">
        <v>0</v>
      </c>
      <c r="H53" s="36">
        <v>0</v>
      </c>
      <c r="I53" s="31">
        <v>12.476521739130435</v>
      </c>
      <c r="J53" s="31">
        <v>0</v>
      </c>
      <c r="K53" s="36">
        <v>0</v>
      </c>
      <c r="L53" s="31">
        <v>6.9113043478260874</v>
      </c>
      <c r="M53" s="31">
        <v>0</v>
      </c>
      <c r="N53" s="36">
        <v>0</v>
      </c>
      <c r="O53" s="31">
        <v>0.29891304347826086</v>
      </c>
      <c r="P53" s="31">
        <v>0</v>
      </c>
      <c r="Q53" s="36">
        <v>0</v>
      </c>
      <c r="R53" s="31">
        <v>5.2663043478260869</v>
      </c>
      <c r="S53" s="31">
        <v>0</v>
      </c>
      <c r="T53" s="36">
        <v>0</v>
      </c>
      <c r="U53" s="31">
        <v>37.117065217391307</v>
      </c>
      <c r="V53" s="31">
        <v>0</v>
      </c>
      <c r="W53" s="36">
        <v>0</v>
      </c>
      <c r="X53" s="31">
        <v>0</v>
      </c>
      <c r="Y53" s="31">
        <v>0</v>
      </c>
      <c r="Z53" s="36" t="s">
        <v>974</v>
      </c>
      <c r="AA53" s="31">
        <v>126.47923913043478</v>
      </c>
      <c r="AB53" s="31">
        <v>0</v>
      </c>
      <c r="AC53" s="36">
        <v>0</v>
      </c>
      <c r="AD53" s="31">
        <v>0</v>
      </c>
      <c r="AE53" s="31">
        <v>0</v>
      </c>
      <c r="AF53" s="36" t="s">
        <v>974</v>
      </c>
      <c r="AG53" s="31">
        <v>33.553152173913041</v>
      </c>
      <c r="AH53" s="31">
        <v>0</v>
      </c>
      <c r="AI53" s="36">
        <v>0</v>
      </c>
      <c r="AJ53" t="s">
        <v>74</v>
      </c>
      <c r="AK53" s="37">
        <v>6</v>
      </c>
      <c r="AT53"/>
    </row>
    <row r="54" spans="1:46" x14ac:dyDescent="0.25">
      <c r="A54" t="s">
        <v>816</v>
      </c>
      <c r="B54" t="s">
        <v>359</v>
      </c>
      <c r="C54" t="s">
        <v>627</v>
      </c>
      <c r="D54" t="s">
        <v>713</v>
      </c>
      <c r="E54" s="31">
        <v>34.358695652173914</v>
      </c>
      <c r="F54" s="31">
        <v>126.10597826086956</v>
      </c>
      <c r="G54" s="31">
        <v>9.4157608695652169</v>
      </c>
      <c r="H54" s="36">
        <v>7.466545995216238E-2</v>
      </c>
      <c r="I54" s="31">
        <v>9.258152173913043</v>
      </c>
      <c r="J54" s="31">
        <v>8.1521739130434784E-2</v>
      </c>
      <c r="K54" s="36">
        <v>8.8054006457293811E-3</v>
      </c>
      <c r="L54" s="31">
        <v>5.2690217391304346</v>
      </c>
      <c r="M54" s="31">
        <v>8.1521739130434784E-2</v>
      </c>
      <c r="N54" s="36">
        <v>1.5471892728210418E-2</v>
      </c>
      <c r="O54" s="31">
        <v>0</v>
      </c>
      <c r="P54" s="31">
        <v>0</v>
      </c>
      <c r="Q54" s="36" t="s">
        <v>974</v>
      </c>
      <c r="R54" s="31">
        <v>3.9891304347826089</v>
      </c>
      <c r="S54" s="31">
        <v>0</v>
      </c>
      <c r="T54" s="36">
        <v>0</v>
      </c>
      <c r="U54" s="31">
        <v>19.978260869565219</v>
      </c>
      <c r="V54" s="31">
        <v>1.2336956521739131</v>
      </c>
      <c r="W54" s="36">
        <v>6.1751904243743196E-2</v>
      </c>
      <c r="X54" s="31">
        <v>6.0380434782608692</v>
      </c>
      <c r="Y54" s="31">
        <v>0</v>
      </c>
      <c r="Z54" s="36">
        <v>0</v>
      </c>
      <c r="AA54" s="31">
        <v>68.888586956521735</v>
      </c>
      <c r="AB54" s="31">
        <v>8.1005434782608692</v>
      </c>
      <c r="AC54" s="36">
        <v>0.11758904974162755</v>
      </c>
      <c r="AD54" s="31">
        <v>7.625</v>
      </c>
      <c r="AE54" s="31">
        <v>0</v>
      </c>
      <c r="AF54" s="36">
        <v>0</v>
      </c>
      <c r="AG54" s="31">
        <v>14.317934782608695</v>
      </c>
      <c r="AH54" s="31">
        <v>0</v>
      </c>
      <c r="AI54" s="36">
        <v>0</v>
      </c>
      <c r="AJ54" t="s">
        <v>72</v>
      </c>
      <c r="AK54" s="37">
        <v>6</v>
      </c>
      <c r="AT54"/>
    </row>
    <row r="55" spans="1:46" x14ac:dyDescent="0.25">
      <c r="A55" t="s">
        <v>816</v>
      </c>
      <c r="B55" t="s">
        <v>366</v>
      </c>
      <c r="C55" t="s">
        <v>634</v>
      </c>
      <c r="D55" t="s">
        <v>762</v>
      </c>
      <c r="E55" s="31">
        <v>36.663043478260867</v>
      </c>
      <c r="F55" s="31">
        <v>159.48967391304345</v>
      </c>
      <c r="G55" s="31">
        <v>0.93032608695652175</v>
      </c>
      <c r="H55" s="36">
        <v>5.8331430752297589E-3</v>
      </c>
      <c r="I55" s="31">
        <v>8.4676086956521743</v>
      </c>
      <c r="J55" s="31">
        <v>0.93032608695652175</v>
      </c>
      <c r="K55" s="36">
        <v>0.1098688095299222</v>
      </c>
      <c r="L55" s="31">
        <v>3.4261956521739139</v>
      </c>
      <c r="M55" s="31">
        <v>0</v>
      </c>
      <c r="N55" s="36">
        <v>0</v>
      </c>
      <c r="O55" s="31">
        <v>1.9031521739130439</v>
      </c>
      <c r="P55" s="31">
        <v>0</v>
      </c>
      <c r="Q55" s="36">
        <v>0</v>
      </c>
      <c r="R55" s="31">
        <v>3.1382608695652179</v>
      </c>
      <c r="S55" s="31">
        <v>0.93032608695652175</v>
      </c>
      <c r="T55" s="36">
        <v>0.2964463840399002</v>
      </c>
      <c r="U55" s="31">
        <v>18.924456521739135</v>
      </c>
      <c r="V55" s="31">
        <v>0</v>
      </c>
      <c r="W55" s="36">
        <v>0</v>
      </c>
      <c r="X55" s="31">
        <v>2.7045652173913046</v>
      </c>
      <c r="Y55" s="31">
        <v>0</v>
      </c>
      <c r="Z55" s="36">
        <v>0</v>
      </c>
      <c r="AA55" s="31">
        <v>82.893478260869529</v>
      </c>
      <c r="AB55" s="31">
        <v>0</v>
      </c>
      <c r="AC55" s="36">
        <v>0</v>
      </c>
      <c r="AD55" s="31">
        <v>0</v>
      </c>
      <c r="AE55" s="31">
        <v>0</v>
      </c>
      <c r="AF55" s="36" t="s">
        <v>974</v>
      </c>
      <c r="AG55" s="31">
        <v>46.499565217391307</v>
      </c>
      <c r="AH55" s="31">
        <v>0</v>
      </c>
      <c r="AI55" s="36">
        <v>0</v>
      </c>
      <c r="AJ55" t="s">
        <v>79</v>
      </c>
      <c r="AK55" s="37">
        <v>6</v>
      </c>
      <c r="AT55"/>
    </row>
    <row r="56" spans="1:46" x14ac:dyDescent="0.25">
      <c r="A56" t="s">
        <v>816</v>
      </c>
      <c r="B56" t="s">
        <v>427</v>
      </c>
      <c r="C56" t="s">
        <v>665</v>
      </c>
      <c r="D56" t="s">
        <v>762</v>
      </c>
      <c r="E56" s="31">
        <v>73.336956521739125</v>
      </c>
      <c r="F56" s="31">
        <v>268.60826086956524</v>
      </c>
      <c r="G56" s="31">
        <v>12.76195652173913</v>
      </c>
      <c r="H56" s="36">
        <v>4.7511407431866992E-2</v>
      </c>
      <c r="I56" s="31">
        <v>22.226304347826087</v>
      </c>
      <c r="J56" s="31">
        <v>0</v>
      </c>
      <c r="K56" s="36">
        <v>0</v>
      </c>
      <c r="L56" s="31">
        <v>5.1613043478260865</v>
      </c>
      <c r="M56" s="31">
        <v>0</v>
      </c>
      <c r="N56" s="36">
        <v>0</v>
      </c>
      <c r="O56" s="31">
        <v>12.413695652173912</v>
      </c>
      <c r="P56" s="31">
        <v>0</v>
      </c>
      <c r="Q56" s="36">
        <v>0</v>
      </c>
      <c r="R56" s="31">
        <v>4.6513043478260867</v>
      </c>
      <c r="S56" s="31">
        <v>0</v>
      </c>
      <c r="T56" s="36">
        <v>0</v>
      </c>
      <c r="U56" s="31">
        <v>39.57467391304349</v>
      </c>
      <c r="V56" s="31">
        <v>2.7798913043478262</v>
      </c>
      <c r="W56" s="36">
        <v>7.0244199875304503E-2</v>
      </c>
      <c r="X56" s="31">
        <v>8.6098913043478262</v>
      </c>
      <c r="Y56" s="31">
        <v>0</v>
      </c>
      <c r="Z56" s="36">
        <v>0</v>
      </c>
      <c r="AA56" s="31">
        <v>110.97336956521738</v>
      </c>
      <c r="AB56" s="31">
        <v>3.9972826086956523</v>
      </c>
      <c r="AC56" s="36">
        <v>3.6020196776547456E-2</v>
      </c>
      <c r="AD56" s="31">
        <v>10.660217391304348</v>
      </c>
      <c r="AE56" s="31">
        <v>0</v>
      </c>
      <c r="AF56" s="36">
        <v>0</v>
      </c>
      <c r="AG56" s="31">
        <v>76.563804347826121</v>
      </c>
      <c r="AH56" s="31">
        <v>5.9847826086956522</v>
      </c>
      <c r="AI56" s="36">
        <v>7.8167257487716232E-2</v>
      </c>
      <c r="AJ56" t="s">
        <v>141</v>
      </c>
      <c r="AK56" s="37">
        <v>6</v>
      </c>
      <c r="AT56"/>
    </row>
    <row r="57" spans="1:46" x14ac:dyDescent="0.25">
      <c r="A57" t="s">
        <v>816</v>
      </c>
      <c r="B57" t="s">
        <v>517</v>
      </c>
      <c r="C57" t="s">
        <v>693</v>
      </c>
      <c r="D57" t="s">
        <v>740</v>
      </c>
      <c r="E57" s="31">
        <v>63.434782608695649</v>
      </c>
      <c r="F57" s="31">
        <v>237.87282608695659</v>
      </c>
      <c r="G57" s="31">
        <v>0</v>
      </c>
      <c r="H57" s="36">
        <v>0</v>
      </c>
      <c r="I57" s="31">
        <v>23.007608695652166</v>
      </c>
      <c r="J57" s="31">
        <v>0</v>
      </c>
      <c r="K57" s="36">
        <v>0</v>
      </c>
      <c r="L57" s="31">
        <v>10.821304347826082</v>
      </c>
      <c r="M57" s="31">
        <v>0</v>
      </c>
      <c r="N57" s="36">
        <v>0</v>
      </c>
      <c r="O57" s="31">
        <v>4.9960869565217383</v>
      </c>
      <c r="P57" s="31">
        <v>0</v>
      </c>
      <c r="Q57" s="36">
        <v>0</v>
      </c>
      <c r="R57" s="31">
        <v>7.1902173913043477</v>
      </c>
      <c r="S57" s="31">
        <v>0</v>
      </c>
      <c r="T57" s="36">
        <v>0</v>
      </c>
      <c r="U57" s="31">
        <v>32.745108695652164</v>
      </c>
      <c r="V57" s="31">
        <v>0</v>
      </c>
      <c r="W57" s="36">
        <v>0</v>
      </c>
      <c r="X57" s="31">
        <v>8.1091304347826103</v>
      </c>
      <c r="Y57" s="31">
        <v>0</v>
      </c>
      <c r="Z57" s="36">
        <v>0</v>
      </c>
      <c r="AA57" s="31">
        <v>108.46293478260877</v>
      </c>
      <c r="AB57" s="31">
        <v>0</v>
      </c>
      <c r="AC57" s="36">
        <v>0</v>
      </c>
      <c r="AD57" s="31">
        <v>4.921086956521739</v>
      </c>
      <c r="AE57" s="31">
        <v>0</v>
      </c>
      <c r="AF57" s="36">
        <v>0</v>
      </c>
      <c r="AG57" s="31">
        <v>60.626956521739125</v>
      </c>
      <c r="AH57" s="31">
        <v>0</v>
      </c>
      <c r="AI57" s="36">
        <v>0</v>
      </c>
      <c r="AJ57" t="s">
        <v>235</v>
      </c>
      <c r="AK57" s="37">
        <v>6</v>
      </c>
      <c r="AT57"/>
    </row>
    <row r="58" spans="1:46" x14ac:dyDescent="0.25">
      <c r="A58" t="s">
        <v>816</v>
      </c>
      <c r="B58" t="s">
        <v>306</v>
      </c>
      <c r="C58" t="s">
        <v>601</v>
      </c>
      <c r="D58" t="s">
        <v>722</v>
      </c>
      <c r="E58" s="31">
        <v>60.086956521739133</v>
      </c>
      <c r="F58" s="31">
        <v>234.01228260869567</v>
      </c>
      <c r="G58" s="31">
        <v>1.3907608695652174</v>
      </c>
      <c r="H58" s="36">
        <v>5.9431105669388402E-3</v>
      </c>
      <c r="I58" s="31">
        <v>19.977826086956526</v>
      </c>
      <c r="J58" s="31">
        <v>0</v>
      </c>
      <c r="K58" s="36">
        <v>0</v>
      </c>
      <c r="L58" s="31">
        <v>14.901956521739136</v>
      </c>
      <c r="M58" s="31">
        <v>0</v>
      </c>
      <c r="N58" s="36">
        <v>0</v>
      </c>
      <c r="O58" s="31">
        <v>0</v>
      </c>
      <c r="P58" s="31">
        <v>0</v>
      </c>
      <c r="Q58" s="36" t="s">
        <v>974</v>
      </c>
      <c r="R58" s="31">
        <v>5.0758695652173911</v>
      </c>
      <c r="S58" s="31">
        <v>0</v>
      </c>
      <c r="T58" s="36">
        <v>0</v>
      </c>
      <c r="U58" s="31">
        <v>67.389891304347842</v>
      </c>
      <c r="V58" s="31">
        <v>1.0709782608695653</v>
      </c>
      <c r="W58" s="36">
        <v>1.589226870886002E-2</v>
      </c>
      <c r="X58" s="31">
        <v>21.060543478260872</v>
      </c>
      <c r="Y58" s="31">
        <v>0</v>
      </c>
      <c r="Z58" s="36">
        <v>0</v>
      </c>
      <c r="AA58" s="31">
        <v>79.522391304347835</v>
      </c>
      <c r="AB58" s="31">
        <v>0</v>
      </c>
      <c r="AC58" s="36">
        <v>0</v>
      </c>
      <c r="AD58" s="31">
        <v>0</v>
      </c>
      <c r="AE58" s="31">
        <v>0</v>
      </c>
      <c r="AF58" s="36" t="s">
        <v>974</v>
      </c>
      <c r="AG58" s="31">
        <v>46.0616304347826</v>
      </c>
      <c r="AH58" s="31">
        <v>0.31978260869565217</v>
      </c>
      <c r="AI58" s="36">
        <v>6.9424943424098631E-3</v>
      </c>
      <c r="AJ58" t="s">
        <v>18</v>
      </c>
      <c r="AK58" s="37">
        <v>6</v>
      </c>
      <c r="AT58"/>
    </row>
    <row r="59" spans="1:46" x14ac:dyDescent="0.25">
      <c r="A59" t="s">
        <v>816</v>
      </c>
      <c r="B59" t="s">
        <v>493</v>
      </c>
      <c r="C59" t="s">
        <v>584</v>
      </c>
      <c r="D59" t="s">
        <v>720</v>
      </c>
      <c r="E59" s="31">
        <v>57.913043478260867</v>
      </c>
      <c r="F59" s="31">
        <v>233.80108695652177</v>
      </c>
      <c r="G59" s="31">
        <v>0</v>
      </c>
      <c r="H59" s="36">
        <v>0</v>
      </c>
      <c r="I59" s="31">
        <v>20.496521739130436</v>
      </c>
      <c r="J59" s="31">
        <v>0</v>
      </c>
      <c r="K59" s="36">
        <v>0</v>
      </c>
      <c r="L59" s="31">
        <v>15.116086956521743</v>
      </c>
      <c r="M59" s="31">
        <v>0</v>
      </c>
      <c r="N59" s="36">
        <v>0</v>
      </c>
      <c r="O59" s="31">
        <v>0</v>
      </c>
      <c r="P59" s="31">
        <v>0</v>
      </c>
      <c r="Q59" s="36" t="s">
        <v>974</v>
      </c>
      <c r="R59" s="31">
        <v>5.3804347826086953</v>
      </c>
      <c r="S59" s="31">
        <v>0</v>
      </c>
      <c r="T59" s="36">
        <v>0</v>
      </c>
      <c r="U59" s="31">
        <v>28.755543478260883</v>
      </c>
      <c r="V59" s="31">
        <v>0</v>
      </c>
      <c r="W59" s="36">
        <v>0</v>
      </c>
      <c r="X59" s="31">
        <v>0</v>
      </c>
      <c r="Y59" s="31">
        <v>0</v>
      </c>
      <c r="Z59" s="36" t="s">
        <v>974</v>
      </c>
      <c r="AA59" s="31">
        <v>101.59130434782608</v>
      </c>
      <c r="AB59" s="31">
        <v>0</v>
      </c>
      <c r="AC59" s="36">
        <v>0</v>
      </c>
      <c r="AD59" s="31">
        <v>14.989999999999997</v>
      </c>
      <c r="AE59" s="31">
        <v>0</v>
      </c>
      <c r="AF59" s="36">
        <v>0</v>
      </c>
      <c r="AG59" s="31">
        <v>67.967717391304362</v>
      </c>
      <c r="AH59" s="31">
        <v>0</v>
      </c>
      <c r="AI59" s="36">
        <v>0</v>
      </c>
      <c r="AJ59" t="s">
        <v>208</v>
      </c>
      <c r="AK59" s="37">
        <v>6</v>
      </c>
      <c r="AT59"/>
    </row>
    <row r="60" spans="1:46" x14ac:dyDescent="0.25">
      <c r="A60" t="s">
        <v>816</v>
      </c>
      <c r="B60" t="s">
        <v>385</v>
      </c>
      <c r="C60" t="s">
        <v>645</v>
      </c>
      <c r="D60" t="s">
        <v>748</v>
      </c>
      <c r="E60" s="31">
        <v>65.728260869565219</v>
      </c>
      <c r="F60" s="31">
        <v>346.53543478260866</v>
      </c>
      <c r="G60" s="31">
        <v>0</v>
      </c>
      <c r="H60" s="36">
        <v>0</v>
      </c>
      <c r="I60" s="31">
        <v>12.426630434782609</v>
      </c>
      <c r="J60" s="31">
        <v>0</v>
      </c>
      <c r="K60" s="36">
        <v>0</v>
      </c>
      <c r="L60" s="31">
        <v>5.7309782608695654</v>
      </c>
      <c r="M60" s="31">
        <v>0</v>
      </c>
      <c r="N60" s="36">
        <v>0</v>
      </c>
      <c r="O60" s="31">
        <v>0</v>
      </c>
      <c r="P60" s="31">
        <v>0</v>
      </c>
      <c r="Q60" s="36" t="s">
        <v>974</v>
      </c>
      <c r="R60" s="31">
        <v>6.6956521739130439</v>
      </c>
      <c r="S60" s="31">
        <v>0</v>
      </c>
      <c r="T60" s="36">
        <v>0</v>
      </c>
      <c r="U60" s="31">
        <v>99.664347826086939</v>
      </c>
      <c r="V60" s="31">
        <v>0</v>
      </c>
      <c r="W60" s="36">
        <v>0</v>
      </c>
      <c r="X60" s="31">
        <v>12.559782608695652</v>
      </c>
      <c r="Y60" s="31">
        <v>0</v>
      </c>
      <c r="Z60" s="36">
        <v>0</v>
      </c>
      <c r="AA60" s="31">
        <v>169.87652173913042</v>
      </c>
      <c r="AB60" s="31">
        <v>0</v>
      </c>
      <c r="AC60" s="36">
        <v>0</v>
      </c>
      <c r="AD60" s="31">
        <v>20.165978260869565</v>
      </c>
      <c r="AE60" s="31">
        <v>0</v>
      </c>
      <c r="AF60" s="36">
        <v>0</v>
      </c>
      <c r="AG60" s="31">
        <v>31.842173913043478</v>
      </c>
      <c r="AH60" s="31">
        <v>0</v>
      </c>
      <c r="AI60" s="36">
        <v>0</v>
      </c>
      <c r="AJ60" t="s">
        <v>98</v>
      </c>
      <c r="AK60" s="37">
        <v>6</v>
      </c>
      <c r="AT60"/>
    </row>
    <row r="61" spans="1:46" x14ac:dyDescent="0.25">
      <c r="A61" t="s">
        <v>816</v>
      </c>
      <c r="B61" t="s">
        <v>477</v>
      </c>
      <c r="C61" t="s">
        <v>588</v>
      </c>
      <c r="D61" t="s">
        <v>759</v>
      </c>
      <c r="E61" s="31">
        <v>32.619565217391305</v>
      </c>
      <c r="F61" s="31">
        <v>147.80206521739132</v>
      </c>
      <c r="G61" s="31">
        <v>33.108152173913055</v>
      </c>
      <c r="H61" s="36">
        <v>0.22400331230295517</v>
      </c>
      <c r="I61" s="31">
        <v>17.471195652173918</v>
      </c>
      <c r="J61" s="31">
        <v>1.5559782608695651</v>
      </c>
      <c r="K61" s="36">
        <v>8.9059632314057266E-2</v>
      </c>
      <c r="L61" s="31">
        <v>11.319021739130438</v>
      </c>
      <c r="M61" s="31">
        <v>0.63206521739130428</v>
      </c>
      <c r="N61" s="36">
        <v>5.5840975656599581E-2</v>
      </c>
      <c r="O61" s="31">
        <v>0</v>
      </c>
      <c r="P61" s="31">
        <v>0</v>
      </c>
      <c r="Q61" s="36" t="s">
        <v>974</v>
      </c>
      <c r="R61" s="31">
        <v>6.1521739130434785</v>
      </c>
      <c r="S61" s="31">
        <v>0.92391304347826086</v>
      </c>
      <c r="T61" s="36">
        <v>0.15017667844522967</v>
      </c>
      <c r="U61" s="31">
        <v>23.480108695652174</v>
      </c>
      <c r="V61" s="31">
        <v>1.4168478260869568</v>
      </c>
      <c r="W61" s="36">
        <v>6.0342473046102865E-2</v>
      </c>
      <c r="X61" s="31">
        <v>5.302173913043478</v>
      </c>
      <c r="Y61" s="31">
        <v>0</v>
      </c>
      <c r="Z61" s="36">
        <v>0</v>
      </c>
      <c r="AA61" s="31">
        <v>76.915434782608713</v>
      </c>
      <c r="AB61" s="31">
        <v>28.197826086956528</v>
      </c>
      <c r="AC61" s="36">
        <v>0.36660816085424142</v>
      </c>
      <c r="AD61" s="31">
        <v>0</v>
      </c>
      <c r="AE61" s="31">
        <v>0</v>
      </c>
      <c r="AF61" s="36" t="s">
        <v>974</v>
      </c>
      <c r="AG61" s="31">
        <v>24.633152173913043</v>
      </c>
      <c r="AH61" s="31">
        <v>1.9375</v>
      </c>
      <c r="AI61" s="36">
        <v>7.8654164368450089E-2</v>
      </c>
      <c r="AJ61" t="s">
        <v>192</v>
      </c>
      <c r="AK61" s="37">
        <v>6</v>
      </c>
      <c r="AT61"/>
    </row>
    <row r="62" spans="1:46" x14ac:dyDescent="0.25">
      <c r="A62" t="s">
        <v>816</v>
      </c>
      <c r="B62" t="s">
        <v>365</v>
      </c>
      <c r="C62" t="s">
        <v>633</v>
      </c>
      <c r="D62" t="s">
        <v>761</v>
      </c>
      <c r="E62" s="31">
        <v>58.391304347826086</v>
      </c>
      <c r="F62" s="31">
        <v>225.11184782608703</v>
      </c>
      <c r="G62" s="31">
        <v>0</v>
      </c>
      <c r="H62" s="36">
        <v>0</v>
      </c>
      <c r="I62" s="31">
        <v>17.243152173913046</v>
      </c>
      <c r="J62" s="31">
        <v>0</v>
      </c>
      <c r="K62" s="36">
        <v>0</v>
      </c>
      <c r="L62" s="31">
        <v>5.9893478260869575</v>
      </c>
      <c r="M62" s="31">
        <v>0</v>
      </c>
      <c r="N62" s="36">
        <v>0</v>
      </c>
      <c r="O62" s="31">
        <v>5.5146739130434783</v>
      </c>
      <c r="P62" s="31">
        <v>0</v>
      </c>
      <c r="Q62" s="36">
        <v>0</v>
      </c>
      <c r="R62" s="31">
        <v>5.7391304347826084</v>
      </c>
      <c r="S62" s="31">
        <v>0</v>
      </c>
      <c r="T62" s="36">
        <v>0</v>
      </c>
      <c r="U62" s="31">
        <v>33.362499999999997</v>
      </c>
      <c r="V62" s="31">
        <v>0</v>
      </c>
      <c r="W62" s="36">
        <v>0</v>
      </c>
      <c r="X62" s="31">
        <v>4.6221739130434791</v>
      </c>
      <c r="Y62" s="31">
        <v>0</v>
      </c>
      <c r="Z62" s="36">
        <v>0</v>
      </c>
      <c r="AA62" s="31">
        <v>106.67826086956525</v>
      </c>
      <c r="AB62" s="31">
        <v>0</v>
      </c>
      <c r="AC62" s="36">
        <v>0</v>
      </c>
      <c r="AD62" s="31">
        <v>11.952282608695654</v>
      </c>
      <c r="AE62" s="31">
        <v>0</v>
      </c>
      <c r="AF62" s="36">
        <v>0</v>
      </c>
      <c r="AG62" s="31">
        <v>51.253478260869564</v>
      </c>
      <c r="AH62" s="31">
        <v>0</v>
      </c>
      <c r="AI62" s="36">
        <v>0</v>
      </c>
      <c r="AJ62" t="s">
        <v>78</v>
      </c>
      <c r="AK62" s="37">
        <v>6</v>
      </c>
      <c r="AT62"/>
    </row>
    <row r="63" spans="1:46" x14ac:dyDescent="0.25">
      <c r="A63" t="s">
        <v>816</v>
      </c>
      <c r="B63" t="s">
        <v>551</v>
      </c>
      <c r="C63" t="s">
        <v>589</v>
      </c>
      <c r="D63" t="s">
        <v>744</v>
      </c>
      <c r="E63" s="31">
        <v>87.163043478260875</v>
      </c>
      <c r="F63" s="31">
        <v>324.94054347826091</v>
      </c>
      <c r="G63" s="31">
        <v>109.80195652173916</v>
      </c>
      <c r="H63" s="36">
        <v>0.33791399296125418</v>
      </c>
      <c r="I63" s="31">
        <v>17.603260869565219</v>
      </c>
      <c r="J63" s="31">
        <v>4.619565217391304E-2</v>
      </c>
      <c r="K63" s="36">
        <v>2.6242667489966036E-3</v>
      </c>
      <c r="L63" s="31">
        <v>4.6358695652173916</v>
      </c>
      <c r="M63" s="31">
        <v>4.619565217391304E-2</v>
      </c>
      <c r="N63" s="36">
        <v>9.9648300117233281E-3</v>
      </c>
      <c r="O63" s="31">
        <v>5.4021739130434785</v>
      </c>
      <c r="P63" s="31">
        <v>0</v>
      </c>
      <c r="Q63" s="36">
        <v>0</v>
      </c>
      <c r="R63" s="31">
        <v>7.5652173913043477</v>
      </c>
      <c r="S63" s="31">
        <v>0</v>
      </c>
      <c r="T63" s="36">
        <v>0</v>
      </c>
      <c r="U63" s="31">
        <v>75.457499999999996</v>
      </c>
      <c r="V63" s="31">
        <v>11.346086956521738</v>
      </c>
      <c r="W63" s="36">
        <v>0.15036393939001078</v>
      </c>
      <c r="X63" s="31">
        <v>10.899456521739131</v>
      </c>
      <c r="Y63" s="31">
        <v>0</v>
      </c>
      <c r="Z63" s="36">
        <v>0</v>
      </c>
      <c r="AA63" s="31">
        <v>153.97836956521741</v>
      </c>
      <c r="AB63" s="31">
        <v>90.356086956521764</v>
      </c>
      <c r="AC63" s="36">
        <v>0.58681025920495622</v>
      </c>
      <c r="AD63" s="31">
        <v>13.921195652173912</v>
      </c>
      <c r="AE63" s="31">
        <v>0</v>
      </c>
      <c r="AF63" s="36">
        <v>0</v>
      </c>
      <c r="AG63" s="31">
        <v>53.080760869565218</v>
      </c>
      <c r="AH63" s="31">
        <v>8.0535869565217393</v>
      </c>
      <c r="AI63" s="36">
        <v>0.15172327646756481</v>
      </c>
      <c r="AJ63" t="s">
        <v>270</v>
      </c>
      <c r="AK63" s="37">
        <v>6</v>
      </c>
      <c r="AT63"/>
    </row>
    <row r="64" spans="1:46" x14ac:dyDescent="0.25">
      <c r="A64" t="s">
        <v>816</v>
      </c>
      <c r="B64" t="s">
        <v>513</v>
      </c>
      <c r="C64" t="s">
        <v>692</v>
      </c>
      <c r="D64" t="s">
        <v>739</v>
      </c>
      <c r="E64" s="31">
        <v>34.021739130434781</v>
      </c>
      <c r="F64" s="31">
        <v>211.68706521739125</v>
      </c>
      <c r="G64" s="31">
        <v>0</v>
      </c>
      <c r="H64" s="36">
        <v>0</v>
      </c>
      <c r="I64" s="31">
        <v>33.661521739130443</v>
      </c>
      <c r="J64" s="31">
        <v>0</v>
      </c>
      <c r="K64" s="36">
        <v>0</v>
      </c>
      <c r="L64" s="31">
        <v>27.297934782608703</v>
      </c>
      <c r="M64" s="31">
        <v>0</v>
      </c>
      <c r="N64" s="36">
        <v>0</v>
      </c>
      <c r="O64" s="31">
        <v>6.3635869565217398</v>
      </c>
      <c r="P64" s="31">
        <v>0</v>
      </c>
      <c r="Q64" s="36">
        <v>0</v>
      </c>
      <c r="R64" s="31">
        <v>0</v>
      </c>
      <c r="S64" s="31">
        <v>0</v>
      </c>
      <c r="T64" s="36" t="s">
        <v>974</v>
      </c>
      <c r="U64" s="31">
        <v>13.990434782608689</v>
      </c>
      <c r="V64" s="31">
        <v>0</v>
      </c>
      <c r="W64" s="36">
        <v>0</v>
      </c>
      <c r="X64" s="31">
        <v>6.6551086956521734</v>
      </c>
      <c r="Y64" s="31">
        <v>0</v>
      </c>
      <c r="Z64" s="36">
        <v>0</v>
      </c>
      <c r="AA64" s="31">
        <v>117.86021739130432</v>
      </c>
      <c r="AB64" s="31">
        <v>0</v>
      </c>
      <c r="AC64" s="36">
        <v>0</v>
      </c>
      <c r="AD64" s="31">
        <v>10.083043478260871</v>
      </c>
      <c r="AE64" s="31">
        <v>0</v>
      </c>
      <c r="AF64" s="36">
        <v>0</v>
      </c>
      <c r="AG64" s="31">
        <v>29.436739130434784</v>
      </c>
      <c r="AH64" s="31">
        <v>0</v>
      </c>
      <c r="AI64" s="36">
        <v>0</v>
      </c>
      <c r="AJ64" t="s">
        <v>231</v>
      </c>
      <c r="AK64" s="37">
        <v>6</v>
      </c>
      <c r="AT64"/>
    </row>
    <row r="65" spans="1:46" x14ac:dyDescent="0.25">
      <c r="A65" t="s">
        <v>816</v>
      </c>
      <c r="B65" t="s">
        <v>469</v>
      </c>
      <c r="C65" t="s">
        <v>677</v>
      </c>
      <c r="D65" t="s">
        <v>759</v>
      </c>
      <c r="E65" s="31">
        <v>38.923913043478258</v>
      </c>
      <c r="F65" s="31">
        <v>150.01902173913044</v>
      </c>
      <c r="G65" s="31">
        <v>22.097826086956523</v>
      </c>
      <c r="H65" s="36">
        <v>0.14730016121144057</v>
      </c>
      <c r="I65" s="31">
        <v>19.940217391304348</v>
      </c>
      <c r="J65" s="31">
        <v>0</v>
      </c>
      <c r="K65" s="36">
        <v>0</v>
      </c>
      <c r="L65" s="31">
        <v>14.201086956521738</v>
      </c>
      <c r="M65" s="31">
        <v>0</v>
      </c>
      <c r="N65" s="36">
        <v>0</v>
      </c>
      <c r="O65" s="31">
        <v>0</v>
      </c>
      <c r="P65" s="31">
        <v>0</v>
      </c>
      <c r="Q65" s="36" t="s">
        <v>974</v>
      </c>
      <c r="R65" s="31">
        <v>5.7391304347826084</v>
      </c>
      <c r="S65" s="31">
        <v>0</v>
      </c>
      <c r="T65" s="36">
        <v>0</v>
      </c>
      <c r="U65" s="31">
        <v>36.410326086956523</v>
      </c>
      <c r="V65" s="31">
        <v>0.44565217391304346</v>
      </c>
      <c r="W65" s="36">
        <v>1.2239719382043435E-2</v>
      </c>
      <c r="X65" s="31">
        <v>0</v>
      </c>
      <c r="Y65" s="31">
        <v>0</v>
      </c>
      <c r="Z65" s="36" t="s">
        <v>974</v>
      </c>
      <c r="AA65" s="31">
        <v>49.665760869565219</v>
      </c>
      <c r="AB65" s="31">
        <v>17.304347826086957</v>
      </c>
      <c r="AC65" s="36">
        <v>0.34841604202002519</v>
      </c>
      <c r="AD65" s="31">
        <v>0</v>
      </c>
      <c r="AE65" s="31">
        <v>0</v>
      </c>
      <c r="AF65" s="36" t="s">
        <v>974</v>
      </c>
      <c r="AG65" s="31">
        <v>44.002717391304351</v>
      </c>
      <c r="AH65" s="31">
        <v>4.3478260869565215</v>
      </c>
      <c r="AI65" s="36">
        <v>9.8808126968443141E-2</v>
      </c>
      <c r="AJ65" t="s">
        <v>184</v>
      </c>
      <c r="AK65" s="37">
        <v>6</v>
      </c>
      <c r="AT65"/>
    </row>
    <row r="66" spans="1:46" x14ac:dyDescent="0.25">
      <c r="A66" t="s">
        <v>816</v>
      </c>
      <c r="B66" t="s">
        <v>327</v>
      </c>
      <c r="C66" t="s">
        <v>599</v>
      </c>
      <c r="D66" t="s">
        <v>748</v>
      </c>
      <c r="E66" s="31">
        <v>72.858695652173907</v>
      </c>
      <c r="F66" s="31">
        <v>228.20978260869563</v>
      </c>
      <c r="G66" s="31">
        <v>22.555434782608696</v>
      </c>
      <c r="H66" s="36">
        <v>9.8836406243302088E-2</v>
      </c>
      <c r="I66" s="31">
        <v>15.901521739130434</v>
      </c>
      <c r="J66" s="31">
        <v>0</v>
      </c>
      <c r="K66" s="36">
        <v>0</v>
      </c>
      <c r="L66" s="31">
        <v>10.162391304347825</v>
      </c>
      <c r="M66" s="31">
        <v>0</v>
      </c>
      <c r="N66" s="36">
        <v>0</v>
      </c>
      <c r="O66" s="31">
        <v>0</v>
      </c>
      <c r="P66" s="31">
        <v>0</v>
      </c>
      <c r="Q66" s="36" t="s">
        <v>974</v>
      </c>
      <c r="R66" s="31">
        <v>5.7391304347826084</v>
      </c>
      <c r="S66" s="31">
        <v>0</v>
      </c>
      <c r="T66" s="36">
        <v>0</v>
      </c>
      <c r="U66" s="31">
        <v>42.910543478260863</v>
      </c>
      <c r="V66" s="31">
        <v>8.3715217391304346</v>
      </c>
      <c r="W66" s="36">
        <v>0.19509241926454685</v>
      </c>
      <c r="X66" s="31">
        <v>0</v>
      </c>
      <c r="Y66" s="31">
        <v>0</v>
      </c>
      <c r="Z66" s="36" t="s">
        <v>974</v>
      </c>
      <c r="AA66" s="31">
        <v>129.9992391304348</v>
      </c>
      <c r="AB66" s="31">
        <v>4.7179347826086957</v>
      </c>
      <c r="AC66" s="36">
        <v>3.6292018431545996E-2</v>
      </c>
      <c r="AD66" s="31">
        <v>0.69565217391304346</v>
      </c>
      <c r="AE66" s="31">
        <v>0</v>
      </c>
      <c r="AF66" s="36">
        <v>0</v>
      </c>
      <c r="AG66" s="31">
        <v>38.702826086956527</v>
      </c>
      <c r="AH66" s="31">
        <v>9.4659782608695657</v>
      </c>
      <c r="AI66" s="36">
        <v>0.24458106081456807</v>
      </c>
      <c r="AJ66" t="s">
        <v>39</v>
      </c>
      <c r="AK66" s="37">
        <v>6</v>
      </c>
      <c r="AT66"/>
    </row>
    <row r="67" spans="1:46" x14ac:dyDescent="0.25">
      <c r="A67" t="s">
        <v>816</v>
      </c>
      <c r="B67" t="s">
        <v>516</v>
      </c>
      <c r="C67" t="s">
        <v>572</v>
      </c>
      <c r="D67" t="s">
        <v>730</v>
      </c>
      <c r="E67" s="31">
        <v>39.815217391304351</v>
      </c>
      <c r="F67" s="31">
        <v>193.07282608695655</v>
      </c>
      <c r="G67" s="31">
        <v>0</v>
      </c>
      <c r="H67" s="36">
        <v>0</v>
      </c>
      <c r="I67" s="31">
        <v>29.065217391304351</v>
      </c>
      <c r="J67" s="31">
        <v>0</v>
      </c>
      <c r="K67" s="36">
        <v>0</v>
      </c>
      <c r="L67" s="31">
        <v>22.801630434782609</v>
      </c>
      <c r="M67" s="31">
        <v>0</v>
      </c>
      <c r="N67" s="36">
        <v>0</v>
      </c>
      <c r="O67" s="31">
        <v>0.78532608695652173</v>
      </c>
      <c r="P67" s="31">
        <v>0</v>
      </c>
      <c r="Q67" s="36">
        <v>0</v>
      </c>
      <c r="R67" s="31">
        <v>5.4782608695652177</v>
      </c>
      <c r="S67" s="31">
        <v>0</v>
      </c>
      <c r="T67" s="36">
        <v>0</v>
      </c>
      <c r="U67" s="31">
        <v>36.660326086956523</v>
      </c>
      <c r="V67" s="31">
        <v>0</v>
      </c>
      <c r="W67" s="36">
        <v>0</v>
      </c>
      <c r="X67" s="31">
        <v>0</v>
      </c>
      <c r="Y67" s="31">
        <v>0</v>
      </c>
      <c r="Z67" s="36" t="s">
        <v>974</v>
      </c>
      <c r="AA67" s="31">
        <v>89.075543478260883</v>
      </c>
      <c r="AB67" s="31">
        <v>0</v>
      </c>
      <c r="AC67" s="36">
        <v>0</v>
      </c>
      <c r="AD67" s="31">
        <v>8.3260869565217384</v>
      </c>
      <c r="AE67" s="31">
        <v>0</v>
      </c>
      <c r="AF67" s="36">
        <v>0</v>
      </c>
      <c r="AG67" s="31">
        <v>29.945652173913043</v>
      </c>
      <c r="AH67" s="31">
        <v>0</v>
      </c>
      <c r="AI67" s="36">
        <v>0</v>
      </c>
      <c r="AJ67" t="s">
        <v>234</v>
      </c>
      <c r="AK67" s="37">
        <v>6</v>
      </c>
      <c r="AT67"/>
    </row>
    <row r="68" spans="1:46" x14ac:dyDescent="0.25">
      <c r="A68" t="s">
        <v>816</v>
      </c>
      <c r="B68" t="s">
        <v>482</v>
      </c>
      <c r="C68" t="s">
        <v>604</v>
      </c>
      <c r="D68" t="s">
        <v>744</v>
      </c>
      <c r="E68" s="31">
        <v>69</v>
      </c>
      <c r="F68" s="31">
        <v>254.14076086956521</v>
      </c>
      <c r="G68" s="31">
        <v>0</v>
      </c>
      <c r="H68" s="36">
        <v>0</v>
      </c>
      <c r="I68" s="31">
        <v>14.873913043478266</v>
      </c>
      <c r="J68" s="31">
        <v>0</v>
      </c>
      <c r="K68" s="36">
        <v>0</v>
      </c>
      <c r="L68" s="31">
        <v>13.047826086956528</v>
      </c>
      <c r="M68" s="31">
        <v>0</v>
      </c>
      <c r="N68" s="36">
        <v>0</v>
      </c>
      <c r="O68" s="31">
        <v>1.826086956521739</v>
      </c>
      <c r="P68" s="31">
        <v>0</v>
      </c>
      <c r="Q68" s="36">
        <v>0</v>
      </c>
      <c r="R68" s="31">
        <v>0</v>
      </c>
      <c r="S68" s="31">
        <v>0</v>
      </c>
      <c r="T68" s="36" t="s">
        <v>974</v>
      </c>
      <c r="U68" s="31">
        <v>54.17282608695654</v>
      </c>
      <c r="V68" s="31">
        <v>0</v>
      </c>
      <c r="W68" s="36">
        <v>0</v>
      </c>
      <c r="X68" s="31">
        <v>0</v>
      </c>
      <c r="Y68" s="31">
        <v>0</v>
      </c>
      <c r="Z68" s="36" t="s">
        <v>974</v>
      </c>
      <c r="AA68" s="31">
        <v>91.475543478260875</v>
      </c>
      <c r="AB68" s="31">
        <v>0</v>
      </c>
      <c r="AC68" s="36">
        <v>0</v>
      </c>
      <c r="AD68" s="31">
        <v>52.895760869565208</v>
      </c>
      <c r="AE68" s="31">
        <v>0</v>
      </c>
      <c r="AF68" s="36">
        <v>0</v>
      </c>
      <c r="AG68" s="31">
        <v>40.722717391304343</v>
      </c>
      <c r="AH68" s="31">
        <v>0</v>
      </c>
      <c r="AI68" s="36">
        <v>0</v>
      </c>
      <c r="AJ68" t="s">
        <v>197</v>
      </c>
      <c r="AK68" s="37">
        <v>6</v>
      </c>
      <c r="AT68"/>
    </row>
    <row r="69" spans="1:46" x14ac:dyDescent="0.25">
      <c r="A69" t="s">
        <v>816</v>
      </c>
      <c r="B69" t="s">
        <v>455</v>
      </c>
      <c r="C69" t="s">
        <v>593</v>
      </c>
      <c r="D69" t="s">
        <v>746</v>
      </c>
      <c r="E69" s="31">
        <v>33.489130434782609</v>
      </c>
      <c r="F69" s="31">
        <v>112.17445652173913</v>
      </c>
      <c r="G69" s="31">
        <v>0</v>
      </c>
      <c r="H69" s="36">
        <v>0</v>
      </c>
      <c r="I69" s="31">
        <v>11.426630434782609</v>
      </c>
      <c r="J69" s="31">
        <v>0</v>
      </c>
      <c r="K69" s="36">
        <v>0</v>
      </c>
      <c r="L69" s="31">
        <v>6.3831521739130439</v>
      </c>
      <c r="M69" s="31">
        <v>0</v>
      </c>
      <c r="N69" s="36">
        <v>0</v>
      </c>
      <c r="O69" s="31">
        <v>0</v>
      </c>
      <c r="P69" s="31">
        <v>0</v>
      </c>
      <c r="Q69" s="36" t="s">
        <v>974</v>
      </c>
      <c r="R69" s="31">
        <v>5.0434782608695654</v>
      </c>
      <c r="S69" s="31">
        <v>0</v>
      </c>
      <c r="T69" s="36">
        <v>0</v>
      </c>
      <c r="U69" s="31">
        <v>22.711956521739129</v>
      </c>
      <c r="V69" s="31">
        <v>0</v>
      </c>
      <c r="W69" s="36">
        <v>0</v>
      </c>
      <c r="X69" s="31">
        <v>0</v>
      </c>
      <c r="Y69" s="31">
        <v>0</v>
      </c>
      <c r="Z69" s="36" t="s">
        <v>974</v>
      </c>
      <c r="AA69" s="31">
        <v>77.807608695652178</v>
      </c>
      <c r="AB69" s="31">
        <v>0</v>
      </c>
      <c r="AC69" s="36">
        <v>0</v>
      </c>
      <c r="AD69" s="31">
        <v>0</v>
      </c>
      <c r="AE69" s="31">
        <v>0</v>
      </c>
      <c r="AF69" s="36" t="s">
        <v>974</v>
      </c>
      <c r="AG69" s="31">
        <v>0.22826086956521738</v>
      </c>
      <c r="AH69" s="31">
        <v>0</v>
      </c>
      <c r="AI69" s="36">
        <v>0</v>
      </c>
      <c r="AJ69" t="s">
        <v>170</v>
      </c>
      <c r="AK69" s="37">
        <v>6</v>
      </c>
      <c r="AT69"/>
    </row>
    <row r="70" spans="1:46" x14ac:dyDescent="0.25">
      <c r="A70" t="s">
        <v>816</v>
      </c>
      <c r="B70" t="s">
        <v>480</v>
      </c>
      <c r="C70" t="s">
        <v>661</v>
      </c>
      <c r="D70" t="s">
        <v>770</v>
      </c>
      <c r="E70" s="31">
        <v>37.880434782608695</v>
      </c>
      <c r="F70" s="31">
        <v>162.95923913043478</v>
      </c>
      <c r="G70" s="31">
        <v>0</v>
      </c>
      <c r="H70" s="36">
        <v>0</v>
      </c>
      <c r="I70" s="31">
        <v>9.4375</v>
      </c>
      <c r="J70" s="31">
        <v>0</v>
      </c>
      <c r="K70" s="36">
        <v>0</v>
      </c>
      <c r="L70" s="31">
        <v>4.0815217391304346</v>
      </c>
      <c r="M70" s="31">
        <v>0</v>
      </c>
      <c r="N70" s="36">
        <v>0</v>
      </c>
      <c r="O70" s="31">
        <v>0</v>
      </c>
      <c r="P70" s="31">
        <v>0</v>
      </c>
      <c r="Q70" s="36" t="s">
        <v>974</v>
      </c>
      <c r="R70" s="31">
        <v>5.3559782608695654</v>
      </c>
      <c r="S70" s="31">
        <v>0</v>
      </c>
      <c r="T70" s="36">
        <v>0</v>
      </c>
      <c r="U70" s="31">
        <v>39.842391304347828</v>
      </c>
      <c r="V70" s="31">
        <v>0</v>
      </c>
      <c r="W70" s="36">
        <v>0</v>
      </c>
      <c r="X70" s="31">
        <v>0</v>
      </c>
      <c r="Y70" s="31">
        <v>0</v>
      </c>
      <c r="Z70" s="36" t="s">
        <v>974</v>
      </c>
      <c r="AA70" s="31">
        <v>65.760869565217391</v>
      </c>
      <c r="AB70" s="31">
        <v>0</v>
      </c>
      <c r="AC70" s="36">
        <v>0</v>
      </c>
      <c r="AD70" s="31">
        <v>13.942934782608695</v>
      </c>
      <c r="AE70" s="31">
        <v>0</v>
      </c>
      <c r="AF70" s="36">
        <v>0</v>
      </c>
      <c r="AG70" s="31">
        <v>33.975543478260867</v>
      </c>
      <c r="AH70" s="31">
        <v>0</v>
      </c>
      <c r="AI70" s="36">
        <v>0</v>
      </c>
      <c r="AJ70" t="s">
        <v>195</v>
      </c>
      <c r="AK70" s="37">
        <v>6</v>
      </c>
      <c r="AT70"/>
    </row>
    <row r="71" spans="1:46" x14ac:dyDescent="0.25">
      <c r="A71" t="s">
        <v>816</v>
      </c>
      <c r="B71" t="s">
        <v>546</v>
      </c>
      <c r="C71" t="s">
        <v>584</v>
      </c>
      <c r="D71" t="s">
        <v>720</v>
      </c>
      <c r="E71" s="31">
        <v>68.880434782608702</v>
      </c>
      <c r="F71" s="31">
        <v>417.31880434782613</v>
      </c>
      <c r="G71" s="31">
        <v>0</v>
      </c>
      <c r="H71" s="36">
        <v>0</v>
      </c>
      <c r="I71" s="31">
        <v>11.886195652173914</v>
      </c>
      <c r="J71" s="31">
        <v>0</v>
      </c>
      <c r="K71" s="36">
        <v>0</v>
      </c>
      <c r="L71" s="31">
        <v>6.7343478260869558</v>
      </c>
      <c r="M71" s="31">
        <v>0</v>
      </c>
      <c r="N71" s="36">
        <v>0</v>
      </c>
      <c r="O71" s="31">
        <v>0</v>
      </c>
      <c r="P71" s="31">
        <v>0</v>
      </c>
      <c r="Q71" s="36" t="s">
        <v>974</v>
      </c>
      <c r="R71" s="31">
        <v>5.151847826086958</v>
      </c>
      <c r="S71" s="31">
        <v>0</v>
      </c>
      <c r="T71" s="36">
        <v>0</v>
      </c>
      <c r="U71" s="31">
        <v>78.501956521739146</v>
      </c>
      <c r="V71" s="31">
        <v>0</v>
      </c>
      <c r="W71" s="36">
        <v>0</v>
      </c>
      <c r="X71" s="31">
        <v>11.594782608695654</v>
      </c>
      <c r="Y71" s="31">
        <v>0</v>
      </c>
      <c r="Z71" s="36">
        <v>0</v>
      </c>
      <c r="AA71" s="31">
        <v>152.95576086956527</v>
      </c>
      <c r="AB71" s="31">
        <v>0</v>
      </c>
      <c r="AC71" s="36">
        <v>0</v>
      </c>
      <c r="AD71" s="31">
        <v>77.99434782608698</v>
      </c>
      <c r="AE71" s="31">
        <v>0</v>
      </c>
      <c r="AF71" s="36">
        <v>0</v>
      </c>
      <c r="AG71" s="31">
        <v>84.385760869565189</v>
      </c>
      <c r="AH71" s="31">
        <v>0</v>
      </c>
      <c r="AI71" s="36">
        <v>0</v>
      </c>
      <c r="AJ71" t="s">
        <v>264</v>
      </c>
      <c r="AK71" s="37">
        <v>6</v>
      </c>
      <c r="AT71"/>
    </row>
    <row r="72" spans="1:46" x14ac:dyDescent="0.25">
      <c r="A72" t="s">
        <v>816</v>
      </c>
      <c r="B72" t="s">
        <v>314</v>
      </c>
      <c r="C72" t="s">
        <v>605</v>
      </c>
      <c r="D72" t="s">
        <v>736</v>
      </c>
      <c r="E72" s="31">
        <v>56.195652173913047</v>
      </c>
      <c r="F72" s="31">
        <v>178.57010869565218</v>
      </c>
      <c r="G72" s="31">
        <v>0</v>
      </c>
      <c r="H72" s="36">
        <v>0</v>
      </c>
      <c r="I72" s="31">
        <v>22.722934782608689</v>
      </c>
      <c r="J72" s="31">
        <v>0</v>
      </c>
      <c r="K72" s="36">
        <v>0</v>
      </c>
      <c r="L72" s="31">
        <v>11.313695652173907</v>
      </c>
      <c r="M72" s="31">
        <v>0</v>
      </c>
      <c r="N72" s="36">
        <v>0</v>
      </c>
      <c r="O72" s="31">
        <v>5.6153260869565216</v>
      </c>
      <c r="P72" s="31">
        <v>0</v>
      </c>
      <c r="Q72" s="36">
        <v>0</v>
      </c>
      <c r="R72" s="31">
        <v>5.7939130434782609</v>
      </c>
      <c r="S72" s="31">
        <v>0</v>
      </c>
      <c r="T72" s="36">
        <v>0</v>
      </c>
      <c r="U72" s="31">
        <v>41.734565217391307</v>
      </c>
      <c r="V72" s="31">
        <v>0</v>
      </c>
      <c r="W72" s="36">
        <v>0</v>
      </c>
      <c r="X72" s="31">
        <v>0.16500000000000001</v>
      </c>
      <c r="Y72" s="31">
        <v>0</v>
      </c>
      <c r="Z72" s="36">
        <v>0</v>
      </c>
      <c r="AA72" s="31">
        <v>62.782173913043501</v>
      </c>
      <c r="AB72" s="31">
        <v>0</v>
      </c>
      <c r="AC72" s="36">
        <v>0</v>
      </c>
      <c r="AD72" s="31">
        <v>23.786195652173912</v>
      </c>
      <c r="AE72" s="31">
        <v>0</v>
      </c>
      <c r="AF72" s="36">
        <v>0</v>
      </c>
      <c r="AG72" s="31">
        <v>27.379239130434776</v>
      </c>
      <c r="AH72" s="31">
        <v>0</v>
      </c>
      <c r="AI72" s="36">
        <v>0</v>
      </c>
      <c r="AJ72" t="s">
        <v>26</v>
      </c>
      <c r="AK72" s="37">
        <v>6</v>
      </c>
      <c r="AT72"/>
    </row>
    <row r="73" spans="1:46" x14ac:dyDescent="0.25">
      <c r="A73" t="s">
        <v>816</v>
      </c>
      <c r="B73" t="s">
        <v>437</v>
      </c>
      <c r="C73" t="s">
        <v>632</v>
      </c>
      <c r="D73" t="s">
        <v>718</v>
      </c>
      <c r="E73" s="31">
        <v>38.923913043478258</v>
      </c>
      <c r="F73" s="31">
        <v>133.13945652173913</v>
      </c>
      <c r="G73" s="31">
        <v>0</v>
      </c>
      <c r="H73" s="36">
        <v>0</v>
      </c>
      <c r="I73" s="31">
        <v>9.4988043478260877</v>
      </c>
      <c r="J73" s="31">
        <v>0</v>
      </c>
      <c r="K73" s="36">
        <v>0</v>
      </c>
      <c r="L73" s="31">
        <v>3.9498913043478261</v>
      </c>
      <c r="M73" s="31">
        <v>0</v>
      </c>
      <c r="N73" s="36">
        <v>0</v>
      </c>
      <c r="O73" s="31">
        <v>0</v>
      </c>
      <c r="P73" s="31">
        <v>0</v>
      </c>
      <c r="Q73" s="36" t="s">
        <v>974</v>
      </c>
      <c r="R73" s="31">
        <v>5.5489130434782608</v>
      </c>
      <c r="S73" s="31">
        <v>0</v>
      </c>
      <c r="T73" s="36">
        <v>0</v>
      </c>
      <c r="U73" s="31">
        <v>36.811086956521741</v>
      </c>
      <c r="V73" s="31">
        <v>0</v>
      </c>
      <c r="W73" s="36">
        <v>0</v>
      </c>
      <c r="X73" s="31">
        <v>0</v>
      </c>
      <c r="Y73" s="31">
        <v>0</v>
      </c>
      <c r="Z73" s="36" t="s">
        <v>974</v>
      </c>
      <c r="AA73" s="31">
        <v>72.213478260869564</v>
      </c>
      <c r="AB73" s="31">
        <v>0</v>
      </c>
      <c r="AC73" s="36">
        <v>0</v>
      </c>
      <c r="AD73" s="31">
        <v>0</v>
      </c>
      <c r="AE73" s="31">
        <v>0</v>
      </c>
      <c r="AF73" s="36" t="s">
        <v>974</v>
      </c>
      <c r="AG73" s="31">
        <v>14.616086956521743</v>
      </c>
      <c r="AH73" s="31">
        <v>0</v>
      </c>
      <c r="AI73" s="36">
        <v>0</v>
      </c>
      <c r="AJ73" t="s">
        <v>152</v>
      </c>
      <c r="AK73" s="37">
        <v>6</v>
      </c>
      <c r="AT73"/>
    </row>
    <row r="74" spans="1:46" x14ac:dyDescent="0.25">
      <c r="A74" t="s">
        <v>816</v>
      </c>
      <c r="B74" t="s">
        <v>497</v>
      </c>
      <c r="C74" t="s">
        <v>655</v>
      </c>
      <c r="D74" t="s">
        <v>757</v>
      </c>
      <c r="E74" s="31">
        <v>96.434782608695656</v>
      </c>
      <c r="F74" s="31">
        <v>300.83760869565219</v>
      </c>
      <c r="G74" s="31">
        <v>46.977934782608699</v>
      </c>
      <c r="H74" s="36">
        <v>0.15615712073464449</v>
      </c>
      <c r="I74" s="31">
        <v>27.120760869565224</v>
      </c>
      <c r="J74" s="31">
        <v>2.1711956521739131</v>
      </c>
      <c r="K74" s="36">
        <v>8.0056590691392343E-2</v>
      </c>
      <c r="L74" s="31">
        <v>11.513695652173915</v>
      </c>
      <c r="M74" s="31">
        <v>2.1711956521739131</v>
      </c>
      <c r="N74" s="36">
        <v>0.18857504295451538</v>
      </c>
      <c r="O74" s="31">
        <v>10.125652173913045</v>
      </c>
      <c r="P74" s="31">
        <v>0</v>
      </c>
      <c r="Q74" s="36">
        <v>0</v>
      </c>
      <c r="R74" s="31">
        <v>5.4814130434782609</v>
      </c>
      <c r="S74" s="31">
        <v>0</v>
      </c>
      <c r="T74" s="36">
        <v>0</v>
      </c>
      <c r="U74" s="31">
        <v>56.350434782608694</v>
      </c>
      <c r="V74" s="31">
        <v>9.0461956521739122</v>
      </c>
      <c r="W74" s="36">
        <v>0.16053462031078808</v>
      </c>
      <c r="X74" s="31">
        <v>6.5217391304347824E-2</v>
      </c>
      <c r="Y74" s="31">
        <v>6.5217391304347824E-2</v>
      </c>
      <c r="Z74" s="36">
        <v>1</v>
      </c>
      <c r="AA74" s="31">
        <v>167.24652173913046</v>
      </c>
      <c r="AB74" s="31">
        <v>35.602934782608699</v>
      </c>
      <c r="AC74" s="36">
        <v>0.21287698190902779</v>
      </c>
      <c r="AD74" s="31">
        <v>0</v>
      </c>
      <c r="AE74" s="31">
        <v>0</v>
      </c>
      <c r="AF74" s="36" t="s">
        <v>974</v>
      </c>
      <c r="AG74" s="31">
        <v>50.054673913043494</v>
      </c>
      <c r="AH74" s="31">
        <v>9.2391304347826081E-2</v>
      </c>
      <c r="AI74" s="36">
        <v>1.8458077363231067E-3</v>
      </c>
      <c r="AJ74" t="s">
        <v>212</v>
      </c>
      <c r="AK74" s="37">
        <v>6</v>
      </c>
      <c r="AT74"/>
    </row>
    <row r="75" spans="1:46" x14ac:dyDescent="0.25">
      <c r="A75" t="s">
        <v>816</v>
      </c>
      <c r="B75" t="s">
        <v>290</v>
      </c>
      <c r="C75" t="s">
        <v>589</v>
      </c>
      <c r="D75" t="s">
        <v>744</v>
      </c>
      <c r="E75" s="31">
        <v>58.271739130434781</v>
      </c>
      <c r="F75" s="31">
        <v>206.59119565217387</v>
      </c>
      <c r="G75" s="31">
        <v>8.3948913043478264</v>
      </c>
      <c r="H75" s="36">
        <v>4.0635281081783561E-2</v>
      </c>
      <c r="I75" s="31">
        <v>28.68249999999999</v>
      </c>
      <c r="J75" s="31">
        <v>8.9673913043478257E-2</v>
      </c>
      <c r="K75" s="36">
        <v>3.1264329484347003E-3</v>
      </c>
      <c r="L75" s="31">
        <v>5.8683695652173924</v>
      </c>
      <c r="M75" s="31">
        <v>8.9673913043478257E-2</v>
      </c>
      <c r="N75" s="36">
        <v>1.5280890551779062E-2</v>
      </c>
      <c r="O75" s="31">
        <v>15.111956521739121</v>
      </c>
      <c r="P75" s="31">
        <v>0</v>
      </c>
      <c r="Q75" s="36">
        <v>0</v>
      </c>
      <c r="R75" s="31">
        <v>7.7021739130434774</v>
      </c>
      <c r="S75" s="31">
        <v>0</v>
      </c>
      <c r="T75" s="36">
        <v>0</v>
      </c>
      <c r="U75" s="31">
        <v>45.128260869565217</v>
      </c>
      <c r="V75" s="31">
        <v>3.9465217391304348</v>
      </c>
      <c r="W75" s="36">
        <v>8.7451225974276223E-2</v>
      </c>
      <c r="X75" s="31">
        <v>2.4204347826086958</v>
      </c>
      <c r="Y75" s="31">
        <v>0</v>
      </c>
      <c r="Z75" s="36">
        <v>0</v>
      </c>
      <c r="AA75" s="31">
        <v>103.4523913043478</v>
      </c>
      <c r="AB75" s="31">
        <v>4.0978260869565215</v>
      </c>
      <c r="AC75" s="36">
        <v>3.9610743021889931E-2</v>
      </c>
      <c r="AD75" s="31">
        <v>0</v>
      </c>
      <c r="AE75" s="31">
        <v>0</v>
      </c>
      <c r="AF75" s="36" t="s">
        <v>974</v>
      </c>
      <c r="AG75" s="31">
        <v>26.907608695652165</v>
      </c>
      <c r="AH75" s="31">
        <v>0.2608695652173913</v>
      </c>
      <c r="AI75" s="36">
        <v>9.695011108866898E-3</v>
      </c>
      <c r="AJ75" t="s">
        <v>1</v>
      </c>
      <c r="AK75" s="37">
        <v>6</v>
      </c>
      <c r="AT75"/>
    </row>
    <row r="76" spans="1:46" x14ac:dyDescent="0.25">
      <c r="A76" t="s">
        <v>816</v>
      </c>
      <c r="B76" t="s">
        <v>303</v>
      </c>
      <c r="C76" t="s">
        <v>591</v>
      </c>
      <c r="D76" t="s">
        <v>744</v>
      </c>
      <c r="E76" s="31">
        <v>53.923913043478258</v>
      </c>
      <c r="F76" s="31">
        <v>192.00228260869562</v>
      </c>
      <c r="G76" s="31">
        <v>9.5211956521739118</v>
      </c>
      <c r="H76" s="36">
        <v>4.9588971145610249E-2</v>
      </c>
      <c r="I76" s="31">
        <v>31.48032608695652</v>
      </c>
      <c r="J76" s="31">
        <v>0</v>
      </c>
      <c r="K76" s="36">
        <v>0</v>
      </c>
      <c r="L76" s="31">
        <v>16.280434782608697</v>
      </c>
      <c r="M76" s="31">
        <v>0</v>
      </c>
      <c r="N76" s="36">
        <v>0</v>
      </c>
      <c r="O76" s="31">
        <v>10.219673913043476</v>
      </c>
      <c r="P76" s="31">
        <v>0</v>
      </c>
      <c r="Q76" s="36">
        <v>0</v>
      </c>
      <c r="R76" s="31">
        <v>4.9802173913043459</v>
      </c>
      <c r="S76" s="31">
        <v>0</v>
      </c>
      <c r="T76" s="36">
        <v>0</v>
      </c>
      <c r="U76" s="31">
        <v>38.888478260869555</v>
      </c>
      <c r="V76" s="31">
        <v>0.2543478260869565</v>
      </c>
      <c r="W76" s="36">
        <v>6.5404417313723196E-3</v>
      </c>
      <c r="X76" s="31">
        <v>0.64260869565217404</v>
      </c>
      <c r="Y76" s="31">
        <v>0.64260869565217404</v>
      </c>
      <c r="Z76" s="36">
        <v>1</v>
      </c>
      <c r="AA76" s="31">
        <v>92.027499999999989</v>
      </c>
      <c r="AB76" s="31">
        <v>8.1894565217391282</v>
      </c>
      <c r="AC76" s="36">
        <v>8.8989231715945014E-2</v>
      </c>
      <c r="AD76" s="31">
        <v>0</v>
      </c>
      <c r="AE76" s="31">
        <v>0</v>
      </c>
      <c r="AF76" s="36" t="s">
        <v>974</v>
      </c>
      <c r="AG76" s="31">
        <v>28.963369565217398</v>
      </c>
      <c r="AH76" s="31">
        <v>0.43478260869565216</v>
      </c>
      <c r="AI76" s="36">
        <v>1.5011465006398633E-2</v>
      </c>
      <c r="AJ76" t="s">
        <v>15</v>
      </c>
      <c r="AK76" s="37">
        <v>6</v>
      </c>
      <c r="AT76"/>
    </row>
    <row r="77" spans="1:46" x14ac:dyDescent="0.25">
      <c r="A77" t="s">
        <v>816</v>
      </c>
      <c r="B77" t="s">
        <v>289</v>
      </c>
      <c r="C77" t="s">
        <v>588</v>
      </c>
      <c r="D77" t="s">
        <v>743</v>
      </c>
      <c r="E77" s="31">
        <v>66.293478260869563</v>
      </c>
      <c r="F77" s="31">
        <v>223.97293478260872</v>
      </c>
      <c r="G77" s="31">
        <v>0</v>
      </c>
      <c r="H77" s="36">
        <v>0</v>
      </c>
      <c r="I77" s="31">
        <v>21.745760869565217</v>
      </c>
      <c r="J77" s="31">
        <v>0</v>
      </c>
      <c r="K77" s="36">
        <v>0</v>
      </c>
      <c r="L77" s="31">
        <v>6.8128260869565205</v>
      </c>
      <c r="M77" s="31">
        <v>0</v>
      </c>
      <c r="N77" s="36">
        <v>0</v>
      </c>
      <c r="O77" s="31">
        <v>9.0527173913043466</v>
      </c>
      <c r="P77" s="31">
        <v>0</v>
      </c>
      <c r="Q77" s="36">
        <v>0</v>
      </c>
      <c r="R77" s="31">
        <v>5.880217391304349</v>
      </c>
      <c r="S77" s="31">
        <v>0</v>
      </c>
      <c r="T77" s="36">
        <v>0</v>
      </c>
      <c r="U77" s="31">
        <v>42.342826086956528</v>
      </c>
      <c r="V77" s="31">
        <v>0</v>
      </c>
      <c r="W77" s="36">
        <v>0</v>
      </c>
      <c r="X77" s="31">
        <v>5.1139130434782603</v>
      </c>
      <c r="Y77" s="31">
        <v>0</v>
      </c>
      <c r="Z77" s="36">
        <v>0</v>
      </c>
      <c r="AA77" s="31">
        <v>116.22119565217393</v>
      </c>
      <c r="AB77" s="31">
        <v>0</v>
      </c>
      <c r="AC77" s="36">
        <v>0</v>
      </c>
      <c r="AD77" s="31">
        <v>0</v>
      </c>
      <c r="AE77" s="31">
        <v>0</v>
      </c>
      <c r="AF77" s="36" t="s">
        <v>974</v>
      </c>
      <c r="AG77" s="31">
        <v>38.549239130434792</v>
      </c>
      <c r="AH77" s="31">
        <v>0</v>
      </c>
      <c r="AI77" s="36">
        <v>0</v>
      </c>
      <c r="AJ77" t="s">
        <v>0</v>
      </c>
      <c r="AK77" s="37">
        <v>6</v>
      </c>
      <c r="AT77"/>
    </row>
    <row r="78" spans="1:46" x14ac:dyDescent="0.25">
      <c r="A78" t="s">
        <v>816</v>
      </c>
      <c r="B78" t="s">
        <v>424</v>
      </c>
      <c r="C78" t="s">
        <v>663</v>
      </c>
      <c r="D78" t="s">
        <v>711</v>
      </c>
      <c r="E78" s="31">
        <v>55.739130434782609</v>
      </c>
      <c r="F78" s="31">
        <v>206.8853260869565</v>
      </c>
      <c r="G78" s="31">
        <v>0</v>
      </c>
      <c r="H78" s="36">
        <v>0</v>
      </c>
      <c r="I78" s="31">
        <v>16.820434782608693</v>
      </c>
      <c r="J78" s="31">
        <v>0</v>
      </c>
      <c r="K78" s="36">
        <v>0</v>
      </c>
      <c r="L78" s="31">
        <v>11.766086956521736</v>
      </c>
      <c r="M78" s="31">
        <v>0</v>
      </c>
      <c r="N78" s="36">
        <v>0</v>
      </c>
      <c r="O78" s="31">
        <v>0</v>
      </c>
      <c r="P78" s="31">
        <v>0</v>
      </c>
      <c r="Q78" s="36" t="s">
        <v>974</v>
      </c>
      <c r="R78" s="31">
        <v>5.0543478260869561</v>
      </c>
      <c r="S78" s="31">
        <v>0</v>
      </c>
      <c r="T78" s="36">
        <v>0</v>
      </c>
      <c r="U78" s="31">
        <v>50.048586956521731</v>
      </c>
      <c r="V78" s="31">
        <v>0</v>
      </c>
      <c r="W78" s="36">
        <v>0</v>
      </c>
      <c r="X78" s="31">
        <v>10.764347826086954</v>
      </c>
      <c r="Y78" s="31">
        <v>0</v>
      </c>
      <c r="Z78" s="36">
        <v>0</v>
      </c>
      <c r="AA78" s="31">
        <v>100.40108695652174</v>
      </c>
      <c r="AB78" s="31">
        <v>0</v>
      </c>
      <c r="AC78" s="36">
        <v>0</v>
      </c>
      <c r="AD78" s="31">
        <v>0</v>
      </c>
      <c r="AE78" s="31">
        <v>0</v>
      </c>
      <c r="AF78" s="36" t="s">
        <v>974</v>
      </c>
      <c r="AG78" s="31">
        <v>28.850869565217383</v>
      </c>
      <c r="AH78" s="31">
        <v>0</v>
      </c>
      <c r="AI78" s="36">
        <v>0</v>
      </c>
      <c r="AJ78" t="s">
        <v>138</v>
      </c>
      <c r="AK78" s="37">
        <v>6</v>
      </c>
      <c r="AT78"/>
    </row>
    <row r="79" spans="1:46" x14ac:dyDescent="0.25">
      <c r="A79" t="s">
        <v>816</v>
      </c>
      <c r="B79" t="s">
        <v>321</v>
      </c>
      <c r="C79" t="s">
        <v>609</v>
      </c>
      <c r="D79" t="s">
        <v>717</v>
      </c>
      <c r="E79" s="31">
        <v>52.913043478260867</v>
      </c>
      <c r="F79" s="31">
        <v>191.51543478260865</v>
      </c>
      <c r="G79" s="31">
        <v>2.8188043478260876</v>
      </c>
      <c r="H79" s="36">
        <v>1.471841865396251E-2</v>
      </c>
      <c r="I79" s="31">
        <v>15.344891304347826</v>
      </c>
      <c r="J79" s="31">
        <v>0</v>
      </c>
      <c r="K79" s="36">
        <v>0</v>
      </c>
      <c r="L79" s="31">
        <v>10.110543478260867</v>
      </c>
      <c r="M79" s="31">
        <v>0</v>
      </c>
      <c r="N79" s="36">
        <v>0</v>
      </c>
      <c r="O79" s="31">
        <v>0</v>
      </c>
      <c r="P79" s="31">
        <v>0</v>
      </c>
      <c r="Q79" s="36" t="s">
        <v>974</v>
      </c>
      <c r="R79" s="31">
        <v>5.2343478260869576</v>
      </c>
      <c r="S79" s="31">
        <v>0</v>
      </c>
      <c r="T79" s="36">
        <v>0</v>
      </c>
      <c r="U79" s="31">
        <v>33.441413043478256</v>
      </c>
      <c r="V79" s="31">
        <v>2.8188043478260876</v>
      </c>
      <c r="W79" s="36">
        <v>8.4290826591605722E-2</v>
      </c>
      <c r="X79" s="31">
        <v>4.4815217391304358</v>
      </c>
      <c r="Y79" s="31">
        <v>0</v>
      </c>
      <c r="Z79" s="36">
        <v>0</v>
      </c>
      <c r="AA79" s="31">
        <v>95.420978260869546</v>
      </c>
      <c r="AB79" s="31">
        <v>0</v>
      </c>
      <c r="AC79" s="36">
        <v>0</v>
      </c>
      <c r="AD79" s="31">
        <v>0</v>
      </c>
      <c r="AE79" s="31">
        <v>0</v>
      </c>
      <c r="AF79" s="36" t="s">
        <v>974</v>
      </c>
      <c r="AG79" s="31">
        <v>42.826630434782572</v>
      </c>
      <c r="AH79" s="31">
        <v>0</v>
      </c>
      <c r="AI79" s="36">
        <v>0</v>
      </c>
      <c r="AJ79" t="s">
        <v>33</v>
      </c>
      <c r="AK79" s="37">
        <v>6</v>
      </c>
      <c r="AT79"/>
    </row>
    <row r="80" spans="1:46" x14ac:dyDescent="0.25">
      <c r="A80" t="s">
        <v>816</v>
      </c>
      <c r="B80" t="s">
        <v>475</v>
      </c>
      <c r="C80" t="s">
        <v>591</v>
      </c>
      <c r="D80" t="s">
        <v>744</v>
      </c>
      <c r="E80" s="31">
        <v>69.054347826086953</v>
      </c>
      <c r="F80" s="31">
        <v>356.80032608695649</v>
      </c>
      <c r="G80" s="31">
        <v>17.202500000000004</v>
      </c>
      <c r="H80" s="36">
        <v>4.8213240690277707E-2</v>
      </c>
      <c r="I80" s="31">
        <v>48.394456521739123</v>
      </c>
      <c r="J80" s="31">
        <v>2.7504347826086959</v>
      </c>
      <c r="K80" s="36">
        <v>5.6833674356342477E-2</v>
      </c>
      <c r="L80" s="31">
        <v>39.785760869565209</v>
      </c>
      <c r="M80" s="31">
        <v>2.7504347826086959</v>
      </c>
      <c r="N80" s="36">
        <v>6.9131134418311133E-2</v>
      </c>
      <c r="O80" s="31">
        <v>0</v>
      </c>
      <c r="P80" s="31">
        <v>0</v>
      </c>
      <c r="Q80" s="36" t="s">
        <v>974</v>
      </c>
      <c r="R80" s="31">
        <v>8.6086956521739122</v>
      </c>
      <c r="S80" s="31">
        <v>0</v>
      </c>
      <c r="T80" s="36">
        <v>0</v>
      </c>
      <c r="U80" s="31">
        <v>83.183478260869563</v>
      </c>
      <c r="V80" s="31">
        <v>11.626413043478264</v>
      </c>
      <c r="W80" s="36">
        <v>0.13976829637992499</v>
      </c>
      <c r="X80" s="31">
        <v>9.6576086956521738</v>
      </c>
      <c r="Y80" s="31">
        <v>0</v>
      </c>
      <c r="Z80" s="36">
        <v>0</v>
      </c>
      <c r="AA80" s="31">
        <v>169.62728260869565</v>
      </c>
      <c r="AB80" s="31">
        <v>2.8256521739130438</v>
      </c>
      <c r="AC80" s="36">
        <v>1.6658005307031851E-2</v>
      </c>
      <c r="AD80" s="31">
        <v>0</v>
      </c>
      <c r="AE80" s="31">
        <v>0</v>
      </c>
      <c r="AF80" s="36" t="s">
        <v>974</v>
      </c>
      <c r="AG80" s="31">
        <v>45.9375</v>
      </c>
      <c r="AH80" s="31">
        <v>0</v>
      </c>
      <c r="AI80" s="36">
        <v>0</v>
      </c>
      <c r="AJ80" t="s">
        <v>190</v>
      </c>
      <c r="AK80" s="37">
        <v>6</v>
      </c>
      <c r="AT80"/>
    </row>
    <row r="81" spans="1:46" x14ac:dyDescent="0.25">
      <c r="A81" t="s">
        <v>816</v>
      </c>
      <c r="B81" t="s">
        <v>418</v>
      </c>
      <c r="C81" t="s">
        <v>561</v>
      </c>
      <c r="D81" t="s">
        <v>742</v>
      </c>
      <c r="E81" s="31">
        <v>44.75</v>
      </c>
      <c r="F81" s="31">
        <v>237.50543478260869</v>
      </c>
      <c r="G81" s="31">
        <v>0</v>
      </c>
      <c r="H81" s="36">
        <v>0</v>
      </c>
      <c r="I81" s="31">
        <v>9.3260869565217384</v>
      </c>
      <c r="J81" s="31">
        <v>0</v>
      </c>
      <c r="K81" s="36">
        <v>0</v>
      </c>
      <c r="L81" s="31">
        <v>3.5</v>
      </c>
      <c r="M81" s="31">
        <v>0</v>
      </c>
      <c r="N81" s="36">
        <v>0</v>
      </c>
      <c r="O81" s="31">
        <v>5.8260869565217392</v>
      </c>
      <c r="P81" s="31">
        <v>0</v>
      </c>
      <c r="Q81" s="36">
        <v>0</v>
      </c>
      <c r="R81" s="31">
        <v>0</v>
      </c>
      <c r="S81" s="31">
        <v>0</v>
      </c>
      <c r="T81" s="36" t="s">
        <v>974</v>
      </c>
      <c r="U81" s="31">
        <v>51.505434782608695</v>
      </c>
      <c r="V81" s="31">
        <v>0</v>
      </c>
      <c r="W81" s="36">
        <v>0</v>
      </c>
      <c r="X81" s="31">
        <v>9.7880434782608692</v>
      </c>
      <c r="Y81" s="31">
        <v>0</v>
      </c>
      <c r="Z81" s="36">
        <v>0</v>
      </c>
      <c r="AA81" s="31">
        <v>139.88858695652175</v>
      </c>
      <c r="AB81" s="31">
        <v>0</v>
      </c>
      <c r="AC81" s="36">
        <v>0</v>
      </c>
      <c r="AD81" s="31">
        <v>0.61141304347826086</v>
      </c>
      <c r="AE81" s="31">
        <v>0</v>
      </c>
      <c r="AF81" s="36">
        <v>0</v>
      </c>
      <c r="AG81" s="31">
        <v>26.385869565217391</v>
      </c>
      <c r="AH81" s="31">
        <v>0</v>
      </c>
      <c r="AI81" s="36">
        <v>0</v>
      </c>
      <c r="AJ81" t="s">
        <v>132</v>
      </c>
      <c r="AK81" s="37">
        <v>6</v>
      </c>
      <c r="AT81"/>
    </row>
    <row r="82" spans="1:46" x14ac:dyDescent="0.25">
      <c r="A82" t="s">
        <v>816</v>
      </c>
      <c r="B82" t="s">
        <v>470</v>
      </c>
      <c r="C82" t="s">
        <v>678</v>
      </c>
      <c r="D82" t="s">
        <v>727</v>
      </c>
      <c r="E82" s="31">
        <v>19.641304347826086</v>
      </c>
      <c r="F82" s="31">
        <v>121.98315217391303</v>
      </c>
      <c r="G82" s="31">
        <v>39.553804347826095</v>
      </c>
      <c r="H82" s="36">
        <v>0.32425628984758242</v>
      </c>
      <c r="I82" s="31">
        <v>5.2663043478260878</v>
      </c>
      <c r="J82" s="31">
        <v>4.4701086956521747</v>
      </c>
      <c r="K82" s="36">
        <v>0.84881320949432404</v>
      </c>
      <c r="L82" s="31">
        <v>0.13315217391304349</v>
      </c>
      <c r="M82" s="31">
        <v>0.13315217391304349</v>
      </c>
      <c r="N82" s="36">
        <v>1</v>
      </c>
      <c r="O82" s="31">
        <v>0</v>
      </c>
      <c r="P82" s="31">
        <v>0</v>
      </c>
      <c r="Q82" s="36" t="s">
        <v>974</v>
      </c>
      <c r="R82" s="31">
        <v>5.1331521739130439</v>
      </c>
      <c r="S82" s="31">
        <v>4.3369565217391308</v>
      </c>
      <c r="T82" s="36">
        <v>0.84489147697194278</v>
      </c>
      <c r="U82" s="31">
        <v>34.107826086956521</v>
      </c>
      <c r="V82" s="31">
        <v>4.3822826086956521</v>
      </c>
      <c r="W82" s="36">
        <v>0.12848319906179889</v>
      </c>
      <c r="X82" s="31">
        <v>0</v>
      </c>
      <c r="Y82" s="31">
        <v>0</v>
      </c>
      <c r="Z82" s="36" t="s">
        <v>974</v>
      </c>
      <c r="AA82" s="31">
        <v>67.242499999999993</v>
      </c>
      <c r="AB82" s="31">
        <v>29.891956521739136</v>
      </c>
      <c r="AC82" s="36">
        <v>0.44453963671397018</v>
      </c>
      <c r="AD82" s="31">
        <v>5.0815217391304346</v>
      </c>
      <c r="AE82" s="31">
        <v>0</v>
      </c>
      <c r="AF82" s="36">
        <v>0</v>
      </c>
      <c r="AG82" s="31">
        <v>10.285</v>
      </c>
      <c r="AH82" s="31">
        <v>0.80945652173913041</v>
      </c>
      <c r="AI82" s="36">
        <v>7.870262729597767E-2</v>
      </c>
      <c r="AJ82" t="s">
        <v>185</v>
      </c>
      <c r="AK82" s="37">
        <v>6</v>
      </c>
      <c r="AT82"/>
    </row>
    <row r="83" spans="1:46" x14ac:dyDescent="0.25">
      <c r="A83" t="s">
        <v>816</v>
      </c>
      <c r="B83" t="s">
        <v>334</v>
      </c>
      <c r="C83" t="s">
        <v>591</v>
      </c>
      <c r="D83" t="s">
        <v>744</v>
      </c>
      <c r="E83" s="31">
        <v>99.423913043478265</v>
      </c>
      <c r="F83" s="31">
        <v>327.50771739130431</v>
      </c>
      <c r="G83" s="31">
        <v>14.975869565217394</v>
      </c>
      <c r="H83" s="36">
        <v>4.5726768469777197E-2</v>
      </c>
      <c r="I83" s="31">
        <v>22.672282608695653</v>
      </c>
      <c r="J83" s="31">
        <v>0</v>
      </c>
      <c r="K83" s="36">
        <v>0</v>
      </c>
      <c r="L83" s="31">
        <v>14.630108695652174</v>
      </c>
      <c r="M83" s="31">
        <v>0</v>
      </c>
      <c r="N83" s="36">
        <v>0</v>
      </c>
      <c r="O83" s="31">
        <v>6.2146739130434785</v>
      </c>
      <c r="P83" s="31">
        <v>0</v>
      </c>
      <c r="Q83" s="36">
        <v>0</v>
      </c>
      <c r="R83" s="31">
        <v>1.8274999999999999</v>
      </c>
      <c r="S83" s="31">
        <v>0</v>
      </c>
      <c r="T83" s="36">
        <v>0</v>
      </c>
      <c r="U83" s="31">
        <v>103.34097826086953</v>
      </c>
      <c r="V83" s="31">
        <v>4.5813043478260873</v>
      </c>
      <c r="W83" s="36">
        <v>4.4331923549835568E-2</v>
      </c>
      <c r="X83" s="31">
        <v>11.315652173913042</v>
      </c>
      <c r="Y83" s="31">
        <v>0</v>
      </c>
      <c r="Z83" s="36">
        <v>0</v>
      </c>
      <c r="AA83" s="31">
        <v>136.40130434782611</v>
      </c>
      <c r="AB83" s="31">
        <v>8.374347826086959</v>
      </c>
      <c r="AC83" s="36">
        <v>6.1394924822215785E-2</v>
      </c>
      <c r="AD83" s="31">
        <v>0</v>
      </c>
      <c r="AE83" s="31">
        <v>0</v>
      </c>
      <c r="AF83" s="36" t="s">
        <v>974</v>
      </c>
      <c r="AG83" s="31">
        <v>53.777499999999989</v>
      </c>
      <c r="AH83" s="31">
        <v>2.0202173913043477</v>
      </c>
      <c r="AI83" s="36">
        <v>3.7566219911753955E-2</v>
      </c>
      <c r="AJ83" t="s">
        <v>46</v>
      </c>
      <c r="AK83" s="37">
        <v>6</v>
      </c>
      <c r="AT83"/>
    </row>
    <row r="84" spans="1:46" x14ac:dyDescent="0.25">
      <c r="A84" t="s">
        <v>816</v>
      </c>
      <c r="B84" t="s">
        <v>441</v>
      </c>
      <c r="C84" t="s">
        <v>281</v>
      </c>
      <c r="D84" t="s">
        <v>771</v>
      </c>
      <c r="E84" s="31">
        <v>64.782608695652172</v>
      </c>
      <c r="F84" s="31">
        <v>271.61141304347825</v>
      </c>
      <c r="G84" s="31">
        <v>18.554347826086957</v>
      </c>
      <c r="H84" s="36">
        <v>6.831210669014437E-2</v>
      </c>
      <c r="I84" s="31">
        <v>10.785326086956522</v>
      </c>
      <c r="J84" s="31">
        <v>0</v>
      </c>
      <c r="K84" s="36">
        <v>0</v>
      </c>
      <c r="L84" s="31">
        <v>6.1766304347826084</v>
      </c>
      <c r="M84" s="31">
        <v>0</v>
      </c>
      <c r="N84" s="36">
        <v>0</v>
      </c>
      <c r="O84" s="31">
        <v>0</v>
      </c>
      <c r="P84" s="31">
        <v>0</v>
      </c>
      <c r="Q84" s="36" t="s">
        <v>974</v>
      </c>
      <c r="R84" s="31">
        <v>4.6086956521739131</v>
      </c>
      <c r="S84" s="31">
        <v>0</v>
      </c>
      <c r="T84" s="36">
        <v>0</v>
      </c>
      <c r="U84" s="31">
        <v>53.502717391304351</v>
      </c>
      <c r="V84" s="31">
        <v>2.1331521739130435</v>
      </c>
      <c r="W84" s="36">
        <v>3.9869978160394129E-2</v>
      </c>
      <c r="X84" s="31">
        <v>12.872282608695652</v>
      </c>
      <c r="Y84" s="31">
        <v>0</v>
      </c>
      <c r="Z84" s="36">
        <v>0</v>
      </c>
      <c r="AA84" s="31">
        <v>104.95652173913044</v>
      </c>
      <c r="AB84" s="31">
        <v>14.989130434782609</v>
      </c>
      <c r="AC84" s="36">
        <v>0.14281275890637946</v>
      </c>
      <c r="AD84" s="31">
        <v>0.12771739130434784</v>
      </c>
      <c r="AE84" s="31">
        <v>0</v>
      </c>
      <c r="AF84" s="36">
        <v>0</v>
      </c>
      <c r="AG84" s="31">
        <v>89.366847826086953</v>
      </c>
      <c r="AH84" s="31">
        <v>1.4320652173913044</v>
      </c>
      <c r="AI84" s="36">
        <v>1.6024568978623775E-2</v>
      </c>
      <c r="AJ84" t="s">
        <v>156</v>
      </c>
      <c r="AK84" s="37">
        <v>6</v>
      </c>
      <c r="AT84"/>
    </row>
    <row r="85" spans="1:46" x14ac:dyDescent="0.25">
      <c r="A85" t="s">
        <v>816</v>
      </c>
      <c r="B85" t="s">
        <v>449</v>
      </c>
      <c r="C85" t="s">
        <v>579</v>
      </c>
      <c r="D85" t="s">
        <v>708</v>
      </c>
      <c r="E85" s="31">
        <v>32.597826086956523</v>
      </c>
      <c r="F85" s="31">
        <v>156.04891304347828</v>
      </c>
      <c r="G85" s="31">
        <v>0</v>
      </c>
      <c r="H85" s="36">
        <v>0</v>
      </c>
      <c r="I85" s="31">
        <v>23.978260869565219</v>
      </c>
      <c r="J85" s="31">
        <v>0</v>
      </c>
      <c r="K85" s="36">
        <v>0</v>
      </c>
      <c r="L85" s="31">
        <v>18.048913043478262</v>
      </c>
      <c r="M85" s="31">
        <v>0</v>
      </c>
      <c r="N85" s="36">
        <v>0</v>
      </c>
      <c r="O85" s="31">
        <v>0</v>
      </c>
      <c r="P85" s="31">
        <v>0</v>
      </c>
      <c r="Q85" s="36" t="s">
        <v>974</v>
      </c>
      <c r="R85" s="31">
        <v>5.9293478260869561</v>
      </c>
      <c r="S85" s="31">
        <v>0</v>
      </c>
      <c r="T85" s="36">
        <v>0</v>
      </c>
      <c r="U85" s="31">
        <v>20.279891304347824</v>
      </c>
      <c r="V85" s="31">
        <v>0</v>
      </c>
      <c r="W85" s="36">
        <v>0</v>
      </c>
      <c r="X85" s="31">
        <v>0</v>
      </c>
      <c r="Y85" s="31">
        <v>0</v>
      </c>
      <c r="Z85" s="36" t="s">
        <v>974</v>
      </c>
      <c r="AA85" s="31">
        <v>95.125</v>
      </c>
      <c r="AB85" s="31">
        <v>0</v>
      </c>
      <c r="AC85" s="36">
        <v>0</v>
      </c>
      <c r="AD85" s="31">
        <v>0</v>
      </c>
      <c r="AE85" s="31">
        <v>0</v>
      </c>
      <c r="AF85" s="36" t="s">
        <v>974</v>
      </c>
      <c r="AG85" s="31">
        <v>16.665760869565219</v>
      </c>
      <c r="AH85" s="31">
        <v>0</v>
      </c>
      <c r="AI85" s="36">
        <v>0</v>
      </c>
      <c r="AJ85" t="s">
        <v>164</v>
      </c>
      <c r="AK85" s="37">
        <v>6</v>
      </c>
      <c r="AT85"/>
    </row>
    <row r="86" spans="1:46" x14ac:dyDescent="0.25">
      <c r="A86" t="s">
        <v>816</v>
      </c>
      <c r="B86" t="s">
        <v>431</v>
      </c>
      <c r="C86" t="s">
        <v>590</v>
      </c>
      <c r="D86" t="s">
        <v>745</v>
      </c>
      <c r="E86" s="31">
        <v>21.489130434782609</v>
      </c>
      <c r="F86" s="31">
        <v>102.50826086956525</v>
      </c>
      <c r="G86" s="31">
        <v>0</v>
      </c>
      <c r="H86" s="36">
        <v>0</v>
      </c>
      <c r="I86" s="31">
        <v>9.902934782608698</v>
      </c>
      <c r="J86" s="31">
        <v>0</v>
      </c>
      <c r="K86" s="36">
        <v>0</v>
      </c>
      <c r="L86" s="31">
        <v>5.9698913043478274</v>
      </c>
      <c r="M86" s="31">
        <v>0</v>
      </c>
      <c r="N86" s="36">
        <v>0</v>
      </c>
      <c r="O86" s="31">
        <v>0</v>
      </c>
      <c r="P86" s="31">
        <v>0</v>
      </c>
      <c r="Q86" s="36" t="s">
        <v>974</v>
      </c>
      <c r="R86" s="31">
        <v>3.9330434782608701</v>
      </c>
      <c r="S86" s="31">
        <v>0</v>
      </c>
      <c r="T86" s="36">
        <v>0</v>
      </c>
      <c r="U86" s="31">
        <v>18.868478260869573</v>
      </c>
      <c r="V86" s="31">
        <v>0</v>
      </c>
      <c r="W86" s="36">
        <v>0</v>
      </c>
      <c r="X86" s="31">
        <v>5.2364130434782599</v>
      </c>
      <c r="Y86" s="31">
        <v>0</v>
      </c>
      <c r="Z86" s="36">
        <v>0</v>
      </c>
      <c r="AA86" s="31">
        <v>49.542282608695665</v>
      </c>
      <c r="AB86" s="31">
        <v>0</v>
      </c>
      <c r="AC86" s="36">
        <v>0</v>
      </c>
      <c r="AD86" s="31">
        <v>0</v>
      </c>
      <c r="AE86" s="31">
        <v>0</v>
      </c>
      <c r="AF86" s="36" t="s">
        <v>974</v>
      </c>
      <c r="AG86" s="31">
        <v>18.958152173913053</v>
      </c>
      <c r="AH86" s="31">
        <v>0</v>
      </c>
      <c r="AI86" s="36">
        <v>0</v>
      </c>
      <c r="AJ86" t="s">
        <v>146</v>
      </c>
      <c r="AK86" s="37">
        <v>6</v>
      </c>
      <c r="AT86"/>
    </row>
    <row r="87" spans="1:46" x14ac:dyDescent="0.25">
      <c r="A87" t="s">
        <v>816</v>
      </c>
      <c r="B87" t="s">
        <v>415</v>
      </c>
      <c r="C87" t="s">
        <v>607</v>
      </c>
      <c r="D87" t="s">
        <v>743</v>
      </c>
      <c r="E87" s="31">
        <v>102.1195652173913</v>
      </c>
      <c r="F87" s="31">
        <v>325.26739130434783</v>
      </c>
      <c r="G87" s="31">
        <v>17.801521739130436</v>
      </c>
      <c r="H87" s="36">
        <v>5.472888526496595E-2</v>
      </c>
      <c r="I87" s="31">
        <v>32.558369565217397</v>
      </c>
      <c r="J87" s="31">
        <v>8.6956521739130432E-2</v>
      </c>
      <c r="K87" s="36">
        <v>2.6707885837141984E-3</v>
      </c>
      <c r="L87" s="31">
        <v>23.540652173913053</v>
      </c>
      <c r="M87" s="31">
        <v>8.6956521739130432E-2</v>
      </c>
      <c r="N87" s="36">
        <v>3.6938875395938556E-3</v>
      </c>
      <c r="O87" s="31">
        <v>6.1481521739130445</v>
      </c>
      <c r="P87" s="31">
        <v>0</v>
      </c>
      <c r="Q87" s="36">
        <v>0</v>
      </c>
      <c r="R87" s="31">
        <v>2.8695652173913042</v>
      </c>
      <c r="S87" s="31">
        <v>0</v>
      </c>
      <c r="T87" s="36">
        <v>0</v>
      </c>
      <c r="U87" s="31">
        <v>79.93239130434786</v>
      </c>
      <c r="V87" s="31">
        <v>3.4538043478260874</v>
      </c>
      <c r="W87" s="36">
        <v>4.3209070709213482E-2</v>
      </c>
      <c r="X87" s="31">
        <v>0</v>
      </c>
      <c r="Y87" s="31">
        <v>0</v>
      </c>
      <c r="Z87" s="36" t="s">
        <v>974</v>
      </c>
      <c r="AA87" s="31">
        <v>151.33847826086955</v>
      </c>
      <c r="AB87" s="31">
        <v>13.493369565217392</v>
      </c>
      <c r="AC87" s="36">
        <v>8.9160203804601559E-2</v>
      </c>
      <c r="AD87" s="31">
        <v>0</v>
      </c>
      <c r="AE87" s="31">
        <v>0</v>
      </c>
      <c r="AF87" s="36" t="s">
        <v>974</v>
      </c>
      <c r="AG87" s="31">
        <v>61.438152173913018</v>
      </c>
      <c r="AH87" s="31">
        <v>0.76739130434782599</v>
      </c>
      <c r="AI87" s="36">
        <v>1.2490468498719995E-2</v>
      </c>
      <c r="AJ87" t="s">
        <v>129</v>
      </c>
      <c r="AK87" s="37">
        <v>6</v>
      </c>
      <c r="AT87"/>
    </row>
    <row r="88" spans="1:46" x14ac:dyDescent="0.25">
      <c r="A88" t="s">
        <v>816</v>
      </c>
      <c r="B88" t="s">
        <v>498</v>
      </c>
      <c r="C88" t="s">
        <v>603</v>
      </c>
      <c r="D88" t="s">
        <v>709</v>
      </c>
      <c r="E88" s="31">
        <v>53.978260869565219</v>
      </c>
      <c r="F88" s="31">
        <v>163.22989130434783</v>
      </c>
      <c r="G88" s="31">
        <v>0</v>
      </c>
      <c r="H88" s="36">
        <v>0</v>
      </c>
      <c r="I88" s="31">
        <v>9.0509782608695648</v>
      </c>
      <c r="J88" s="31">
        <v>0</v>
      </c>
      <c r="K88" s="36">
        <v>0</v>
      </c>
      <c r="L88" s="31">
        <v>8.0219565217391295</v>
      </c>
      <c r="M88" s="31">
        <v>0</v>
      </c>
      <c r="N88" s="36">
        <v>0</v>
      </c>
      <c r="O88" s="31">
        <v>1.0290217391304348</v>
      </c>
      <c r="P88" s="31">
        <v>0</v>
      </c>
      <c r="Q88" s="36">
        <v>0</v>
      </c>
      <c r="R88" s="31">
        <v>0</v>
      </c>
      <c r="S88" s="31">
        <v>0</v>
      </c>
      <c r="T88" s="36" t="s">
        <v>974</v>
      </c>
      <c r="U88" s="31">
        <v>34.682391304347831</v>
      </c>
      <c r="V88" s="31">
        <v>0</v>
      </c>
      <c r="W88" s="36">
        <v>0</v>
      </c>
      <c r="X88" s="31">
        <v>0</v>
      </c>
      <c r="Y88" s="31">
        <v>0</v>
      </c>
      <c r="Z88" s="36" t="s">
        <v>974</v>
      </c>
      <c r="AA88" s="31">
        <v>99.344456521739119</v>
      </c>
      <c r="AB88" s="31">
        <v>0</v>
      </c>
      <c r="AC88" s="36">
        <v>0</v>
      </c>
      <c r="AD88" s="31">
        <v>0</v>
      </c>
      <c r="AE88" s="31">
        <v>0</v>
      </c>
      <c r="AF88" s="36" t="s">
        <v>974</v>
      </c>
      <c r="AG88" s="31">
        <v>20.152065217391304</v>
      </c>
      <c r="AH88" s="31">
        <v>0</v>
      </c>
      <c r="AI88" s="36">
        <v>0</v>
      </c>
      <c r="AJ88" t="s">
        <v>213</v>
      </c>
      <c r="AK88" s="37">
        <v>6</v>
      </c>
      <c r="AT88"/>
    </row>
    <row r="89" spans="1:46" x14ac:dyDescent="0.25">
      <c r="A89" t="s">
        <v>816</v>
      </c>
      <c r="B89" t="s">
        <v>379</v>
      </c>
      <c r="C89" t="s">
        <v>642</v>
      </c>
      <c r="D89" t="s">
        <v>748</v>
      </c>
      <c r="E89" s="31">
        <v>44.5</v>
      </c>
      <c r="F89" s="31">
        <v>139.17945652173916</v>
      </c>
      <c r="G89" s="31">
        <v>4.3478260869565216E-2</v>
      </c>
      <c r="H89" s="36">
        <v>3.1238993136012226E-4</v>
      </c>
      <c r="I89" s="31">
        <v>11.17195652173913</v>
      </c>
      <c r="J89" s="31">
        <v>4.3478260869565216E-2</v>
      </c>
      <c r="K89" s="36">
        <v>3.8917320153334244E-3</v>
      </c>
      <c r="L89" s="31">
        <v>6.2667391304347833</v>
      </c>
      <c r="M89" s="31">
        <v>0</v>
      </c>
      <c r="N89" s="36">
        <v>0</v>
      </c>
      <c r="O89" s="31">
        <v>4.3478260869565216E-2</v>
      </c>
      <c r="P89" s="31">
        <v>4.3478260869565216E-2</v>
      </c>
      <c r="Q89" s="36">
        <v>1</v>
      </c>
      <c r="R89" s="31">
        <v>4.8617391304347821</v>
      </c>
      <c r="S89" s="31">
        <v>0</v>
      </c>
      <c r="T89" s="36">
        <v>0</v>
      </c>
      <c r="U89" s="31">
        <v>19.171847826086957</v>
      </c>
      <c r="V89" s="31">
        <v>0</v>
      </c>
      <c r="W89" s="36">
        <v>0</v>
      </c>
      <c r="X89" s="31">
        <v>4.8251086956521734</v>
      </c>
      <c r="Y89" s="31">
        <v>0</v>
      </c>
      <c r="Z89" s="36">
        <v>0</v>
      </c>
      <c r="AA89" s="31">
        <v>68.680978260869594</v>
      </c>
      <c r="AB89" s="31">
        <v>0</v>
      </c>
      <c r="AC89" s="36">
        <v>0</v>
      </c>
      <c r="AD89" s="31">
        <v>3.1413043478260869</v>
      </c>
      <c r="AE89" s="31">
        <v>0</v>
      </c>
      <c r="AF89" s="36">
        <v>0</v>
      </c>
      <c r="AG89" s="31">
        <v>32.188260869565212</v>
      </c>
      <c r="AH89" s="31">
        <v>0</v>
      </c>
      <c r="AI89" s="36">
        <v>0</v>
      </c>
      <c r="AJ89" t="s">
        <v>92</v>
      </c>
      <c r="AK89" s="37">
        <v>6</v>
      </c>
      <c r="AT89"/>
    </row>
    <row r="90" spans="1:46" x14ac:dyDescent="0.25">
      <c r="A90" t="s">
        <v>816</v>
      </c>
      <c r="B90" t="s">
        <v>465</v>
      </c>
      <c r="C90" t="s">
        <v>676</v>
      </c>
      <c r="D90" t="s">
        <v>766</v>
      </c>
      <c r="E90" s="31">
        <v>79.358695652173907</v>
      </c>
      <c r="F90" s="31">
        <v>196.69641304347826</v>
      </c>
      <c r="G90" s="31">
        <v>0</v>
      </c>
      <c r="H90" s="36">
        <v>0</v>
      </c>
      <c r="I90" s="31">
        <v>8.6677173913043468</v>
      </c>
      <c r="J90" s="31">
        <v>0</v>
      </c>
      <c r="K90" s="36">
        <v>0</v>
      </c>
      <c r="L90" s="31">
        <v>1.1894565217391304</v>
      </c>
      <c r="M90" s="31">
        <v>0</v>
      </c>
      <c r="N90" s="36">
        <v>0</v>
      </c>
      <c r="O90" s="31">
        <v>1.7391304347826086</v>
      </c>
      <c r="P90" s="31">
        <v>0</v>
      </c>
      <c r="Q90" s="36">
        <v>0</v>
      </c>
      <c r="R90" s="31">
        <v>5.7391304347826084</v>
      </c>
      <c r="S90" s="31">
        <v>0</v>
      </c>
      <c r="T90" s="36">
        <v>0</v>
      </c>
      <c r="U90" s="31">
        <v>52.616086956521734</v>
      </c>
      <c r="V90" s="31">
        <v>0</v>
      </c>
      <c r="W90" s="36">
        <v>0</v>
      </c>
      <c r="X90" s="31">
        <v>3.4421739130434776</v>
      </c>
      <c r="Y90" s="31">
        <v>0</v>
      </c>
      <c r="Z90" s="36">
        <v>0</v>
      </c>
      <c r="AA90" s="31">
        <v>114.31913043478262</v>
      </c>
      <c r="AB90" s="31">
        <v>0</v>
      </c>
      <c r="AC90" s="36">
        <v>0</v>
      </c>
      <c r="AD90" s="31">
        <v>0</v>
      </c>
      <c r="AE90" s="31">
        <v>0</v>
      </c>
      <c r="AF90" s="36" t="s">
        <v>974</v>
      </c>
      <c r="AG90" s="31">
        <v>17.651304347826077</v>
      </c>
      <c r="AH90" s="31">
        <v>0</v>
      </c>
      <c r="AI90" s="36">
        <v>0</v>
      </c>
      <c r="AJ90" t="s">
        <v>180</v>
      </c>
      <c r="AK90" s="37">
        <v>6</v>
      </c>
      <c r="AT90"/>
    </row>
    <row r="91" spans="1:46" x14ac:dyDescent="0.25">
      <c r="A91" t="s">
        <v>816</v>
      </c>
      <c r="B91" t="s">
        <v>341</v>
      </c>
      <c r="C91" t="s">
        <v>583</v>
      </c>
      <c r="D91" t="s">
        <v>721</v>
      </c>
      <c r="E91" s="31">
        <v>47.717391304347828</v>
      </c>
      <c r="F91" s="31">
        <v>184.83119565217396</v>
      </c>
      <c r="G91" s="31">
        <v>0</v>
      </c>
      <c r="H91" s="36">
        <v>0</v>
      </c>
      <c r="I91" s="31">
        <v>15.433695652173915</v>
      </c>
      <c r="J91" s="31">
        <v>0</v>
      </c>
      <c r="K91" s="36">
        <v>0</v>
      </c>
      <c r="L91" s="31">
        <v>6.430326086956522</v>
      </c>
      <c r="M91" s="31">
        <v>0</v>
      </c>
      <c r="N91" s="36">
        <v>0</v>
      </c>
      <c r="O91" s="31">
        <v>1.6663043478260871</v>
      </c>
      <c r="P91" s="31">
        <v>0</v>
      </c>
      <c r="Q91" s="36">
        <v>0</v>
      </c>
      <c r="R91" s="31">
        <v>7.3370652173913058</v>
      </c>
      <c r="S91" s="31">
        <v>0</v>
      </c>
      <c r="T91" s="36">
        <v>0</v>
      </c>
      <c r="U91" s="31">
        <v>38.006847826086961</v>
      </c>
      <c r="V91" s="31">
        <v>0</v>
      </c>
      <c r="W91" s="36">
        <v>0</v>
      </c>
      <c r="X91" s="31">
        <v>3.7831521739130438</v>
      </c>
      <c r="Y91" s="31">
        <v>0</v>
      </c>
      <c r="Z91" s="36">
        <v>0</v>
      </c>
      <c r="AA91" s="31">
        <v>71.689239130434785</v>
      </c>
      <c r="AB91" s="31">
        <v>0</v>
      </c>
      <c r="AC91" s="36">
        <v>0</v>
      </c>
      <c r="AD91" s="31">
        <v>31.450000000000006</v>
      </c>
      <c r="AE91" s="31">
        <v>0</v>
      </c>
      <c r="AF91" s="36">
        <v>0</v>
      </c>
      <c r="AG91" s="31">
        <v>24.468260869565217</v>
      </c>
      <c r="AH91" s="31">
        <v>0</v>
      </c>
      <c r="AI91" s="36">
        <v>0</v>
      </c>
      <c r="AJ91" t="s">
        <v>53</v>
      </c>
      <c r="AK91" s="37">
        <v>6</v>
      </c>
      <c r="AT91"/>
    </row>
    <row r="92" spans="1:46" x14ac:dyDescent="0.25">
      <c r="A92" t="s">
        <v>816</v>
      </c>
      <c r="B92" t="s">
        <v>512</v>
      </c>
      <c r="C92" t="s">
        <v>607</v>
      </c>
      <c r="D92" t="s">
        <v>743</v>
      </c>
      <c r="E92" s="31">
        <v>82.336956521739125</v>
      </c>
      <c r="F92" s="31">
        <v>372.55630434782614</v>
      </c>
      <c r="G92" s="31">
        <v>0</v>
      </c>
      <c r="H92" s="36">
        <v>0</v>
      </c>
      <c r="I92" s="31">
        <v>40.222826086956523</v>
      </c>
      <c r="J92" s="31">
        <v>0</v>
      </c>
      <c r="K92" s="36">
        <v>0</v>
      </c>
      <c r="L92" s="31">
        <v>25.432065217391305</v>
      </c>
      <c r="M92" s="31">
        <v>0</v>
      </c>
      <c r="N92" s="36">
        <v>0</v>
      </c>
      <c r="O92" s="31">
        <v>4.4429347826086953</v>
      </c>
      <c r="P92" s="31">
        <v>0</v>
      </c>
      <c r="Q92" s="36">
        <v>0</v>
      </c>
      <c r="R92" s="31">
        <v>10.347826086956522</v>
      </c>
      <c r="S92" s="31">
        <v>0</v>
      </c>
      <c r="T92" s="36">
        <v>0</v>
      </c>
      <c r="U92" s="31">
        <v>86.377717391304344</v>
      </c>
      <c r="V92" s="31">
        <v>0</v>
      </c>
      <c r="W92" s="36">
        <v>0</v>
      </c>
      <c r="X92" s="31">
        <v>11.858695652173912</v>
      </c>
      <c r="Y92" s="31">
        <v>0</v>
      </c>
      <c r="Z92" s="36">
        <v>0</v>
      </c>
      <c r="AA92" s="31">
        <v>134.82532608695652</v>
      </c>
      <c r="AB92" s="31">
        <v>0</v>
      </c>
      <c r="AC92" s="36">
        <v>0</v>
      </c>
      <c r="AD92" s="31">
        <v>19.252717391304348</v>
      </c>
      <c r="AE92" s="31">
        <v>0</v>
      </c>
      <c r="AF92" s="36">
        <v>0</v>
      </c>
      <c r="AG92" s="31">
        <v>80.019021739130437</v>
      </c>
      <c r="AH92" s="31">
        <v>0</v>
      </c>
      <c r="AI92" s="36">
        <v>0</v>
      </c>
      <c r="AJ92" t="s">
        <v>230</v>
      </c>
      <c r="AK92" s="37">
        <v>6</v>
      </c>
      <c r="AT92"/>
    </row>
    <row r="93" spans="1:46" x14ac:dyDescent="0.25">
      <c r="A93" t="s">
        <v>816</v>
      </c>
      <c r="B93" t="s">
        <v>514</v>
      </c>
      <c r="C93" t="s">
        <v>609</v>
      </c>
      <c r="D93" t="s">
        <v>717</v>
      </c>
      <c r="E93" s="31">
        <v>97.282608695652172</v>
      </c>
      <c r="F93" s="31">
        <v>312.60402173913042</v>
      </c>
      <c r="G93" s="31">
        <v>0</v>
      </c>
      <c r="H93" s="36">
        <v>0</v>
      </c>
      <c r="I93" s="31">
        <v>21.101739130434776</v>
      </c>
      <c r="J93" s="31">
        <v>0</v>
      </c>
      <c r="K93" s="36">
        <v>0</v>
      </c>
      <c r="L93" s="31">
        <v>7.4276086956521743</v>
      </c>
      <c r="M93" s="31">
        <v>0</v>
      </c>
      <c r="N93" s="36">
        <v>0</v>
      </c>
      <c r="O93" s="31">
        <v>8.8538043478260828</v>
      </c>
      <c r="P93" s="31">
        <v>0</v>
      </c>
      <c r="Q93" s="36">
        <v>0</v>
      </c>
      <c r="R93" s="31">
        <v>4.8203260869565199</v>
      </c>
      <c r="S93" s="31">
        <v>0</v>
      </c>
      <c r="T93" s="36">
        <v>0</v>
      </c>
      <c r="U93" s="31">
        <v>50.936521739130441</v>
      </c>
      <c r="V93" s="31">
        <v>0</v>
      </c>
      <c r="W93" s="36">
        <v>0</v>
      </c>
      <c r="X93" s="31">
        <v>13.947499999999998</v>
      </c>
      <c r="Y93" s="31">
        <v>0</v>
      </c>
      <c r="Z93" s="36">
        <v>0</v>
      </c>
      <c r="AA93" s="31">
        <v>139.20945652173913</v>
      </c>
      <c r="AB93" s="31">
        <v>0</v>
      </c>
      <c r="AC93" s="36">
        <v>0</v>
      </c>
      <c r="AD93" s="31">
        <v>49.674021739130438</v>
      </c>
      <c r="AE93" s="31">
        <v>0</v>
      </c>
      <c r="AF93" s="36">
        <v>0</v>
      </c>
      <c r="AG93" s="31">
        <v>37.734782608695653</v>
      </c>
      <c r="AH93" s="31">
        <v>0</v>
      </c>
      <c r="AI93" s="36">
        <v>0</v>
      </c>
      <c r="AJ93" t="s">
        <v>232</v>
      </c>
      <c r="AK93" s="37">
        <v>6</v>
      </c>
      <c r="AT93"/>
    </row>
    <row r="94" spans="1:46" x14ac:dyDescent="0.25">
      <c r="A94" t="s">
        <v>816</v>
      </c>
      <c r="B94" t="s">
        <v>308</v>
      </c>
      <c r="C94" t="s">
        <v>602</v>
      </c>
      <c r="D94" t="s">
        <v>743</v>
      </c>
      <c r="E94" s="31">
        <v>67.402173913043484</v>
      </c>
      <c r="F94" s="31">
        <v>230.65913043478255</v>
      </c>
      <c r="G94" s="31">
        <v>3.1900000000000004</v>
      </c>
      <c r="H94" s="36">
        <v>1.3829931613749638E-2</v>
      </c>
      <c r="I94" s="31">
        <v>20.485652173913042</v>
      </c>
      <c r="J94" s="31">
        <v>0</v>
      </c>
      <c r="K94" s="36">
        <v>0</v>
      </c>
      <c r="L94" s="31">
        <v>15.594347826086954</v>
      </c>
      <c r="M94" s="31">
        <v>0</v>
      </c>
      <c r="N94" s="36">
        <v>0</v>
      </c>
      <c r="O94" s="31">
        <v>0</v>
      </c>
      <c r="P94" s="31">
        <v>0</v>
      </c>
      <c r="Q94" s="36" t="s">
        <v>974</v>
      </c>
      <c r="R94" s="31">
        <v>4.8913043478260869</v>
      </c>
      <c r="S94" s="31">
        <v>0</v>
      </c>
      <c r="T94" s="36">
        <v>0</v>
      </c>
      <c r="U94" s="31">
        <v>55.99565217391303</v>
      </c>
      <c r="V94" s="31">
        <v>9.2173913043478259E-2</v>
      </c>
      <c r="W94" s="36">
        <v>1.6460905349794243E-3</v>
      </c>
      <c r="X94" s="31">
        <v>10.517826086956521</v>
      </c>
      <c r="Y94" s="31">
        <v>0</v>
      </c>
      <c r="Z94" s="36">
        <v>0</v>
      </c>
      <c r="AA94" s="31">
        <v>106.1698913043478</v>
      </c>
      <c r="AB94" s="31">
        <v>3.097826086956522</v>
      </c>
      <c r="AC94" s="36">
        <v>2.9178009404533144E-2</v>
      </c>
      <c r="AD94" s="31">
        <v>0</v>
      </c>
      <c r="AE94" s="31">
        <v>0</v>
      </c>
      <c r="AF94" s="36" t="s">
        <v>974</v>
      </c>
      <c r="AG94" s="31">
        <v>37.490108695652175</v>
      </c>
      <c r="AH94" s="31">
        <v>0</v>
      </c>
      <c r="AI94" s="36">
        <v>0</v>
      </c>
      <c r="AJ94" t="s">
        <v>20</v>
      </c>
      <c r="AK94" s="37">
        <v>6</v>
      </c>
      <c r="AT94"/>
    </row>
    <row r="95" spans="1:46" x14ac:dyDescent="0.25">
      <c r="A95" t="s">
        <v>816</v>
      </c>
      <c r="B95" t="s">
        <v>404</v>
      </c>
      <c r="C95" t="s">
        <v>654</v>
      </c>
      <c r="D95" t="s">
        <v>715</v>
      </c>
      <c r="E95" s="31">
        <v>101.66304347826087</v>
      </c>
      <c r="F95" s="31">
        <v>368.46195652173913</v>
      </c>
      <c r="G95" s="31">
        <v>0</v>
      </c>
      <c r="H95" s="36">
        <v>0</v>
      </c>
      <c r="I95" s="31">
        <v>66.65217391304347</v>
      </c>
      <c r="J95" s="31">
        <v>0</v>
      </c>
      <c r="K95" s="36">
        <v>0</v>
      </c>
      <c r="L95" s="31">
        <v>50.038043478260867</v>
      </c>
      <c r="M95" s="31">
        <v>0</v>
      </c>
      <c r="N95" s="36">
        <v>0</v>
      </c>
      <c r="O95" s="31">
        <v>11.027173913043478</v>
      </c>
      <c r="P95" s="31">
        <v>0</v>
      </c>
      <c r="Q95" s="36">
        <v>0</v>
      </c>
      <c r="R95" s="31">
        <v>5.5869565217391308</v>
      </c>
      <c r="S95" s="31">
        <v>0</v>
      </c>
      <c r="T95" s="36">
        <v>0</v>
      </c>
      <c r="U95" s="31">
        <v>64.002717391304344</v>
      </c>
      <c r="V95" s="31">
        <v>0</v>
      </c>
      <c r="W95" s="36">
        <v>0</v>
      </c>
      <c r="X95" s="31">
        <v>4.8206521739130439</v>
      </c>
      <c r="Y95" s="31">
        <v>0</v>
      </c>
      <c r="Z95" s="36">
        <v>0</v>
      </c>
      <c r="AA95" s="31">
        <v>136.4483695652174</v>
      </c>
      <c r="AB95" s="31">
        <v>0</v>
      </c>
      <c r="AC95" s="36">
        <v>0</v>
      </c>
      <c r="AD95" s="31">
        <v>34.217391304347828</v>
      </c>
      <c r="AE95" s="31">
        <v>0</v>
      </c>
      <c r="AF95" s="36">
        <v>0</v>
      </c>
      <c r="AG95" s="31">
        <v>62.320652173913047</v>
      </c>
      <c r="AH95" s="31">
        <v>0</v>
      </c>
      <c r="AI95" s="36">
        <v>0</v>
      </c>
      <c r="AJ95" t="s">
        <v>117</v>
      </c>
      <c r="AK95" s="37">
        <v>6</v>
      </c>
      <c r="AT95"/>
    </row>
    <row r="96" spans="1:46" x14ac:dyDescent="0.25">
      <c r="A96" t="s">
        <v>816</v>
      </c>
      <c r="B96" t="s">
        <v>426</v>
      </c>
      <c r="C96" t="s">
        <v>609</v>
      </c>
      <c r="D96" t="s">
        <v>717</v>
      </c>
      <c r="E96" s="31">
        <v>55.902173913043477</v>
      </c>
      <c r="F96" s="31">
        <v>307.25521739130437</v>
      </c>
      <c r="G96" s="31">
        <v>97.453586956521747</v>
      </c>
      <c r="H96" s="36">
        <v>0.31717471808594189</v>
      </c>
      <c r="I96" s="31">
        <v>22.152173913043477</v>
      </c>
      <c r="J96" s="31">
        <v>4.6304347826086953</v>
      </c>
      <c r="K96" s="36">
        <v>0.20902845927379785</v>
      </c>
      <c r="L96" s="31">
        <v>10.119565217391305</v>
      </c>
      <c r="M96" s="31">
        <v>4.6304347826086953</v>
      </c>
      <c r="N96" s="36">
        <v>0.4575725026852846</v>
      </c>
      <c r="O96" s="31">
        <v>6.1630434782608692</v>
      </c>
      <c r="P96" s="31">
        <v>0</v>
      </c>
      <c r="Q96" s="36">
        <v>0</v>
      </c>
      <c r="R96" s="31">
        <v>5.8695652173913047</v>
      </c>
      <c r="S96" s="31">
        <v>0</v>
      </c>
      <c r="T96" s="36">
        <v>0</v>
      </c>
      <c r="U96" s="31">
        <v>71.567065217391288</v>
      </c>
      <c r="V96" s="31">
        <v>24.958369565217396</v>
      </c>
      <c r="W96" s="36">
        <v>0.34874099544817355</v>
      </c>
      <c r="X96" s="31">
        <v>0</v>
      </c>
      <c r="Y96" s="31">
        <v>0</v>
      </c>
      <c r="Z96" s="36" t="s">
        <v>974</v>
      </c>
      <c r="AA96" s="31">
        <v>151.98163043478263</v>
      </c>
      <c r="AB96" s="31">
        <v>57.712608695652179</v>
      </c>
      <c r="AC96" s="36">
        <v>0.37973410688219611</v>
      </c>
      <c r="AD96" s="31">
        <v>4.5869565217391308</v>
      </c>
      <c r="AE96" s="31">
        <v>0</v>
      </c>
      <c r="AF96" s="36">
        <v>0</v>
      </c>
      <c r="AG96" s="31">
        <v>56.967391304347828</v>
      </c>
      <c r="AH96" s="31">
        <v>10.152173913043477</v>
      </c>
      <c r="AI96" s="36">
        <v>0.17821026521656169</v>
      </c>
      <c r="AJ96" t="s">
        <v>140</v>
      </c>
      <c r="AK96" s="37">
        <v>6</v>
      </c>
      <c r="AT96"/>
    </row>
    <row r="97" spans="1:46" x14ac:dyDescent="0.25">
      <c r="A97" t="s">
        <v>816</v>
      </c>
      <c r="B97" t="s">
        <v>299</v>
      </c>
      <c r="C97" t="s">
        <v>596</v>
      </c>
      <c r="D97" t="s">
        <v>716</v>
      </c>
      <c r="E97" s="31">
        <v>104.65217391304348</v>
      </c>
      <c r="F97" s="31">
        <v>339.79456521739138</v>
      </c>
      <c r="G97" s="31">
        <v>3.6251086956521736</v>
      </c>
      <c r="H97" s="36">
        <v>1.0668530537952916E-2</v>
      </c>
      <c r="I97" s="31">
        <v>41.971304347826084</v>
      </c>
      <c r="J97" s="31">
        <v>0</v>
      </c>
      <c r="K97" s="36">
        <v>0</v>
      </c>
      <c r="L97" s="31">
        <v>26.422391304347823</v>
      </c>
      <c r="M97" s="31">
        <v>0</v>
      </c>
      <c r="N97" s="36">
        <v>0</v>
      </c>
      <c r="O97" s="31">
        <v>11.027173913043478</v>
      </c>
      <c r="P97" s="31">
        <v>0</v>
      </c>
      <c r="Q97" s="36">
        <v>0</v>
      </c>
      <c r="R97" s="31">
        <v>4.5217391304347823</v>
      </c>
      <c r="S97" s="31">
        <v>0</v>
      </c>
      <c r="T97" s="36">
        <v>0</v>
      </c>
      <c r="U97" s="31">
        <v>109.00652173913046</v>
      </c>
      <c r="V97" s="31">
        <v>0.45554347826086961</v>
      </c>
      <c r="W97" s="36">
        <v>4.1790479229403899E-3</v>
      </c>
      <c r="X97" s="31">
        <v>16.546086956521741</v>
      </c>
      <c r="Y97" s="31">
        <v>0</v>
      </c>
      <c r="Z97" s="36">
        <v>0</v>
      </c>
      <c r="AA97" s="31">
        <v>146.6546739130435</v>
      </c>
      <c r="AB97" s="31">
        <v>3.0085869565217389</v>
      </c>
      <c r="AC97" s="36">
        <v>2.0514770353010581E-2</v>
      </c>
      <c r="AD97" s="31">
        <v>0</v>
      </c>
      <c r="AE97" s="31">
        <v>0</v>
      </c>
      <c r="AF97" s="36" t="s">
        <v>974</v>
      </c>
      <c r="AG97" s="31">
        <v>25.615978260869575</v>
      </c>
      <c r="AH97" s="31">
        <v>0.16097826086956521</v>
      </c>
      <c r="AI97" s="36">
        <v>6.2842909698854711E-3</v>
      </c>
      <c r="AJ97" t="s">
        <v>11</v>
      </c>
      <c r="AK97" s="37">
        <v>6</v>
      </c>
      <c r="AT97"/>
    </row>
    <row r="98" spans="1:46" x14ac:dyDescent="0.25">
      <c r="A98" t="s">
        <v>816</v>
      </c>
      <c r="B98" t="s">
        <v>395</v>
      </c>
      <c r="C98" t="s">
        <v>651</v>
      </c>
      <c r="D98" t="s">
        <v>743</v>
      </c>
      <c r="E98" s="31">
        <v>119.70652173913044</v>
      </c>
      <c r="F98" s="31">
        <v>437.74271739130432</v>
      </c>
      <c r="G98" s="31">
        <v>3.7617391304347829</v>
      </c>
      <c r="H98" s="36">
        <v>8.593493348907303E-3</v>
      </c>
      <c r="I98" s="31">
        <v>43.415869565217385</v>
      </c>
      <c r="J98" s="31">
        <v>0</v>
      </c>
      <c r="K98" s="36">
        <v>0</v>
      </c>
      <c r="L98" s="31">
        <v>32.134673913043471</v>
      </c>
      <c r="M98" s="31">
        <v>0</v>
      </c>
      <c r="N98" s="36">
        <v>0</v>
      </c>
      <c r="O98" s="31">
        <v>5.6290217391304358</v>
      </c>
      <c r="P98" s="31">
        <v>0</v>
      </c>
      <c r="Q98" s="36">
        <v>0</v>
      </c>
      <c r="R98" s="31">
        <v>5.6521739130434785</v>
      </c>
      <c r="S98" s="31">
        <v>0</v>
      </c>
      <c r="T98" s="36">
        <v>0</v>
      </c>
      <c r="U98" s="31">
        <v>105.74673913043475</v>
      </c>
      <c r="V98" s="31">
        <v>9.3260869565217397E-2</v>
      </c>
      <c r="W98" s="36">
        <v>8.8192667057263594E-4</v>
      </c>
      <c r="X98" s="31">
        <v>20.80793478260869</v>
      </c>
      <c r="Y98" s="31">
        <v>0</v>
      </c>
      <c r="Z98" s="36">
        <v>0</v>
      </c>
      <c r="AA98" s="31">
        <v>161.73663043478263</v>
      </c>
      <c r="AB98" s="31">
        <v>3.6684782608695654</v>
      </c>
      <c r="AC98" s="36">
        <v>2.2681802205276023E-2</v>
      </c>
      <c r="AD98" s="31">
        <v>0</v>
      </c>
      <c r="AE98" s="31">
        <v>0</v>
      </c>
      <c r="AF98" s="36" t="s">
        <v>974</v>
      </c>
      <c r="AG98" s="31">
        <v>106.03554347826089</v>
      </c>
      <c r="AH98" s="31">
        <v>0</v>
      </c>
      <c r="AI98" s="36">
        <v>0</v>
      </c>
      <c r="AJ98" t="s">
        <v>108</v>
      </c>
      <c r="AK98" s="37">
        <v>6</v>
      </c>
      <c r="AT98"/>
    </row>
    <row r="99" spans="1:46" x14ac:dyDescent="0.25">
      <c r="A99" t="s">
        <v>816</v>
      </c>
      <c r="B99" t="s">
        <v>450</v>
      </c>
      <c r="C99" t="s">
        <v>588</v>
      </c>
      <c r="D99" t="s">
        <v>743</v>
      </c>
      <c r="E99" s="31">
        <v>56.739130434782609</v>
      </c>
      <c r="F99" s="31">
        <v>199.46739130434781</v>
      </c>
      <c r="G99" s="31">
        <v>0</v>
      </c>
      <c r="H99" s="36">
        <v>0</v>
      </c>
      <c r="I99" s="31">
        <v>25.538695652173914</v>
      </c>
      <c r="J99" s="31">
        <v>0</v>
      </c>
      <c r="K99" s="36">
        <v>0</v>
      </c>
      <c r="L99" s="31">
        <v>18.619565217391305</v>
      </c>
      <c r="M99" s="31">
        <v>0</v>
      </c>
      <c r="N99" s="36">
        <v>0</v>
      </c>
      <c r="O99" s="31">
        <v>0</v>
      </c>
      <c r="P99" s="31">
        <v>0</v>
      </c>
      <c r="Q99" s="36" t="s">
        <v>974</v>
      </c>
      <c r="R99" s="31">
        <v>6.9191304347826081</v>
      </c>
      <c r="S99" s="31">
        <v>0</v>
      </c>
      <c r="T99" s="36">
        <v>0</v>
      </c>
      <c r="U99" s="31">
        <v>29.429347826086957</v>
      </c>
      <c r="V99" s="31">
        <v>0</v>
      </c>
      <c r="W99" s="36">
        <v>0</v>
      </c>
      <c r="X99" s="31">
        <v>0</v>
      </c>
      <c r="Y99" s="31">
        <v>0</v>
      </c>
      <c r="Z99" s="36" t="s">
        <v>974</v>
      </c>
      <c r="AA99" s="31">
        <v>96.504021739130422</v>
      </c>
      <c r="AB99" s="31">
        <v>0</v>
      </c>
      <c r="AC99" s="36">
        <v>0</v>
      </c>
      <c r="AD99" s="31">
        <v>14.869565217391305</v>
      </c>
      <c r="AE99" s="31">
        <v>0</v>
      </c>
      <c r="AF99" s="36">
        <v>0</v>
      </c>
      <c r="AG99" s="31">
        <v>33.125760869565219</v>
      </c>
      <c r="AH99" s="31">
        <v>0</v>
      </c>
      <c r="AI99" s="36">
        <v>0</v>
      </c>
      <c r="AJ99" t="s">
        <v>165</v>
      </c>
      <c r="AK99" s="37">
        <v>6</v>
      </c>
      <c r="AT99"/>
    </row>
    <row r="100" spans="1:46" x14ac:dyDescent="0.25">
      <c r="A100" t="s">
        <v>816</v>
      </c>
      <c r="B100" t="s">
        <v>428</v>
      </c>
      <c r="C100" t="s">
        <v>618</v>
      </c>
      <c r="D100" t="s">
        <v>746</v>
      </c>
      <c r="E100" s="31">
        <v>39.543478260869563</v>
      </c>
      <c r="F100" s="31">
        <v>144.02826086956517</v>
      </c>
      <c r="G100" s="31">
        <v>5.926086956521738</v>
      </c>
      <c r="H100" s="36">
        <v>4.1145306627624417E-2</v>
      </c>
      <c r="I100" s="31">
        <v>17.292717391304347</v>
      </c>
      <c r="J100" s="31">
        <v>0</v>
      </c>
      <c r="K100" s="36">
        <v>0</v>
      </c>
      <c r="L100" s="31">
        <v>12.286195652173912</v>
      </c>
      <c r="M100" s="31">
        <v>0</v>
      </c>
      <c r="N100" s="36">
        <v>0</v>
      </c>
      <c r="O100" s="31">
        <v>3.044565217391304</v>
      </c>
      <c r="P100" s="31">
        <v>0</v>
      </c>
      <c r="Q100" s="36">
        <v>0</v>
      </c>
      <c r="R100" s="31">
        <v>1.9619565217391302</v>
      </c>
      <c r="S100" s="31">
        <v>0</v>
      </c>
      <c r="T100" s="36">
        <v>0</v>
      </c>
      <c r="U100" s="31">
        <v>27.861956521739124</v>
      </c>
      <c r="V100" s="31">
        <v>0</v>
      </c>
      <c r="W100" s="36">
        <v>0</v>
      </c>
      <c r="X100" s="31">
        <v>2.6228260869565214</v>
      </c>
      <c r="Y100" s="31">
        <v>0</v>
      </c>
      <c r="Z100" s="36">
        <v>0</v>
      </c>
      <c r="AA100" s="31">
        <v>62.097499999999989</v>
      </c>
      <c r="AB100" s="31">
        <v>5.926086956521738</v>
      </c>
      <c r="AC100" s="36">
        <v>9.5431973211832027E-2</v>
      </c>
      <c r="AD100" s="31">
        <v>9.1652173913043491</v>
      </c>
      <c r="AE100" s="31">
        <v>0</v>
      </c>
      <c r="AF100" s="36">
        <v>0</v>
      </c>
      <c r="AG100" s="31">
        <v>24.98804347826086</v>
      </c>
      <c r="AH100" s="31">
        <v>0</v>
      </c>
      <c r="AI100" s="36">
        <v>0</v>
      </c>
      <c r="AJ100" t="s">
        <v>142</v>
      </c>
      <c r="AK100" s="37">
        <v>6</v>
      </c>
      <c r="AT100"/>
    </row>
    <row r="101" spans="1:46" x14ac:dyDescent="0.25">
      <c r="A101" t="s">
        <v>816</v>
      </c>
      <c r="B101" t="s">
        <v>297</v>
      </c>
      <c r="C101" t="s">
        <v>594</v>
      </c>
      <c r="D101" t="s">
        <v>724</v>
      </c>
      <c r="E101" s="31">
        <v>60.032608695652172</v>
      </c>
      <c r="F101" s="31">
        <v>218.49391304347827</v>
      </c>
      <c r="G101" s="31">
        <v>0.45847826086956522</v>
      </c>
      <c r="H101" s="36">
        <v>2.0983571326233345E-3</v>
      </c>
      <c r="I101" s="31">
        <v>36.428695652173907</v>
      </c>
      <c r="J101" s="31">
        <v>0.22554347826086957</v>
      </c>
      <c r="K101" s="36">
        <v>6.1913684863819738E-3</v>
      </c>
      <c r="L101" s="31">
        <v>20.984782608695646</v>
      </c>
      <c r="M101" s="31">
        <v>0.22554347826086957</v>
      </c>
      <c r="N101" s="36">
        <v>1.0747954003936603E-2</v>
      </c>
      <c r="O101" s="31">
        <v>7.2685869565217409</v>
      </c>
      <c r="P101" s="31">
        <v>0</v>
      </c>
      <c r="Q101" s="36">
        <v>0</v>
      </c>
      <c r="R101" s="31">
        <v>8.1753260869565221</v>
      </c>
      <c r="S101" s="31">
        <v>0</v>
      </c>
      <c r="T101" s="36">
        <v>0</v>
      </c>
      <c r="U101" s="31">
        <v>31.26206521739131</v>
      </c>
      <c r="V101" s="31">
        <v>3.0869565217391304E-2</v>
      </c>
      <c r="W101" s="36">
        <v>9.8744484738066333E-4</v>
      </c>
      <c r="X101" s="31">
        <v>8.8739130434782574</v>
      </c>
      <c r="Y101" s="31">
        <v>0</v>
      </c>
      <c r="Z101" s="36">
        <v>0</v>
      </c>
      <c r="AA101" s="31">
        <v>111.19521739130435</v>
      </c>
      <c r="AB101" s="31">
        <v>0.20206521739130434</v>
      </c>
      <c r="AC101" s="36">
        <v>1.817211406496213E-3</v>
      </c>
      <c r="AD101" s="31">
        <v>0</v>
      </c>
      <c r="AE101" s="31">
        <v>0</v>
      </c>
      <c r="AF101" s="36" t="s">
        <v>974</v>
      </c>
      <c r="AG101" s="31">
        <v>30.734021739130448</v>
      </c>
      <c r="AH101" s="31">
        <v>0</v>
      </c>
      <c r="AI101" s="36">
        <v>0</v>
      </c>
      <c r="AJ101" t="s">
        <v>8</v>
      </c>
      <c r="AK101" s="37">
        <v>6</v>
      </c>
      <c r="AT101"/>
    </row>
    <row r="102" spans="1:46" x14ac:dyDescent="0.25">
      <c r="A102" t="s">
        <v>816</v>
      </c>
      <c r="B102" t="s">
        <v>435</v>
      </c>
      <c r="C102" t="s">
        <v>588</v>
      </c>
      <c r="D102" t="s">
        <v>743</v>
      </c>
      <c r="E102" s="31">
        <v>76.652173913043484</v>
      </c>
      <c r="F102" s="31">
        <v>275.48597826086956</v>
      </c>
      <c r="G102" s="31">
        <v>6.633260869565218</v>
      </c>
      <c r="H102" s="36">
        <v>2.4078397424945878E-2</v>
      </c>
      <c r="I102" s="31">
        <v>18.160217391304347</v>
      </c>
      <c r="J102" s="31">
        <v>0.18402173913043479</v>
      </c>
      <c r="K102" s="36">
        <v>1.0133234375187044E-2</v>
      </c>
      <c r="L102" s="31">
        <v>9.4736956521739124</v>
      </c>
      <c r="M102" s="31">
        <v>0.18402173913043479</v>
      </c>
      <c r="N102" s="36">
        <v>1.9424493448679411E-2</v>
      </c>
      <c r="O102" s="31">
        <v>3.2082608695652177</v>
      </c>
      <c r="P102" s="31">
        <v>0</v>
      </c>
      <c r="Q102" s="36">
        <v>0</v>
      </c>
      <c r="R102" s="31">
        <v>5.4782608695652177</v>
      </c>
      <c r="S102" s="31">
        <v>0</v>
      </c>
      <c r="T102" s="36">
        <v>0</v>
      </c>
      <c r="U102" s="31">
        <v>51.607173913043468</v>
      </c>
      <c r="V102" s="31">
        <v>5.7763043478260876</v>
      </c>
      <c r="W102" s="36">
        <v>0.11192832139111097</v>
      </c>
      <c r="X102" s="31">
        <v>7.1566304347826071</v>
      </c>
      <c r="Y102" s="31">
        <v>0</v>
      </c>
      <c r="Z102" s="36">
        <v>0</v>
      </c>
      <c r="AA102" s="31">
        <v>144.7101086956522</v>
      </c>
      <c r="AB102" s="31">
        <v>0.67293478260869566</v>
      </c>
      <c r="AC102" s="36">
        <v>4.6502265023100897E-3</v>
      </c>
      <c r="AD102" s="31">
        <v>0</v>
      </c>
      <c r="AE102" s="31">
        <v>0</v>
      </c>
      <c r="AF102" s="36" t="s">
        <v>974</v>
      </c>
      <c r="AG102" s="31">
        <v>53.851847826086953</v>
      </c>
      <c r="AH102" s="31">
        <v>0</v>
      </c>
      <c r="AI102" s="36">
        <v>0</v>
      </c>
      <c r="AJ102" t="s">
        <v>150</v>
      </c>
      <c r="AK102" s="37">
        <v>6</v>
      </c>
      <c r="AT102"/>
    </row>
    <row r="103" spans="1:46" x14ac:dyDescent="0.25">
      <c r="A103" t="s">
        <v>816</v>
      </c>
      <c r="B103" t="s">
        <v>393</v>
      </c>
      <c r="C103" t="s">
        <v>609</v>
      </c>
      <c r="D103" t="s">
        <v>717</v>
      </c>
      <c r="E103" s="31">
        <v>105.28260869565217</v>
      </c>
      <c r="F103" s="31">
        <v>494.83695652173913</v>
      </c>
      <c r="G103" s="31">
        <v>0</v>
      </c>
      <c r="H103" s="36">
        <v>0</v>
      </c>
      <c r="I103" s="31">
        <v>27.66032608695652</v>
      </c>
      <c r="J103" s="31">
        <v>0</v>
      </c>
      <c r="K103" s="36">
        <v>0</v>
      </c>
      <c r="L103" s="31">
        <v>19.391304347826086</v>
      </c>
      <c r="M103" s="31">
        <v>0</v>
      </c>
      <c r="N103" s="36">
        <v>0</v>
      </c>
      <c r="O103" s="31">
        <v>4.9565217391304346</v>
      </c>
      <c r="P103" s="31">
        <v>0</v>
      </c>
      <c r="Q103" s="36">
        <v>0</v>
      </c>
      <c r="R103" s="31">
        <v>3.3125</v>
      </c>
      <c r="S103" s="31">
        <v>0</v>
      </c>
      <c r="T103" s="36">
        <v>0</v>
      </c>
      <c r="U103" s="31">
        <v>104.64130434782609</v>
      </c>
      <c r="V103" s="31">
        <v>0</v>
      </c>
      <c r="W103" s="36">
        <v>0</v>
      </c>
      <c r="X103" s="31">
        <v>43.328804347826086</v>
      </c>
      <c r="Y103" s="31">
        <v>0</v>
      </c>
      <c r="Z103" s="36">
        <v>0</v>
      </c>
      <c r="AA103" s="31">
        <v>215.40489130434781</v>
      </c>
      <c r="AB103" s="31">
        <v>0</v>
      </c>
      <c r="AC103" s="36">
        <v>0</v>
      </c>
      <c r="AD103" s="31">
        <v>17.524456521739129</v>
      </c>
      <c r="AE103" s="31">
        <v>0</v>
      </c>
      <c r="AF103" s="36">
        <v>0</v>
      </c>
      <c r="AG103" s="31">
        <v>86.277173913043484</v>
      </c>
      <c r="AH103" s="31">
        <v>0</v>
      </c>
      <c r="AI103" s="36">
        <v>0</v>
      </c>
      <c r="AJ103" t="s">
        <v>106</v>
      </c>
      <c r="AK103" s="37">
        <v>6</v>
      </c>
      <c r="AT103"/>
    </row>
    <row r="104" spans="1:46" x14ac:dyDescent="0.25">
      <c r="A104" t="s">
        <v>816</v>
      </c>
      <c r="B104" t="s">
        <v>439</v>
      </c>
      <c r="C104" t="s">
        <v>667</v>
      </c>
      <c r="D104" t="s">
        <v>720</v>
      </c>
      <c r="E104" s="31">
        <v>55.097826086956523</v>
      </c>
      <c r="F104" s="31">
        <v>238.15630434782611</v>
      </c>
      <c r="G104" s="31">
        <v>0</v>
      </c>
      <c r="H104" s="36">
        <v>0</v>
      </c>
      <c r="I104" s="31">
        <v>7.9088043478260879</v>
      </c>
      <c r="J104" s="31">
        <v>0</v>
      </c>
      <c r="K104" s="36">
        <v>0</v>
      </c>
      <c r="L104" s="31">
        <v>3.986739130434783</v>
      </c>
      <c r="M104" s="31">
        <v>0</v>
      </c>
      <c r="N104" s="36">
        <v>0</v>
      </c>
      <c r="O104" s="31">
        <v>0</v>
      </c>
      <c r="P104" s="31">
        <v>0</v>
      </c>
      <c r="Q104" s="36" t="s">
        <v>974</v>
      </c>
      <c r="R104" s="31">
        <v>3.9220652173913053</v>
      </c>
      <c r="S104" s="31">
        <v>0</v>
      </c>
      <c r="T104" s="36">
        <v>0</v>
      </c>
      <c r="U104" s="31">
        <v>50.179891304347848</v>
      </c>
      <c r="V104" s="31">
        <v>0</v>
      </c>
      <c r="W104" s="36">
        <v>0</v>
      </c>
      <c r="X104" s="31">
        <v>11.636304347826092</v>
      </c>
      <c r="Y104" s="31">
        <v>0</v>
      </c>
      <c r="Z104" s="36">
        <v>0</v>
      </c>
      <c r="AA104" s="31">
        <v>75.702282608695654</v>
      </c>
      <c r="AB104" s="31">
        <v>0</v>
      </c>
      <c r="AC104" s="36">
        <v>0</v>
      </c>
      <c r="AD104" s="31">
        <v>40.055108695652166</v>
      </c>
      <c r="AE104" s="31">
        <v>0</v>
      </c>
      <c r="AF104" s="36">
        <v>0</v>
      </c>
      <c r="AG104" s="31">
        <v>52.673913043478258</v>
      </c>
      <c r="AH104" s="31">
        <v>0</v>
      </c>
      <c r="AI104" s="36">
        <v>0</v>
      </c>
      <c r="AJ104" t="s">
        <v>154</v>
      </c>
      <c r="AK104" s="37">
        <v>6</v>
      </c>
      <c r="AT104"/>
    </row>
    <row r="105" spans="1:46" x14ac:dyDescent="0.25">
      <c r="A105" t="s">
        <v>816</v>
      </c>
      <c r="B105" t="s">
        <v>399</v>
      </c>
      <c r="C105" t="s">
        <v>594</v>
      </c>
      <c r="D105" t="s">
        <v>724</v>
      </c>
      <c r="E105" s="31">
        <v>45.684782608695649</v>
      </c>
      <c r="F105" s="31">
        <v>188.33923913043478</v>
      </c>
      <c r="G105" s="31">
        <v>0.86413043478260865</v>
      </c>
      <c r="H105" s="36">
        <v>4.588159317051043E-3</v>
      </c>
      <c r="I105" s="31">
        <v>17.698478260869567</v>
      </c>
      <c r="J105" s="31">
        <v>0</v>
      </c>
      <c r="K105" s="36">
        <v>0</v>
      </c>
      <c r="L105" s="31">
        <v>6.8841304347826089</v>
      </c>
      <c r="M105" s="31">
        <v>0</v>
      </c>
      <c r="N105" s="36">
        <v>0</v>
      </c>
      <c r="O105" s="31">
        <v>6.8034782608695661</v>
      </c>
      <c r="P105" s="31">
        <v>0</v>
      </c>
      <c r="Q105" s="36">
        <v>0</v>
      </c>
      <c r="R105" s="31">
        <v>4.0108695652173916</v>
      </c>
      <c r="S105" s="31">
        <v>0</v>
      </c>
      <c r="T105" s="36">
        <v>0</v>
      </c>
      <c r="U105" s="31">
        <v>49.695869565217343</v>
      </c>
      <c r="V105" s="31">
        <v>0.86413043478260865</v>
      </c>
      <c r="W105" s="36">
        <v>1.7388375378935367E-2</v>
      </c>
      <c r="X105" s="31">
        <v>7.7330434782608677</v>
      </c>
      <c r="Y105" s="31">
        <v>0</v>
      </c>
      <c r="Z105" s="36">
        <v>0</v>
      </c>
      <c r="AA105" s="31">
        <v>84.894565217391317</v>
      </c>
      <c r="AB105" s="31">
        <v>0</v>
      </c>
      <c r="AC105" s="36">
        <v>0</v>
      </c>
      <c r="AD105" s="31">
        <v>0</v>
      </c>
      <c r="AE105" s="31">
        <v>0</v>
      </c>
      <c r="AF105" s="36" t="s">
        <v>974</v>
      </c>
      <c r="AG105" s="31">
        <v>28.317282608695667</v>
      </c>
      <c r="AH105" s="31">
        <v>0</v>
      </c>
      <c r="AI105" s="36">
        <v>0</v>
      </c>
      <c r="AJ105" t="s">
        <v>112</v>
      </c>
      <c r="AK105" s="37">
        <v>6</v>
      </c>
      <c r="AT105"/>
    </row>
    <row r="106" spans="1:46" x14ac:dyDescent="0.25">
      <c r="A106" t="s">
        <v>816</v>
      </c>
      <c r="B106" t="s">
        <v>425</v>
      </c>
      <c r="C106" t="s">
        <v>664</v>
      </c>
      <c r="D106" t="s">
        <v>744</v>
      </c>
      <c r="E106" s="31">
        <v>59.402173913043477</v>
      </c>
      <c r="F106" s="31">
        <v>230.84565217391309</v>
      </c>
      <c r="G106" s="31">
        <v>0</v>
      </c>
      <c r="H106" s="36">
        <v>0</v>
      </c>
      <c r="I106" s="31">
        <v>21.355869565217386</v>
      </c>
      <c r="J106" s="31">
        <v>0</v>
      </c>
      <c r="K106" s="36">
        <v>0</v>
      </c>
      <c r="L106" s="31">
        <v>9.5903260869565212</v>
      </c>
      <c r="M106" s="31">
        <v>0</v>
      </c>
      <c r="N106" s="36">
        <v>0</v>
      </c>
      <c r="O106" s="31">
        <v>3.4410869565217381</v>
      </c>
      <c r="P106" s="31">
        <v>0</v>
      </c>
      <c r="Q106" s="36">
        <v>0</v>
      </c>
      <c r="R106" s="31">
        <v>8.3244565217391262</v>
      </c>
      <c r="S106" s="31">
        <v>0</v>
      </c>
      <c r="T106" s="36">
        <v>0</v>
      </c>
      <c r="U106" s="31">
        <v>48.05010869565217</v>
      </c>
      <c r="V106" s="31">
        <v>0</v>
      </c>
      <c r="W106" s="36">
        <v>0</v>
      </c>
      <c r="X106" s="31">
        <v>5.1602173913043474</v>
      </c>
      <c r="Y106" s="31">
        <v>0</v>
      </c>
      <c r="Z106" s="36">
        <v>0</v>
      </c>
      <c r="AA106" s="31">
        <v>94.014782608695697</v>
      </c>
      <c r="AB106" s="31">
        <v>0</v>
      </c>
      <c r="AC106" s="36">
        <v>0</v>
      </c>
      <c r="AD106" s="31">
        <v>8.1088043478260872</v>
      </c>
      <c r="AE106" s="31">
        <v>0</v>
      </c>
      <c r="AF106" s="36">
        <v>0</v>
      </c>
      <c r="AG106" s="31">
        <v>54.155869565217401</v>
      </c>
      <c r="AH106" s="31">
        <v>0</v>
      </c>
      <c r="AI106" s="36">
        <v>0</v>
      </c>
      <c r="AJ106" t="s">
        <v>139</v>
      </c>
      <c r="AK106" s="37">
        <v>6</v>
      </c>
      <c r="AT106"/>
    </row>
    <row r="107" spans="1:46" x14ac:dyDescent="0.25">
      <c r="A107" t="s">
        <v>816</v>
      </c>
      <c r="B107" t="s">
        <v>430</v>
      </c>
      <c r="C107" t="s">
        <v>586</v>
      </c>
      <c r="D107" t="s">
        <v>748</v>
      </c>
      <c r="E107" s="31">
        <v>34.673913043478258</v>
      </c>
      <c r="F107" s="31">
        <v>120.84065217391306</v>
      </c>
      <c r="G107" s="31">
        <v>0</v>
      </c>
      <c r="H107" s="36">
        <v>0</v>
      </c>
      <c r="I107" s="31">
        <v>8.9135869565217387</v>
      </c>
      <c r="J107" s="31">
        <v>0</v>
      </c>
      <c r="K107" s="36">
        <v>0</v>
      </c>
      <c r="L107" s="31">
        <v>3.3097826086956523</v>
      </c>
      <c r="M107" s="31">
        <v>0</v>
      </c>
      <c r="N107" s="36">
        <v>0</v>
      </c>
      <c r="O107" s="31">
        <v>0</v>
      </c>
      <c r="P107" s="31">
        <v>0</v>
      </c>
      <c r="Q107" s="36" t="s">
        <v>974</v>
      </c>
      <c r="R107" s="31">
        <v>5.6038043478260864</v>
      </c>
      <c r="S107" s="31">
        <v>0</v>
      </c>
      <c r="T107" s="36">
        <v>0</v>
      </c>
      <c r="U107" s="31">
        <v>32.081413043478271</v>
      </c>
      <c r="V107" s="31">
        <v>0</v>
      </c>
      <c r="W107" s="36">
        <v>0</v>
      </c>
      <c r="X107" s="31">
        <v>0</v>
      </c>
      <c r="Y107" s="31">
        <v>0</v>
      </c>
      <c r="Z107" s="36" t="s">
        <v>974</v>
      </c>
      <c r="AA107" s="31">
        <v>61.434021739130436</v>
      </c>
      <c r="AB107" s="31">
        <v>0</v>
      </c>
      <c r="AC107" s="36">
        <v>0</v>
      </c>
      <c r="AD107" s="31">
        <v>0</v>
      </c>
      <c r="AE107" s="31">
        <v>0</v>
      </c>
      <c r="AF107" s="36" t="s">
        <v>974</v>
      </c>
      <c r="AG107" s="31">
        <v>18.411630434782609</v>
      </c>
      <c r="AH107" s="31">
        <v>0</v>
      </c>
      <c r="AI107" s="36">
        <v>0</v>
      </c>
      <c r="AJ107" t="s">
        <v>144</v>
      </c>
      <c r="AK107" s="37">
        <v>6</v>
      </c>
      <c r="AT107"/>
    </row>
    <row r="108" spans="1:46" x14ac:dyDescent="0.25">
      <c r="A108" t="s">
        <v>816</v>
      </c>
      <c r="B108" t="s">
        <v>495</v>
      </c>
      <c r="C108" t="s">
        <v>687</v>
      </c>
      <c r="D108" t="s">
        <v>734</v>
      </c>
      <c r="E108" s="31">
        <v>51.315217391304351</v>
      </c>
      <c r="F108" s="31">
        <v>250.93369565217392</v>
      </c>
      <c r="G108" s="31">
        <v>0.36956521739130432</v>
      </c>
      <c r="H108" s="36">
        <v>1.4727604295262475E-3</v>
      </c>
      <c r="I108" s="31">
        <v>8.827717391304347</v>
      </c>
      <c r="J108" s="31">
        <v>0.36956521739130432</v>
      </c>
      <c r="K108" s="36">
        <v>4.1864187650064645E-2</v>
      </c>
      <c r="L108" s="31">
        <v>3.1918478260869563</v>
      </c>
      <c r="M108" s="31">
        <v>0.36956521739130432</v>
      </c>
      <c r="N108" s="36">
        <v>0.1157840967137749</v>
      </c>
      <c r="O108" s="31">
        <v>0</v>
      </c>
      <c r="P108" s="31">
        <v>0</v>
      </c>
      <c r="Q108" s="36" t="s">
        <v>974</v>
      </c>
      <c r="R108" s="31">
        <v>5.6358695652173916</v>
      </c>
      <c r="S108" s="31">
        <v>0</v>
      </c>
      <c r="T108" s="36">
        <v>0</v>
      </c>
      <c r="U108" s="31">
        <v>51.13000000000001</v>
      </c>
      <c r="V108" s="31">
        <v>0</v>
      </c>
      <c r="W108" s="36">
        <v>0</v>
      </c>
      <c r="X108" s="31">
        <v>9.2878260869565263</v>
      </c>
      <c r="Y108" s="31">
        <v>0</v>
      </c>
      <c r="Z108" s="36">
        <v>0</v>
      </c>
      <c r="AA108" s="31">
        <v>133.36423913043475</v>
      </c>
      <c r="AB108" s="31">
        <v>0</v>
      </c>
      <c r="AC108" s="36">
        <v>0</v>
      </c>
      <c r="AD108" s="31">
        <v>4.0554347826086961</v>
      </c>
      <c r="AE108" s="31">
        <v>0</v>
      </c>
      <c r="AF108" s="36">
        <v>0</v>
      </c>
      <c r="AG108" s="31">
        <v>44.268478260869585</v>
      </c>
      <c r="AH108" s="31">
        <v>0</v>
      </c>
      <c r="AI108" s="36">
        <v>0</v>
      </c>
      <c r="AJ108" t="s">
        <v>210</v>
      </c>
      <c r="AK108" s="37">
        <v>6</v>
      </c>
      <c r="AT108"/>
    </row>
    <row r="109" spans="1:46" x14ac:dyDescent="0.25">
      <c r="A109" t="s">
        <v>816</v>
      </c>
      <c r="B109" t="s">
        <v>491</v>
      </c>
      <c r="C109" t="s">
        <v>685</v>
      </c>
      <c r="D109" t="s">
        <v>773</v>
      </c>
      <c r="E109" s="31">
        <v>72.652173913043484</v>
      </c>
      <c r="F109" s="31">
        <v>249.13043478260872</v>
      </c>
      <c r="G109" s="31">
        <v>0.52173913043478259</v>
      </c>
      <c r="H109" s="36">
        <v>2.0942408376963349E-3</v>
      </c>
      <c r="I109" s="31">
        <v>26.138586956521742</v>
      </c>
      <c r="J109" s="31">
        <v>0.13043478260869565</v>
      </c>
      <c r="K109" s="36">
        <v>4.9901237134837295E-3</v>
      </c>
      <c r="L109" s="31">
        <v>20.486413043478262</v>
      </c>
      <c r="M109" s="31">
        <v>0.13043478260869565</v>
      </c>
      <c r="N109" s="36">
        <v>6.366892160764027E-3</v>
      </c>
      <c r="O109" s="31">
        <v>0</v>
      </c>
      <c r="P109" s="31">
        <v>0</v>
      </c>
      <c r="Q109" s="36" t="s">
        <v>974</v>
      </c>
      <c r="R109" s="31">
        <v>5.6521739130434785</v>
      </c>
      <c r="S109" s="31">
        <v>0</v>
      </c>
      <c r="T109" s="36">
        <v>0</v>
      </c>
      <c r="U109" s="31">
        <v>33.733695652173914</v>
      </c>
      <c r="V109" s="31">
        <v>0.39130434782608697</v>
      </c>
      <c r="W109" s="36">
        <v>1.1599806669888836E-2</v>
      </c>
      <c r="X109" s="31">
        <v>15.467391304347826</v>
      </c>
      <c r="Y109" s="31">
        <v>0</v>
      </c>
      <c r="Z109" s="36">
        <v>0</v>
      </c>
      <c r="AA109" s="31">
        <v>78.089673913043484</v>
      </c>
      <c r="AB109" s="31">
        <v>0</v>
      </c>
      <c r="AC109" s="36">
        <v>0</v>
      </c>
      <c r="AD109" s="31">
        <v>57.326086956521742</v>
      </c>
      <c r="AE109" s="31">
        <v>0</v>
      </c>
      <c r="AF109" s="36">
        <v>0</v>
      </c>
      <c r="AG109" s="31">
        <v>38.375</v>
      </c>
      <c r="AH109" s="31">
        <v>0</v>
      </c>
      <c r="AI109" s="36">
        <v>0</v>
      </c>
      <c r="AJ109" t="s">
        <v>206</v>
      </c>
      <c r="AK109" s="37">
        <v>6</v>
      </c>
      <c r="AT109"/>
    </row>
    <row r="110" spans="1:46" x14ac:dyDescent="0.25">
      <c r="A110" t="s">
        <v>816</v>
      </c>
      <c r="B110" t="s">
        <v>447</v>
      </c>
      <c r="C110" t="s">
        <v>673</v>
      </c>
      <c r="D110" t="s">
        <v>749</v>
      </c>
      <c r="E110" s="31">
        <v>58.695652173913047</v>
      </c>
      <c r="F110" s="31">
        <v>200.85119565217394</v>
      </c>
      <c r="G110" s="31">
        <v>0</v>
      </c>
      <c r="H110" s="36">
        <v>0</v>
      </c>
      <c r="I110" s="31">
        <v>13.369565217391305</v>
      </c>
      <c r="J110" s="31">
        <v>0</v>
      </c>
      <c r="K110" s="36">
        <v>0</v>
      </c>
      <c r="L110" s="31">
        <v>7.6304347826086953</v>
      </c>
      <c r="M110" s="31">
        <v>0</v>
      </c>
      <c r="N110" s="36">
        <v>0</v>
      </c>
      <c r="O110" s="31">
        <v>0</v>
      </c>
      <c r="P110" s="31">
        <v>0</v>
      </c>
      <c r="Q110" s="36" t="s">
        <v>974</v>
      </c>
      <c r="R110" s="31">
        <v>5.7391304347826084</v>
      </c>
      <c r="S110" s="31">
        <v>0</v>
      </c>
      <c r="T110" s="36">
        <v>0</v>
      </c>
      <c r="U110" s="31">
        <v>45.905000000000001</v>
      </c>
      <c r="V110" s="31">
        <v>0</v>
      </c>
      <c r="W110" s="36">
        <v>0</v>
      </c>
      <c r="X110" s="31">
        <v>0</v>
      </c>
      <c r="Y110" s="31">
        <v>0</v>
      </c>
      <c r="Z110" s="36" t="s">
        <v>974</v>
      </c>
      <c r="AA110" s="31">
        <v>74.948804347826098</v>
      </c>
      <c r="AB110" s="31">
        <v>0</v>
      </c>
      <c r="AC110" s="36">
        <v>0</v>
      </c>
      <c r="AD110" s="31">
        <v>40.885978260869571</v>
      </c>
      <c r="AE110" s="31">
        <v>0</v>
      </c>
      <c r="AF110" s="36">
        <v>0</v>
      </c>
      <c r="AG110" s="31">
        <v>25.741847826086957</v>
      </c>
      <c r="AH110" s="31">
        <v>0</v>
      </c>
      <c r="AI110" s="36">
        <v>0</v>
      </c>
      <c r="AJ110" t="s">
        <v>162</v>
      </c>
      <c r="AK110" s="37">
        <v>6</v>
      </c>
      <c r="AT110"/>
    </row>
    <row r="111" spans="1:46" x14ac:dyDescent="0.25">
      <c r="A111" t="s">
        <v>816</v>
      </c>
      <c r="B111" t="s">
        <v>483</v>
      </c>
      <c r="C111" t="s">
        <v>684</v>
      </c>
      <c r="D111" t="s">
        <v>745</v>
      </c>
      <c r="E111" s="31">
        <v>24.978260869565219</v>
      </c>
      <c r="F111" s="31">
        <v>102.41304347826087</v>
      </c>
      <c r="G111" s="31">
        <v>8.4195652173913054</v>
      </c>
      <c r="H111" s="36">
        <v>8.2211844618976862E-2</v>
      </c>
      <c r="I111" s="31">
        <v>14.214130434782609</v>
      </c>
      <c r="J111" s="31">
        <v>3.0565217391304351</v>
      </c>
      <c r="K111" s="36">
        <v>0.2150340292115929</v>
      </c>
      <c r="L111" s="31">
        <v>7.6597826086956529</v>
      </c>
      <c r="M111" s="31">
        <v>3.0565217391304351</v>
      </c>
      <c r="N111" s="36">
        <v>0.39903505037604653</v>
      </c>
      <c r="O111" s="31">
        <v>0</v>
      </c>
      <c r="P111" s="31">
        <v>0</v>
      </c>
      <c r="Q111" s="36" t="s">
        <v>974</v>
      </c>
      <c r="R111" s="31">
        <v>6.5543478260869561</v>
      </c>
      <c r="S111" s="31">
        <v>0</v>
      </c>
      <c r="T111" s="36">
        <v>0</v>
      </c>
      <c r="U111" s="31">
        <v>13.783695652173904</v>
      </c>
      <c r="V111" s="31">
        <v>1.0423913043478261</v>
      </c>
      <c r="W111" s="36">
        <v>7.5624950713666164E-2</v>
      </c>
      <c r="X111" s="31">
        <v>5.791304347826089</v>
      </c>
      <c r="Y111" s="31">
        <v>0</v>
      </c>
      <c r="Z111" s="36">
        <v>0</v>
      </c>
      <c r="AA111" s="31">
        <v>43.048913043478272</v>
      </c>
      <c r="AB111" s="31">
        <v>2.3423913043478262</v>
      </c>
      <c r="AC111" s="36">
        <v>5.4412321676555978E-2</v>
      </c>
      <c r="AD111" s="31">
        <v>9.2891304347826047</v>
      </c>
      <c r="AE111" s="31">
        <v>0</v>
      </c>
      <c r="AF111" s="36">
        <v>0</v>
      </c>
      <c r="AG111" s="31">
        <v>16.285869565217382</v>
      </c>
      <c r="AH111" s="31">
        <v>1.9782608695652171</v>
      </c>
      <c r="AI111" s="36">
        <v>0.12147100046719621</v>
      </c>
      <c r="AJ111" t="s">
        <v>198</v>
      </c>
      <c r="AK111" s="37">
        <v>6</v>
      </c>
      <c r="AT111"/>
    </row>
    <row r="112" spans="1:46" x14ac:dyDescent="0.25">
      <c r="A112" t="s">
        <v>816</v>
      </c>
      <c r="B112" t="s">
        <v>547</v>
      </c>
      <c r="C112" t="s">
        <v>676</v>
      </c>
      <c r="D112" t="s">
        <v>766</v>
      </c>
      <c r="E112" s="31">
        <v>20.641304347826086</v>
      </c>
      <c r="F112" s="31">
        <v>100.42304347826089</v>
      </c>
      <c r="G112" s="31">
        <v>0</v>
      </c>
      <c r="H112" s="36">
        <v>0</v>
      </c>
      <c r="I112" s="31">
        <v>14.547826086956523</v>
      </c>
      <c r="J112" s="31">
        <v>0</v>
      </c>
      <c r="K112" s="36">
        <v>0</v>
      </c>
      <c r="L112" s="31">
        <v>8.6471739130434777</v>
      </c>
      <c r="M112" s="31">
        <v>0</v>
      </c>
      <c r="N112" s="36">
        <v>0</v>
      </c>
      <c r="O112" s="31">
        <v>0.88326086956521732</v>
      </c>
      <c r="P112" s="31">
        <v>0</v>
      </c>
      <c r="Q112" s="36">
        <v>0</v>
      </c>
      <c r="R112" s="31">
        <v>5.017391304347826</v>
      </c>
      <c r="S112" s="31">
        <v>0</v>
      </c>
      <c r="T112" s="36">
        <v>0</v>
      </c>
      <c r="U112" s="31">
        <v>18.59402173913044</v>
      </c>
      <c r="V112" s="31">
        <v>0</v>
      </c>
      <c r="W112" s="36">
        <v>0</v>
      </c>
      <c r="X112" s="31">
        <v>0</v>
      </c>
      <c r="Y112" s="31">
        <v>0</v>
      </c>
      <c r="Z112" s="36" t="s">
        <v>974</v>
      </c>
      <c r="AA112" s="31">
        <v>57.156304347826108</v>
      </c>
      <c r="AB112" s="31">
        <v>0</v>
      </c>
      <c r="AC112" s="36">
        <v>0</v>
      </c>
      <c r="AD112" s="31">
        <v>0</v>
      </c>
      <c r="AE112" s="31">
        <v>0</v>
      </c>
      <c r="AF112" s="36" t="s">
        <v>974</v>
      </c>
      <c r="AG112" s="31">
        <v>10.124891304347827</v>
      </c>
      <c r="AH112" s="31">
        <v>0</v>
      </c>
      <c r="AI112" s="36">
        <v>0</v>
      </c>
      <c r="AJ112" t="s">
        <v>266</v>
      </c>
      <c r="AK112" s="37">
        <v>6</v>
      </c>
      <c r="AT112"/>
    </row>
    <row r="113" spans="1:46" x14ac:dyDescent="0.25">
      <c r="A113" t="s">
        <v>816</v>
      </c>
      <c r="B113" t="s">
        <v>519</v>
      </c>
      <c r="C113" t="s">
        <v>694</v>
      </c>
      <c r="D113" t="s">
        <v>770</v>
      </c>
      <c r="E113" s="31">
        <v>33.717391304347828</v>
      </c>
      <c r="F113" s="31">
        <v>111.14945652173913</v>
      </c>
      <c r="G113" s="31">
        <v>0</v>
      </c>
      <c r="H113" s="36">
        <v>0</v>
      </c>
      <c r="I113" s="31">
        <v>16.855978260869566</v>
      </c>
      <c r="J113" s="31">
        <v>0</v>
      </c>
      <c r="K113" s="36">
        <v>0</v>
      </c>
      <c r="L113" s="31">
        <v>16.855978260869566</v>
      </c>
      <c r="M113" s="31">
        <v>0</v>
      </c>
      <c r="N113" s="36">
        <v>0</v>
      </c>
      <c r="O113" s="31">
        <v>0</v>
      </c>
      <c r="P113" s="31">
        <v>0</v>
      </c>
      <c r="Q113" s="36" t="s">
        <v>974</v>
      </c>
      <c r="R113" s="31">
        <v>0</v>
      </c>
      <c r="S113" s="31">
        <v>0</v>
      </c>
      <c r="T113" s="36" t="s">
        <v>974</v>
      </c>
      <c r="U113" s="31">
        <v>16.817934782608695</v>
      </c>
      <c r="V113" s="31">
        <v>0</v>
      </c>
      <c r="W113" s="36">
        <v>0</v>
      </c>
      <c r="X113" s="31">
        <v>4.9755434782608692</v>
      </c>
      <c r="Y113" s="31">
        <v>0</v>
      </c>
      <c r="Z113" s="36">
        <v>0</v>
      </c>
      <c r="AA113" s="31">
        <v>59.975543478260867</v>
      </c>
      <c r="AB113" s="31">
        <v>0</v>
      </c>
      <c r="AC113" s="36">
        <v>0</v>
      </c>
      <c r="AD113" s="31">
        <v>0</v>
      </c>
      <c r="AE113" s="31">
        <v>0</v>
      </c>
      <c r="AF113" s="36" t="s">
        <v>974</v>
      </c>
      <c r="AG113" s="31">
        <v>12.524456521739131</v>
      </c>
      <c r="AH113" s="31">
        <v>0</v>
      </c>
      <c r="AI113" s="36">
        <v>0</v>
      </c>
      <c r="AJ113" t="s">
        <v>237</v>
      </c>
      <c r="AK113" s="37">
        <v>6</v>
      </c>
      <c r="AT113"/>
    </row>
    <row r="114" spans="1:46" x14ac:dyDescent="0.25">
      <c r="A114" t="s">
        <v>816</v>
      </c>
      <c r="B114" t="s">
        <v>298</v>
      </c>
      <c r="C114" t="s">
        <v>591</v>
      </c>
      <c r="D114" t="s">
        <v>744</v>
      </c>
      <c r="E114" s="31">
        <v>64.271739130434781</v>
      </c>
      <c r="F114" s="31">
        <v>134.55076086956521</v>
      </c>
      <c r="G114" s="31">
        <v>1.8695652173913042</v>
      </c>
      <c r="H114" s="36">
        <v>1.3894869157995164E-2</v>
      </c>
      <c r="I114" s="31">
        <v>13.948043478260869</v>
      </c>
      <c r="J114" s="31">
        <v>0.78260869565217395</v>
      </c>
      <c r="K114" s="36">
        <v>5.6108851171272268E-2</v>
      </c>
      <c r="L114" s="31">
        <v>12.730652173913043</v>
      </c>
      <c r="M114" s="31">
        <v>0</v>
      </c>
      <c r="N114" s="36">
        <v>0</v>
      </c>
      <c r="O114" s="31">
        <v>0.78260869565217395</v>
      </c>
      <c r="P114" s="31">
        <v>0.78260869565217395</v>
      </c>
      <c r="Q114" s="36">
        <v>1</v>
      </c>
      <c r="R114" s="31">
        <v>0.43478260869565216</v>
      </c>
      <c r="S114" s="31">
        <v>0</v>
      </c>
      <c r="T114" s="36">
        <v>0</v>
      </c>
      <c r="U114" s="31">
        <v>76.844239130434786</v>
      </c>
      <c r="V114" s="31">
        <v>0</v>
      </c>
      <c r="W114" s="36">
        <v>0</v>
      </c>
      <c r="X114" s="31">
        <v>10.285326086956523</v>
      </c>
      <c r="Y114" s="31">
        <v>0</v>
      </c>
      <c r="Z114" s="36">
        <v>0</v>
      </c>
      <c r="AA114" s="31">
        <v>27.215543478260862</v>
      </c>
      <c r="AB114" s="31">
        <v>1.0869565217391304</v>
      </c>
      <c r="AC114" s="36">
        <v>3.9938813737354383E-2</v>
      </c>
      <c r="AD114" s="31">
        <v>0</v>
      </c>
      <c r="AE114" s="31">
        <v>0</v>
      </c>
      <c r="AF114" s="36" t="s">
        <v>974</v>
      </c>
      <c r="AG114" s="31">
        <v>6.2576086956521735</v>
      </c>
      <c r="AH114" s="31">
        <v>0</v>
      </c>
      <c r="AI114" s="36">
        <v>0</v>
      </c>
      <c r="AJ114" t="s">
        <v>10</v>
      </c>
      <c r="AK114" s="37">
        <v>6</v>
      </c>
      <c r="AT114"/>
    </row>
    <row r="115" spans="1:46" x14ac:dyDescent="0.25">
      <c r="A115" t="s">
        <v>816</v>
      </c>
      <c r="B115" t="s">
        <v>371</v>
      </c>
      <c r="C115" t="s">
        <v>638</v>
      </c>
      <c r="D115" t="s">
        <v>767</v>
      </c>
      <c r="E115" s="31">
        <v>55.260869565217391</v>
      </c>
      <c r="F115" s="31">
        <v>194.77989130434784</v>
      </c>
      <c r="G115" s="31">
        <v>0</v>
      </c>
      <c r="H115" s="36">
        <v>0</v>
      </c>
      <c r="I115" s="31">
        <v>11.652173913043477</v>
      </c>
      <c r="J115" s="31">
        <v>0</v>
      </c>
      <c r="K115" s="36">
        <v>0</v>
      </c>
      <c r="L115" s="31">
        <v>0.17391304347826086</v>
      </c>
      <c r="M115" s="31">
        <v>0</v>
      </c>
      <c r="N115" s="36">
        <v>0</v>
      </c>
      <c r="O115" s="31">
        <v>5.7391304347826084</v>
      </c>
      <c r="P115" s="31">
        <v>0</v>
      </c>
      <c r="Q115" s="36">
        <v>0</v>
      </c>
      <c r="R115" s="31">
        <v>5.7391304347826084</v>
      </c>
      <c r="S115" s="31">
        <v>0</v>
      </c>
      <c r="T115" s="36">
        <v>0</v>
      </c>
      <c r="U115" s="31">
        <v>44.219021739130419</v>
      </c>
      <c r="V115" s="31">
        <v>0</v>
      </c>
      <c r="W115" s="36">
        <v>0</v>
      </c>
      <c r="X115" s="31">
        <v>0</v>
      </c>
      <c r="Y115" s="31">
        <v>0</v>
      </c>
      <c r="Z115" s="36" t="s">
        <v>974</v>
      </c>
      <c r="AA115" s="31">
        <v>103.72913043478263</v>
      </c>
      <c r="AB115" s="31">
        <v>0</v>
      </c>
      <c r="AC115" s="36">
        <v>0</v>
      </c>
      <c r="AD115" s="31">
        <v>0</v>
      </c>
      <c r="AE115" s="31">
        <v>0</v>
      </c>
      <c r="AF115" s="36" t="s">
        <v>974</v>
      </c>
      <c r="AG115" s="31">
        <v>35.179565217391307</v>
      </c>
      <c r="AH115" s="31">
        <v>0</v>
      </c>
      <c r="AI115" s="36">
        <v>0</v>
      </c>
      <c r="AJ115" t="s">
        <v>84</v>
      </c>
      <c r="AK115" s="37">
        <v>6</v>
      </c>
      <c r="AT115"/>
    </row>
    <row r="116" spans="1:46" x14ac:dyDescent="0.25">
      <c r="A116" t="s">
        <v>816</v>
      </c>
      <c r="B116" t="s">
        <v>280</v>
      </c>
      <c r="C116" t="s">
        <v>591</v>
      </c>
      <c r="D116" t="s">
        <v>744</v>
      </c>
      <c r="E116" s="31">
        <v>50.597826086956523</v>
      </c>
      <c r="F116" s="31">
        <v>177.64206521739135</v>
      </c>
      <c r="G116" s="31">
        <v>48.360326086956526</v>
      </c>
      <c r="H116" s="36">
        <v>0.27223465358711668</v>
      </c>
      <c r="I116" s="31">
        <v>12.715869565217391</v>
      </c>
      <c r="J116" s="31">
        <v>4.0257608695652172</v>
      </c>
      <c r="K116" s="36">
        <v>0.31659343853110627</v>
      </c>
      <c r="L116" s="31">
        <v>7.1442391304347828</v>
      </c>
      <c r="M116" s="31">
        <v>4.0257608695652172</v>
      </c>
      <c r="N116" s="36">
        <v>0.56349749722336329</v>
      </c>
      <c r="O116" s="31">
        <v>0</v>
      </c>
      <c r="P116" s="31">
        <v>0</v>
      </c>
      <c r="Q116" s="36" t="s">
        <v>974</v>
      </c>
      <c r="R116" s="31">
        <v>5.571630434782608</v>
      </c>
      <c r="S116" s="31">
        <v>0</v>
      </c>
      <c r="T116" s="36">
        <v>0</v>
      </c>
      <c r="U116" s="31">
        <v>36.888695652173922</v>
      </c>
      <c r="V116" s="31">
        <v>2.7406521739130438</v>
      </c>
      <c r="W116" s="36">
        <v>7.4295177030785906E-2</v>
      </c>
      <c r="X116" s="31">
        <v>0</v>
      </c>
      <c r="Y116" s="31">
        <v>0</v>
      </c>
      <c r="Z116" s="36" t="s">
        <v>974</v>
      </c>
      <c r="AA116" s="31">
        <v>92.501413043478294</v>
      </c>
      <c r="AB116" s="31">
        <v>41.338478260869572</v>
      </c>
      <c r="AC116" s="36">
        <v>0.44689564084214922</v>
      </c>
      <c r="AD116" s="31">
        <v>0</v>
      </c>
      <c r="AE116" s="31">
        <v>0</v>
      </c>
      <c r="AF116" s="36" t="s">
        <v>974</v>
      </c>
      <c r="AG116" s="31">
        <v>35.536086956521729</v>
      </c>
      <c r="AH116" s="31">
        <v>0.25543478260869568</v>
      </c>
      <c r="AI116" s="36">
        <v>7.1880391029327225E-3</v>
      </c>
      <c r="AJ116" t="s">
        <v>214</v>
      </c>
      <c r="AK116" s="37">
        <v>6</v>
      </c>
      <c r="AT116"/>
    </row>
    <row r="117" spans="1:46" x14ac:dyDescent="0.25">
      <c r="A117" t="s">
        <v>816</v>
      </c>
      <c r="B117" t="s">
        <v>283</v>
      </c>
      <c r="C117" t="s">
        <v>585</v>
      </c>
      <c r="D117" t="s">
        <v>744</v>
      </c>
      <c r="E117" s="31">
        <v>43.217391304347828</v>
      </c>
      <c r="F117" s="31">
        <v>150.55749999999998</v>
      </c>
      <c r="G117" s="31">
        <v>14.429021739130436</v>
      </c>
      <c r="H117" s="36">
        <v>9.5837283025624345E-2</v>
      </c>
      <c r="I117" s="31">
        <v>13.700760869565217</v>
      </c>
      <c r="J117" s="31">
        <v>8.6956521739130432E-2</v>
      </c>
      <c r="K117" s="36">
        <v>6.3468388775615447E-3</v>
      </c>
      <c r="L117" s="31">
        <v>8.0057608695652167</v>
      </c>
      <c r="M117" s="31">
        <v>8.6956521739130432E-2</v>
      </c>
      <c r="N117" s="36">
        <v>1.0861743581388403E-2</v>
      </c>
      <c r="O117" s="31">
        <v>0</v>
      </c>
      <c r="P117" s="31">
        <v>0</v>
      </c>
      <c r="Q117" s="36" t="s">
        <v>974</v>
      </c>
      <c r="R117" s="31">
        <v>5.6950000000000003</v>
      </c>
      <c r="S117" s="31">
        <v>0</v>
      </c>
      <c r="T117" s="36">
        <v>0</v>
      </c>
      <c r="U117" s="31">
        <v>39.217391304347828</v>
      </c>
      <c r="V117" s="31">
        <v>3.5017391304347827</v>
      </c>
      <c r="W117" s="36">
        <v>8.929046563192905E-2</v>
      </c>
      <c r="X117" s="31">
        <v>0</v>
      </c>
      <c r="Y117" s="31">
        <v>0</v>
      </c>
      <c r="Z117" s="36" t="s">
        <v>974</v>
      </c>
      <c r="AA117" s="31">
        <v>54.915869565217371</v>
      </c>
      <c r="AB117" s="31">
        <v>10.840326086956523</v>
      </c>
      <c r="AC117" s="36">
        <v>0.19739878786919132</v>
      </c>
      <c r="AD117" s="31">
        <v>12.77336956521739</v>
      </c>
      <c r="AE117" s="31">
        <v>0</v>
      </c>
      <c r="AF117" s="36">
        <v>0</v>
      </c>
      <c r="AG117" s="31">
        <v>29.950108695652176</v>
      </c>
      <c r="AH117" s="31">
        <v>0</v>
      </c>
      <c r="AI117" s="36">
        <v>0</v>
      </c>
      <c r="AJ117" t="s">
        <v>220</v>
      </c>
      <c r="AK117" s="37">
        <v>6</v>
      </c>
      <c r="AT117"/>
    </row>
    <row r="118" spans="1:46" x14ac:dyDescent="0.25">
      <c r="A118" t="s">
        <v>816</v>
      </c>
      <c r="B118" t="s">
        <v>454</v>
      </c>
      <c r="C118" t="s">
        <v>674</v>
      </c>
      <c r="D118" t="s">
        <v>728</v>
      </c>
      <c r="E118" s="31">
        <v>62.347826086956523</v>
      </c>
      <c r="F118" s="31">
        <v>201.23271739130436</v>
      </c>
      <c r="G118" s="31">
        <v>21.575434782608696</v>
      </c>
      <c r="H118" s="36">
        <v>0.10721633669864168</v>
      </c>
      <c r="I118" s="31">
        <v>16.555652173913046</v>
      </c>
      <c r="J118" s="31">
        <v>0</v>
      </c>
      <c r="K118" s="36">
        <v>0</v>
      </c>
      <c r="L118" s="31">
        <v>13.651847826086959</v>
      </c>
      <c r="M118" s="31">
        <v>0</v>
      </c>
      <c r="N118" s="36">
        <v>0</v>
      </c>
      <c r="O118" s="31">
        <v>0</v>
      </c>
      <c r="P118" s="31">
        <v>0</v>
      </c>
      <c r="Q118" s="36" t="s">
        <v>974</v>
      </c>
      <c r="R118" s="31">
        <v>2.9038043478260875</v>
      </c>
      <c r="S118" s="31">
        <v>0</v>
      </c>
      <c r="T118" s="36">
        <v>0</v>
      </c>
      <c r="U118" s="31">
        <v>61.617826086956534</v>
      </c>
      <c r="V118" s="31">
        <v>10.070217391304348</v>
      </c>
      <c r="W118" s="36">
        <v>0.16343026086465659</v>
      </c>
      <c r="X118" s="31">
        <v>10.988152173913045</v>
      </c>
      <c r="Y118" s="31">
        <v>0</v>
      </c>
      <c r="Z118" s="36">
        <v>0</v>
      </c>
      <c r="AA118" s="31">
        <v>83.439239130434785</v>
      </c>
      <c r="AB118" s="31">
        <v>6.7383695652173916</v>
      </c>
      <c r="AC118" s="36">
        <v>8.0757802149702795E-2</v>
      </c>
      <c r="AD118" s="31">
        <v>0</v>
      </c>
      <c r="AE118" s="31">
        <v>0</v>
      </c>
      <c r="AF118" s="36" t="s">
        <v>974</v>
      </c>
      <c r="AG118" s="31">
        <v>28.631847826086947</v>
      </c>
      <c r="AH118" s="31">
        <v>4.7668478260869573</v>
      </c>
      <c r="AI118" s="36">
        <v>0.16648760691385778</v>
      </c>
      <c r="AJ118" t="s">
        <v>169</v>
      </c>
      <c r="AK118" s="37">
        <v>6</v>
      </c>
      <c r="AT118"/>
    </row>
    <row r="119" spans="1:46" x14ac:dyDescent="0.25">
      <c r="A119" t="s">
        <v>816</v>
      </c>
      <c r="B119" t="s">
        <v>294</v>
      </c>
      <c r="C119" t="s">
        <v>592</v>
      </c>
      <c r="D119" t="s">
        <v>709</v>
      </c>
      <c r="E119" s="31">
        <v>77.684782608695656</v>
      </c>
      <c r="F119" s="31">
        <v>192.17673913043478</v>
      </c>
      <c r="G119" s="31">
        <v>4.7907608695652169</v>
      </c>
      <c r="H119" s="36">
        <v>2.4928932040592159E-2</v>
      </c>
      <c r="I119" s="31">
        <v>17.188260869565216</v>
      </c>
      <c r="J119" s="31">
        <v>0.13043478260869565</v>
      </c>
      <c r="K119" s="36">
        <v>7.588596868439026E-3</v>
      </c>
      <c r="L119" s="31">
        <v>11.441847826086954</v>
      </c>
      <c r="M119" s="31">
        <v>0.13043478260869565</v>
      </c>
      <c r="N119" s="36">
        <v>1.1399800503491191E-2</v>
      </c>
      <c r="O119" s="31">
        <v>0</v>
      </c>
      <c r="P119" s="31">
        <v>0</v>
      </c>
      <c r="Q119" s="36" t="s">
        <v>974</v>
      </c>
      <c r="R119" s="31">
        <v>5.7464130434782605</v>
      </c>
      <c r="S119" s="31">
        <v>0</v>
      </c>
      <c r="T119" s="36">
        <v>0</v>
      </c>
      <c r="U119" s="31">
        <v>40.968695652173935</v>
      </c>
      <c r="V119" s="31">
        <v>1.576086956521739</v>
      </c>
      <c r="W119" s="36">
        <v>3.8470518317272974E-2</v>
      </c>
      <c r="X119" s="31">
        <v>0.66021739130434787</v>
      </c>
      <c r="Y119" s="31">
        <v>0</v>
      </c>
      <c r="Z119" s="36">
        <v>0</v>
      </c>
      <c r="AA119" s="31">
        <v>105.82717391304348</v>
      </c>
      <c r="AB119" s="31">
        <v>1.4809782608695652</v>
      </c>
      <c r="AC119" s="36">
        <v>1.3994309836587544E-2</v>
      </c>
      <c r="AD119" s="31">
        <v>0</v>
      </c>
      <c r="AE119" s="31">
        <v>0</v>
      </c>
      <c r="AF119" s="36" t="s">
        <v>974</v>
      </c>
      <c r="AG119" s="31">
        <v>27.532391304347815</v>
      </c>
      <c r="AH119" s="31">
        <v>1.6032608695652173</v>
      </c>
      <c r="AI119" s="36">
        <v>5.8231806015049487E-2</v>
      </c>
      <c r="AJ119" t="s">
        <v>5</v>
      </c>
      <c r="AK119" s="37">
        <v>6</v>
      </c>
      <c r="AT119"/>
    </row>
    <row r="120" spans="1:46" x14ac:dyDescent="0.25">
      <c r="A120" t="s">
        <v>816</v>
      </c>
      <c r="B120" t="s">
        <v>331</v>
      </c>
      <c r="C120" t="s">
        <v>615</v>
      </c>
      <c r="D120" t="s">
        <v>754</v>
      </c>
      <c r="E120" s="31">
        <v>54.880434782608695</v>
      </c>
      <c r="F120" s="31">
        <v>219.8447826086956</v>
      </c>
      <c r="G120" s="31">
        <v>0</v>
      </c>
      <c r="H120" s="36">
        <v>0</v>
      </c>
      <c r="I120" s="31">
        <v>15.508369565217389</v>
      </c>
      <c r="J120" s="31">
        <v>0</v>
      </c>
      <c r="K120" s="36">
        <v>0</v>
      </c>
      <c r="L120" s="31">
        <v>9.1889130434782604</v>
      </c>
      <c r="M120" s="31">
        <v>0</v>
      </c>
      <c r="N120" s="36">
        <v>0</v>
      </c>
      <c r="O120" s="31">
        <v>0</v>
      </c>
      <c r="P120" s="31">
        <v>0</v>
      </c>
      <c r="Q120" s="36" t="s">
        <v>974</v>
      </c>
      <c r="R120" s="31">
        <v>6.319456521739129</v>
      </c>
      <c r="S120" s="31">
        <v>0</v>
      </c>
      <c r="T120" s="36">
        <v>0</v>
      </c>
      <c r="U120" s="31">
        <v>43.305869565217378</v>
      </c>
      <c r="V120" s="31">
        <v>0</v>
      </c>
      <c r="W120" s="36">
        <v>0</v>
      </c>
      <c r="X120" s="31">
        <v>5.4389130434782631</v>
      </c>
      <c r="Y120" s="31">
        <v>0</v>
      </c>
      <c r="Z120" s="36">
        <v>0</v>
      </c>
      <c r="AA120" s="31">
        <v>125.71684782608691</v>
      </c>
      <c r="AB120" s="31">
        <v>0</v>
      </c>
      <c r="AC120" s="36">
        <v>0</v>
      </c>
      <c r="AD120" s="31">
        <v>0</v>
      </c>
      <c r="AE120" s="31">
        <v>0</v>
      </c>
      <c r="AF120" s="36" t="s">
        <v>974</v>
      </c>
      <c r="AG120" s="31">
        <v>29.874782608695654</v>
      </c>
      <c r="AH120" s="31">
        <v>0</v>
      </c>
      <c r="AI120" s="36">
        <v>0</v>
      </c>
      <c r="AJ120" t="s">
        <v>43</v>
      </c>
      <c r="AK120" s="37">
        <v>6</v>
      </c>
      <c r="AT120"/>
    </row>
    <row r="121" spans="1:46" x14ac:dyDescent="0.25">
      <c r="A121" t="s">
        <v>816</v>
      </c>
      <c r="B121" t="s">
        <v>555</v>
      </c>
      <c r="C121" t="s">
        <v>704</v>
      </c>
      <c r="D121" t="s">
        <v>730</v>
      </c>
      <c r="E121" s="31">
        <v>38.010869565217391</v>
      </c>
      <c r="F121" s="31">
        <v>111.11413043478261</v>
      </c>
      <c r="G121" s="31">
        <v>0</v>
      </c>
      <c r="H121" s="36">
        <v>0</v>
      </c>
      <c r="I121" s="31">
        <v>10.894021739130434</v>
      </c>
      <c r="J121" s="31">
        <v>0</v>
      </c>
      <c r="K121" s="36">
        <v>0</v>
      </c>
      <c r="L121" s="31">
        <v>5.1548913043478262</v>
      </c>
      <c r="M121" s="31">
        <v>0</v>
      </c>
      <c r="N121" s="36">
        <v>0</v>
      </c>
      <c r="O121" s="31">
        <v>0</v>
      </c>
      <c r="P121" s="31">
        <v>0</v>
      </c>
      <c r="Q121" s="36" t="s">
        <v>974</v>
      </c>
      <c r="R121" s="31">
        <v>5.7391304347826084</v>
      </c>
      <c r="S121" s="31">
        <v>0</v>
      </c>
      <c r="T121" s="36">
        <v>0</v>
      </c>
      <c r="U121" s="31">
        <v>19.4375</v>
      </c>
      <c r="V121" s="31">
        <v>0</v>
      </c>
      <c r="W121" s="36">
        <v>0</v>
      </c>
      <c r="X121" s="31">
        <v>5.6521739130434785</v>
      </c>
      <c r="Y121" s="31">
        <v>0</v>
      </c>
      <c r="Z121" s="36">
        <v>0</v>
      </c>
      <c r="AA121" s="31">
        <v>58.361413043478258</v>
      </c>
      <c r="AB121" s="31">
        <v>0</v>
      </c>
      <c r="AC121" s="36">
        <v>0</v>
      </c>
      <c r="AD121" s="31">
        <v>0</v>
      </c>
      <c r="AE121" s="31">
        <v>0</v>
      </c>
      <c r="AF121" s="36" t="s">
        <v>974</v>
      </c>
      <c r="AG121" s="31">
        <v>16.769021739130434</v>
      </c>
      <c r="AH121" s="31">
        <v>0</v>
      </c>
      <c r="AI121" s="36">
        <v>0</v>
      </c>
      <c r="AJ121" t="s">
        <v>274</v>
      </c>
      <c r="AK121" s="37">
        <v>6</v>
      </c>
      <c r="AT121"/>
    </row>
    <row r="122" spans="1:46" x14ac:dyDescent="0.25">
      <c r="A122" t="s">
        <v>816</v>
      </c>
      <c r="B122" t="s">
        <v>484</v>
      </c>
      <c r="C122" t="s">
        <v>637</v>
      </c>
      <c r="D122" t="s">
        <v>766</v>
      </c>
      <c r="E122" s="31">
        <v>60.239130434782609</v>
      </c>
      <c r="F122" s="31">
        <v>170.39717391304347</v>
      </c>
      <c r="G122" s="31">
        <v>2.7201086956521738</v>
      </c>
      <c r="H122" s="36">
        <v>1.5963343952173119E-2</v>
      </c>
      <c r="I122" s="31">
        <v>13.082065217391303</v>
      </c>
      <c r="J122" s="31">
        <v>0</v>
      </c>
      <c r="K122" s="36">
        <v>0</v>
      </c>
      <c r="L122" s="31">
        <v>6.7951086956521713</v>
      </c>
      <c r="M122" s="31">
        <v>0</v>
      </c>
      <c r="N122" s="36">
        <v>0</v>
      </c>
      <c r="O122" s="31">
        <v>0.20847826086956522</v>
      </c>
      <c r="P122" s="31">
        <v>0</v>
      </c>
      <c r="Q122" s="36">
        <v>0</v>
      </c>
      <c r="R122" s="31">
        <v>6.0784782608695656</v>
      </c>
      <c r="S122" s="31">
        <v>0</v>
      </c>
      <c r="T122" s="36">
        <v>0</v>
      </c>
      <c r="U122" s="31">
        <v>29.926413043478245</v>
      </c>
      <c r="V122" s="31">
        <v>2.0869565217391304</v>
      </c>
      <c r="W122" s="36">
        <v>6.973627339524853E-2</v>
      </c>
      <c r="X122" s="31">
        <v>9.8259782608695669</v>
      </c>
      <c r="Y122" s="31">
        <v>0</v>
      </c>
      <c r="Z122" s="36">
        <v>0</v>
      </c>
      <c r="AA122" s="31">
        <v>78.472065217391304</v>
      </c>
      <c r="AB122" s="31">
        <v>0.63315217391304346</v>
      </c>
      <c r="AC122" s="36">
        <v>8.0685040231708045E-3</v>
      </c>
      <c r="AD122" s="31">
        <v>9.9725000000000001</v>
      </c>
      <c r="AE122" s="31">
        <v>0</v>
      </c>
      <c r="AF122" s="36">
        <v>0</v>
      </c>
      <c r="AG122" s="31">
        <v>29.118152173913042</v>
      </c>
      <c r="AH122" s="31">
        <v>0</v>
      </c>
      <c r="AI122" s="36">
        <v>0</v>
      </c>
      <c r="AJ122" t="s">
        <v>199</v>
      </c>
      <c r="AK122" s="37">
        <v>6</v>
      </c>
      <c r="AT122"/>
    </row>
    <row r="123" spans="1:46" x14ac:dyDescent="0.25">
      <c r="A123" t="s">
        <v>816</v>
      </c>
      <c r="B123" t="s">
        <v>339</v>
      </c>
      <c r="C123" t="s">
        <v>597</v>
      </c>
      <c r="D123" t="s">
        <v>747</v>
      </c>
      <c r="E123" s="31">
        <v>38.097826086956523</v>
      </c>
      <c r="F123" s="31">
        <v>168.02717391304347</v>
      </c>
      <c r="G123" s="31">
        <v>0</v>
      </c>
      <c r="H123" s="36">
        <v>0</v>
      </c>
      <c r="I123" s="31">
        <v>10.508152173913043</v>
      </c>
      <c r="J123" s="31">
        <v>0</v>
      </c>
      <c r="K123" s="36">
        <v>0</v>
      </c>
      <c r="L123" s="31">
        <v>10.508152173913043</v>
      </c>
      <c r="M123" s="31">
        <v>0</v>
      </c>
      <c r="N123" s="36">
        <v>0</v>
      </c>
      <c r="O123" s="31">
        <v>0</v>
      </c>
      <c r="P123" s="31">
        <v>0</v>
      </c>
      <c r="Q123" s="36" t="s">
        <v>974</v>
      </c>
      <c r="R123" s="31">
        <v>0</v>
      </c>
      <c r="S123" s="31">
        <v>0</v>
      </c>
      <c r="T123" s="36" t="s">
        <v>974</v>
      </c>
      <c r="U123" s="31">
        <v>43.679347826086953</v>
      </c>
      <c r="V123" s="31">
        <v>0</v>
      </c>
      <c r="W123" s="36">
        <v>0</v>
      </c>
      <c r="X123" s="31">
        <v>0</v>
      </c>
      <c r="Y123" s="31">
        <v>0</v>
      </c>
      <c r="Z123" s="36" t="s">
        <v>974</v>
      </c>
      <c r="AA123" s="31">
        <v>102.27445652173913</v>
      </c>
      <c r="AB123" s="31">
        <v>0</v>
      </c>
      <c r="AC123" s="36">
        <v>0</v>
      </c>
      <c r="AD123" s="31">
        <v>0</v>
      </c>
      <c r="AE123" s="31">
        <v>0</v>
      </c>
      <c r="AF123" s="36" t="s">
        <v>974</v>
      </c>
      <c r="AG123" s="31">
        <v>11.565217391304348</v>
      </c>
      <c r="AH123" s="31">
        <v>0</v>
      </c>
      <c r="AI123" s="36">
        <v>0</v>
      </c>
      <c r="AJ123" t="s">
        <v>51</v>
      </c>
      <c r="AK123" s="37">
        <v>6</v>
      </c>
      <c r="AT123"/>
    </row>
    <row r="124" spans="1:46" x14ac:dyDescent="0.25">
      <c r="A124" t="s">
        <v>816</v>
      </c>
      <c r="B124" t="s">
        <v>423</v>
      </c>
      <c r="C124" t="s">
        <v>662</v>
      </c>
      <c r="D124" t="s">
        <v>752</v>
      </c>
      <c r="E124" s="31">
        <v>37.663043478260867</v>
      </c>
      <c r="F124" s="31">
        <v>48.714021739130438</v>
      </c>
      <c r="G124" s="31">
        <v>9.3511956521739119</v>
      </c>
      <c r="H124" s="36">
        <v>0.1919610682577331</v>
      </c>
      <c r="I124" s="31">
        <v>7.339130434782609</v>
      </c>
      <c r="J124" s="31">
        <v>0</v>
      </c>
      <c r="K124" s="36">
        <v>0</v>
      </c>
      <c r="L124" s="31">
        <v>0</v>
      </c>
      <c r="M124" s="31">
        <v>0</v>
      </c>
      <c r="N124" s="36" t="s">
        <v>974</v>
      </c>
      <c r="O124" s="31">
        <v>0</v>
      </c>
      <c r="P124" s="31">
        <v>0</v>
      </c>
      <c r="Q124" s="36" t="s">
        <v>974</v>
      </c>
      <c r="R124" s="31">
        <v>7.339130434782609</v>
      </c>
      <c r="S124" s="31">
        <v>0</v>
      </c>
      <c r="T124" s="36">
        <v>0</v>
      </c>
      <c r="U124" s="31">
        <v>18.029347826086951</v>
      </c>
      <c r="V124" s="31">
        <v>0.22554347826086957</v>
      </c>
      <c r="W124" s="36">
        <v>1.2509796828841869E-2</v>
      </c>
      <c r="X124" s="31">
        <v>0</v>
      </c>
      <c r="Y124" s="31">
        <v>0</v>
      </c>
      <c r="Z124" s="36" t="s">
        <v>974</v>
      </c>
      <c r="AA124" s="31">
        <v>14.217826086956524</v>
      </c>
      <c r="AB124" s="31">
        <v>9.1256521739130427</v>
      </c>
      <c r="AC124" s="36">
        <v>0.64184581511268757</v>
      </c>
      <c r="AD124" s="31">
        <v>0</v>
      </c>
      <c r="AE124" s="31">
        <v>0</v>
      </c>
      <c r="AF124" s="36" t="s">
        <v>974</v>
      </c>
      <c r="AG124" s="31">
        <v>9.1277173913043512</v>
      </c>
      <c r="AH124" s="31">
        <v>0</v>
      </c>
      <c r="AI124" s="36">
        <v>0</v>
      </c>
      <c r="AJ124" t="s">
        <v>137</v>
      </c>
      <c r="AK124" s="37">
        <v>6</v>
      </c>
      <c r="AT124"/>
    </row>
    <row r="125" spans="1:46" x14ac:dyDescent="0.25">
      <c r="A125" t="s">
        <v>816</v>
      </c>
      <c r="B125" t="s">
        <v>354</v>
      </c>
      <c r="C125" t="s">
        <v>573</v>
      </c>
      <c r="D125" t="s">
        <v>733</v>
      </c>
      <c r="E125" s="31">
        <v>30.184782608695652</v>
      </c>
      <c r="F125" s="31">
        <v>108.31739130434784</v>
      </c>
      <c r="G125" s="31">
        <v>0</v>
      </c>
      <c r="H125" s="36">
        <v>0</v>
      </c>
      <c r="I125" s="31">
        <v>13.092391304347826</v>
      </c>
      <c r="J125" s="31">
        <v>0</v>
      </c>
      <c r="K125" s="36">
        <v>0</v>
      </c>
      <c r="L125" s="31">
        <v>10.369565217391305</v>
      </c>
      <c r="M125" s="31">
        <v>0</v>
      </c>
      <c r="N125" s="36">
        <v>0</v>
      </c>
      <c r="O125" s="31">
        <v>0.18478260869565216</v>
      </c>
      <c r="P125" s="31">
        <v>0</v>
      </c>
      <c r="Q125" s="36">
        <v>0</v>
      </c>
      <c r="R125" s="31">
        <v>2.5380434782608696</v>
      </c>
      <c r="S125" s="31">
        <v>0</v>
      </c>
      <c r="T125" s="36">
        <v>0</v>
      </c>
      <c r="U125" s="31">
        <v>19.921195652173914</v>
      </c>
      <c r="V125" s="31">
        <v>0</v>
      </c>
      <c r="W125" s="36">
        <v>0</v>
      </c>
      <c r="X125" s="31">
        <v>2.089673913043478</v>
      </c>
      <c r="Y125" s="31">
        <v>0</v>
      </c>
      <c r="Z125" s="36">
        <v>0</v>
      </c>
      <c r="AA125" s="31">
        <v>47.466847826086955</v>
      </c>
      <c r="AB125" s="31">
        <v>0</v>
      </c>
      <c r="AC125" s="36">
        <v>0</v>
      </c>
      <c r="AD125" s="31">
        <v>0</v>
      </c>
      <c r="AE125" s="31">
        <v>0</v>
      </c>
      <c r="AF125" s="36" t="s">
        <v>974</v>
      </c>
      <c r="AG125" s="31">
        <v>25.747282608695652</v>
      </c>
      <c r="AH125" s="31">
        <v>0</v>
      </c>
      <c r="AI125" s="36">
        <v>0</v>
      </c>
      <c r="AJ125" t="s">
        <v>67</v>
      </c>
      <c r="AK125" s="37">
        <v>6</v>
      </c>
      <c r="AT125"/>
    </row>
    <row r="126" spans="1:46" x14ac:dyDescent="0.25">
      <c r="A126" t="s">
        <v>816</v>
      </c>
      <c r="B126" t="s">
        <v>556</v>
      </c>
      <c r="C126" t="s">
        <v>596</v>
      </c>
      <c r="D126" t="s">
        <v>716</v>
      </c>
      <c r="E126" s="31">
        <v>45.391304347826086</v>
      </c>
      <c r="F126" s="31">
        <v>152.20760869565214</v>
      </c>
      <c r="G126" s="31">
        <v>0.9685869565217391</v>
      </c>
      <c r="H126" s="36">
        <v>6.3635909191536175E-3</v>
      </c>
      <c r="I126" s="31">
        <v>12.258369565217389</v>
      </c>
      <c r="J126" s="31">
        <v>0</v>
      </c>
      <c r="K126" s="36">
        <v>0</v>
      </c>
      <c r="L126" s="31">
        <v>8.0083695652173894</v>
      </c>
      <c r="M126" s="31">
        <v>0</v>
      </c>
      <c r="N126" s="36">
        <v>0</v>
      </c>
      <c r="O126" s="31">
        <v>0</v>
      </c>
      <c r="P126" s="31">
        <v>0</v>
      </c>
      <c r="Q126" s="36" t="s">
        <v>974</v>
      </c>
      <c r="R126" s="31">
        <v>4.25</v>
      </c>
      <c r="S126" s="31">
        <v>0</v>
      </c>
      <c r="T126" s="36">
        <v>0</v>
      </c>
      <c r="U126" s="31">
        <v>36.149891304347818</v>
      </c>
      <c r="V126" s="31">
        <v>0.26130434782608697</v>
      </c>
      <c r="W126" s="36">
        <v>7.2283577736417534E-3</v>
      </c>
      <c r="X126" s="31">
        <v>10.758369565217393</v>
      </c>
      <c r="Y126" s="31">
        <v>0</v>
      </c>
      <c r="Z126" s="36">
        <v>0</v>
      </c>
      <c r="AA126" s="31">
        <v>75.817065217391274</v>
      </c>
      <c r="AB126" s="31">
        <v>0.70728260869565207</v>
      </c>
      <c r="AC126" s="36">
        <v>9.3288048893432011E-3</v>
      </c>
      <c r="AD126" s="31">
        <v>0</v>
      </c>
      <c r="AE126" s="31">
        <v>0</v>
      </c>
      <c r="AF126" s="36" t="s">
        <v>974</v>
      </c>
      <c r="AG126" s="31">
        <v>17.223913043478259</v>
      </c>
      <c r="AH126" s="31">
        <v>0</v>
      </c>
      <c r="AI126" s="36">
        <v>0</v>
      </c>
      <c r="AJ126" t="s">
        <v>275</v>
      </c>
      <c r="AK126" s="37">
        <v>6</v>
      </c>
      <c r="AT126"/>
    </row>
    <row r="127" spans="1:46" x14ac:dyDescent="0.25">
      <c r="A127" t="s">
        <v>816</v>
      </c>
      <c r="B127" t="s">
        <v>490</v>
      </c>
      <c r="C127" t="s">
        <v>659</v>
      </c>
      <c r="D127" t="s">
        <v>710</v>
      </c>
      <c r="E127" s="31">
        <v>51.923913043478258</v>
      </c>
      <c r="F127" s="31">
        <v>131.90565217391304</v>
      </c>
      <c r="G127" s="31">
        <v>0.70652173913043481</v>
      </c>
      <c r="H127" s="36">
        <v>5.3562658421862797E-3</v>
      </c>
      <c r="I127" s="31">
        <v>9.6701086956521731</v>
      </c>
      <c r="J127" s="31">
        <v>0.70652173913043481</v>
      </c>
      <c r="K127" s="36">
        <v>7.3062440285505542E-2</v>
      </c>
      <c r="L127" s="31">
        <v>8.4821739130434768</v>
      </c>
      <c r="M127" s="31">
        <v>0</v>
      </c>
      <c r="N127" s="36">
        <v>0</v>
      </c>
      <c r="O127" s="31">
        <v>0</v>
      </c>
      <c r="P127" s="31">
        <v>0</v>
      </c>
      <c r="Q127" s="36" t="s">
        <v>974</v>
      </c>
      <c r="R127" s="31">
        <v>1.1879347826086957</v>
      </c>
      <c r="S127" s="31">
        <v>0.70652173913043481</v>
      </c>
      <c r="T127" s="36">
        <v>0.59474791838228569</v>
      </c>
      <c r="U127" s="31">
        <v>44.079347826086966</v>
      </c>
      <c r="V127" s="31">
        <v>0</v>
      </c>
      <c r="W127" s="36">
        <v>0</v>
      </c>
      <c r="X127" s="31">
        <v>6.1897826086956513</v>
      </c>
      <c r="Y127" s="31">
        <v>0</v>
      </c>
      <c r="Z127" s="36">
        <v>0</v>
      </c>
      <c r="AA127" s="31">
        <v>61.134456521739118</v>
      </c>
      <c r="AB127" s="31">
        <v>0</v>
      </c>
      <c r="AC127" s="36">
        <v>0</v>
      </c>
      <c r="AD127" s="31">
        <v>0</v>
      </c>
      <c r="AE127" s="31">
        <v>0</v>
      </c>
      <c r="AF127" s="36" t="s">
        <v>974</v>
      </c>
      <c r="AG127" s="31">
        <v>10.831956521739128</v>
      </c>
      <c r="AH127" s="31">
        <v>0</v>
      </c>
      <c r="AI127" s="36">
        <v>0</v>
      </c>
      <c r="AJ127" t="s">
        <v>205</v>
      </c>
      <c r="AK127" s="37">
        <v>6</v>
      </c>
      <c r="AT127"/>
    </row>
    <row r="128" spans="1:46" x14ac:dyDescent="0.25">
      <c r="A128" t="s">
        <v>816</v>
      </c>
      <c r="B128" t="s">
        <v>530</v>
      </c>
      <c r="C128" t="s">
        <v>592</v>
      </c>
      <c r="D128" t="s">
        <v>709</v>
      </c>
      <c r="E128" s="31">
        <v>44.847826086956523</v>
      </c>
      <c r="F128" s="31">
        <v>230.44315217391306</v>
      </c>
      <c r="G128" s="31">
        <v>1.1141304347826086</v>
      </c>
      <c r="H128" s="36">
        <v>4.8347300593327503E-3</v>
      </c>
      <c r="I128" s="31">
        <v>17.484565217391303</v>
      </c>
      <c r="J128" s="31">
        <v>4.3478260869565216E-2</v>
      </c>
      <c r="K128" s="36">
        <v>2.4866652575563542E-3</v>
      </c>
      <c r="L128" s="31">
        <v>17.484565217391303</v>
      </c>
      <c r="M128" s="31">
        <v>4.3478260869565216E-2</v>
      </c>
      <c r="N128" s="36">
        <v>2.4866652575563542E-3</v>
      </c>
      <c r="O128" s="31">
        <v>0</v>
      </c>
      <c r="P128" s="31">
        <v>0</v>
      </c>
      <c r="Q128" s="36" t="s">
        <v>974</v>
      </c>
      <c r="R128" s="31">
        <v>0</v>
      </c>
      <c r="S128" s="31">
        <v>0</v>
      </c>
      <c r="T128" s="36" t="s">
        <v>974</v>
      </c>
      <c r="U128" s="31">
        <v>110.9191304347826</v>
      </c>
      <c r="V128" s="31">
        <v>0</v>
      </c>
      <c r="W128" s="36">
        <v>0</v>
      </c>
      <c r="X128" s="31">
        <v>0</v>
      </c>
      <c r="Y128" s="31">
        <v>0</v>
      </c>
      <c r="Z128" s="36" t="s">
        <v>974</v>
      </c>
      <c r="AA128" s="31">
        <v>98.74021739130437</v>
      </c>
      <c r="AB128" s="31">
        <v>1.0706521739130435</v>
      </c>
      <c r="AC128" s="36">
        <v>1.0843121498002001E-2</v>
      </c>
      <c r="AD128" s="31">
        <v>0</v>
      </c>
      <c r="AE128" s="31">
        <v>0</v>
      </c>
      <c r="AF128" s="36" t="s">
        <v>974</v>
      </c>
      <c r="AG128" s="31">
        <v>3.2992391304347821</v>
      </c>
      <c r="AH128" s="31">
        <v>0</v>
      </c>
      <c r="AI128" s="36">
        <v>0</v>
      </c>
      <c r="AJ128" t="s">
        <v>248</v>
      </c>
      <c r="AK128" s="37">
        <v>6</v>
      </c>
      <c r="AT128"/>
    </row>
    <row r="129" spans="1:46" x14ac:dyDescent="0.25">
      <c r="A129" t="s">
        <v>816</v>
      </c>
      <c r="B129" t="s">
        <v>464</v>
      </c>
      <c r="C129" t="s">
        <v>596</v>
      </c>
      <c r="D129" t="s">
        <v>716</v>
      </c>
      <c r="E129" s="31">
        <v>37.043478260869563</v>
      </c>
      <c r="F129" s="31">
        <v>187.62086956521739</v>
      </c>
      <c r="G129" s="31">
        <v>4.3478260869565216E-2</v>
      </c>
      <c r="H129" s="36">
        <v>2.3173467306872322E-4</v>
      </c>
      <c r="I129" s="31">
        <v>18.354130434782608</v>
      </c>
      <c r="J129" s="31">
        <v>4.3478260869565216E-2</v>
      </c>
      <c r="K129" s="36">
        <v>2.368854303616056E-3</v>
      </c>
      <c r="L129" s="31">
        <v>12.517173913043477</v>
      </c>
      <c r="M129" s="31">
        <v>4.3478260869565216E-2</v>
      </c>
      <c r="N129" s="36">
        <v>3.4734885982736765E-3</v>
      </c>
      <c r="O129" s="31">
        <v>0</v>
      </c>
      <c r="P129" s="31">
        <v>0</v>
      </c>
      <c r="Q129" s="36" t="s">
        <v>974</v>
      </c>
      <c r="R129" s="31">
        <v>5.8369565217391308</v>
      </c>
      <c r="S129" s="31">
        <v>0</v>
      </c>
      <c r="T129" s="36">
        <v>0</v>
      </c>
      <c r="U129" s="31">
        <v>84.00380434782609</v>
      </c>
      <c r="V129" s="31">
        <v>0</v>
      </c>
      <c r="W129" s="36">
        <v>0</v>
      </c>
      <c r="X129" s="31">
        <v>0</v>
      </c>
      <c r="Y129" s="31">
        <v>0</v>
      </c>
      <c r="Z129" s="36" t="s">
        <v>974</v>
      </c>
      <c r="AA129" s="31">
        <v>73.373478260869575</v>
      </c>
      <c r="AB129" s="31">
        <v>0</v>
      </c>
      <c r="AC129" s="36">
        <v>0</v>
      </c>
      <c r="AD129" s="31">
        <v>0</v>
      </c>
      <c r="AE129" s="31">
        <v>0</v>
      </c>
      <c r="AF129" s="36" t="s">
        <v>974</v>
      </c>
      <c r="AG129" s="31">
        <v>11.889456521739129</v>
      </c>
      <c r="AH129" s="31">
        <v>0</v>
      </c>
      <c r="AI129" s="36">
        <v>0</v>
      </c>
      <c r="AJ129" t="s">
        <v>179</v>
      </c>
      <c r="AK129" s="37">
        <v>6</v>
      </c>
      <c r="AT129"/>
    </row>
    <row r="130" spans="1:46" x14ac:dyDescent="0.25">
      <c r="A130" t="s">
        <v>816</v>
      </c>
      <c r="B130" t="s">
        <v>429</v>
      </c>
      <c r="C130" t="s">
        <v>591</v>
      </c>
      <c r="D130" t="s">
        <v>744</v>
      </c>
      <c r="E130" s="31">
        <v>67.184782608695656</v>
      </c>
      <c r="F130" s="31">
        <v>340.09097826086952</v>
      </c>
      <c r="G130" s="31">
        <v>5.3913043478260878</v>
      </c>
      <c r="H130" s="36">
        <v>1.5852535622661076E-2</v>
      </c>
      <c r="I130" s="31">
        <v>52.551630434782609</v>
      </c>
      <c r="J130" s="31">
        <v>5.304347826086957</v>
      </c>
      <c r="K130" s="36">
        <v>0.10093593257148767</v>
      </c>
      <c r="L130" s="31">
        <v>43.323369565217391</v>
      </c>
      <c r="M130" s="31">
        <v>1.5652173913043479</v>
      </c>
      <c r="N130" s="36">
        <v>3.6128708524117169E-2</v>
      </c>
      <c r="O130" s="31">
        <v>3.7391304347826089</v>
      </c>
      <c r="P130" s="31">
        <v>3.7391304347826089</v>
      </c>
      <c r="Q130" s="36">
        <v>1</v>
      </c>
      <c r="R130" s="31">
        <v>5.4891304347826084</v>
      </c>
      <c r="S130" s="31">
        <v>0</v>
      </c>
      <c r="T130" s="36">
        <v>0</v>
      </c>
      <c r="U130" s="31">
        <v>95.904130434782616</v>
      </c>
      <c r="V130" s="31">
        <v>8.6956521739130432E-2</v>
      </c>
      <c r="W130" s="36">
        <v>9.0670257208852131E-4</v>
      </c>
      <c r="X130" s="31">
        <v>0</v>
      </c>
      <c r="Y130" s="31">
        <v>0</v>
      </c>
      <c r="Z130" s="36" t="s">
        <v>974</v>
      </c>
      <c r="AA130" s="31">
        <v>138.91967391304345</v>
      </c>
      <c r="AB130" s="31">
        <v>0</v>
      </c>
      <c r="AC130" s="36">
        <v>0</v>
      </c>
      <c r="AD130" s="31">
        <v>0</v>
      </c>
      <c r="AE130" s="31">
        <v>0</v>
      </c>
      <c r="AF130" s="36" t="s">
        <v>974</v>
      </c>
      <c r="AG130" s="31">
        <v>52.715543478260862</v>
      </c>
      <c r="AH130" s="31">
        <v>0</v>
      </c>
      <c r="AI130" s="36">
        <v>0</v>
      </c>
      <c r="AJ130" t="s">
        <v>143</v>
      </c>
      <c r="AK130" s="37">
        <v>6</v>
      </c>
      <c r="AT130"/>
    </row>
    <row r="131" spans="1:46" x14ac:dyDescent="0.25">
      <c r="A131" t="s">
        <v>816</v>
      </c>
      <c r="B131" t="s">
        <v>342</v>
      </c>
      <c r="C131" t="s">
        <v>582</v>
      </c>
      <c r="D131" t="s">
        <v>738</v>
      </c>
      <c r="E131" s="31">
        <v>36.423913043478258</v>
      </c>
      <c r="F131" s="31">
        <v>108.64358695652173</v>
      </c>
      <c r="G131" s="31">
        <v>0</v>
      </c>
      <c r="H131" s="36">
        <v>0</v>
      </c>
      <c r="I131" s="31">
        <v>14.00782608695652</v>
      </c>
      <c r="J131" s="31">
        <v>0</v>
      </c>
      <c r="K131" s="36">
        <v>0</v>
      </c>
      <c r="L131" s="31">
        <v>8.6549999999999994</v>
      </c>
      <c r="M131" s="31">
        <v>0</v>
      </c>
      <c r="N131" s="36">
        <v>0</v>
      </c>
      <c r="O131" s="31">
        <v>0</v>
      </c>
      <c r="P131" s="31">
        <v>0</v>
      </c>
      <c r="Q131" s="36" t="s">
        <v>974</v>
      </c>
      <c r="R131" s="31">
        <v>5.3528260869565214</v>
      </c>
      <c r="S131" s="31">
        <v>0</v>
      </c>
      <c r="T131" s="36">
        <v>0</v>
      </c>
      <c r="U131" s="31">
        <v>21.827173913043481</v>
      </c>
      <c r="V131" s="31">
        <v>0</v>
      </c>
      <c r="W131" s="36">
        <v>0</v>
      </c>
      <c r="X131" s="31">
        <v>4.8584782608695658</v>
      </c>
      <c r="Y131" s="31">
        <v>0</v>
      </c>
      <c r="Z131" s="36">
        <v>0</v>
      </c>
      <c r="AA131" s="31">
        <v>53.755760869565208</v>
      </c>
      <c r="AB131" s="31">
        <v>0</v>
      </c>
      <c r="AC131" s="36">
        <v>0</v>
      </c>
      <c r="AD131" s="31">
        <v>0</v>
      </c>
      <c r="AE131" s="31">
        <v>0</v>
      </c>
      <c r="AF131" s="36" t="s">
        <v>974</v>
      </c>
      <c r="AG131" s="31">
        <v>14.194347826086958</v>
      </c>
      <c r="AH131" s="31">
        <v>0</v>
      </c>
      <c r="AI131" s="36">
        <v>0</v>
      </c>
      <c r="AJ131" t="s">
        <v>55</v>
      </c>
      <c r="AK131" s="37">
        <v>6</v>
      </c>
      <c r="AT131"/>
    </row>
    <row r="132" spans="1:46" x14ac:dyDescent="0.25">
      <c r="A132" t="s">
        <v>816</v>
      </c>
      <c r="B132" t="s">
        <v>462</v>
      </c>
      <c r="C132" t="s">
        <v>609</v>
      </c>
      <c r="D132" t="s">
        <v>717</v>
      </c>
      <c r="E132" s="31">
        <v>27.554347826086957</v>
      </c>
      <c r="F132" s="31">
        <v>109.07391304347826</v>
      </c>
      <c r="G132" s="31">
        <v>0</v>
      </c>
      <c r="H132" s="36">
        <v>0</v>
      </c>
      <c r="I132" s="31">
        <v>12.287391304347821</v>
      </c>
      <c r="J132" s="31">
        <v>0</v>
      </c>
      <c r="K132" s="36">
        <v>0</v>
      </c>
      <c r="L132" s="31">
        <v>12.287391304347821</v>
      </c>
      <c r="M132" s="31">
        <v>0</v>
      </c>
      <c r="N132" s="36">
        <v>0</v>
      </c>
      <c r="O132" s="31">
        <v>0</v>
      </c>
      <c r="P132" s="31">
        <v>0</v>
      </c>
      <c r="Q132" s="36" t="s">
        <v>974</v>
      </c>
      <c r="R132" s="31">
        <v>0</v>
      </c>
      <c r="S132" s="31">
        <v>0</v>
      </c>
      <c r="T132" s="36" t="s">
        <v>974</v>
      </c>
      <c r="U132" s="31">
        <v>12.849456521739137</v>
      </c>
      <c r="V132" s="31">
        <v>0</v>
      </c>
      <c r="W132" s="36">
        <v>0</v>
      </c>
      <c r="X132" s="31">
        <v>0</v>
      </c>
      <c r="Y132" s="31">
        <v>0</v>
      </c>
      <c r="Z132" s="36" t="s">
        <v>974</v>
      </c>
      <c r="AA132" s="31">
        <v>60.884456521739132</v>
      </c>
      <c r="AB132" s="31">
        <v>0</v>
      </c>
      <c r="AC132" s="36">
        <v>0</v>
      </c>
      <c r="AD132" s="31">
        <v>2.2744565217391304</v>
      </c>
      <c r="AE132" s="31">
        <v>0</v>
      </c>
      <c r="AF132" s="36">
        <v>0</v>
      </c>
      <c r="AG132" s="31">
        <v>20.778152173913043</v>
      </c>
      <c r="AH132" s="31">
        <v>0</v>
      </c>
      <c r="AI132" s="36">
        <v>0</v>
      </c>
      <c r="AJ132" t="s">
        <v>177</v>
      </c>
      <c r="AK132" s="37">
        <v>6</v>
      </c>
      <c r="AT132"/>
    </row>
    <row r="133" spans="1:46" x14ac:dyDescent="0.25">
      <c r="A133" t="s">
        <v>816</v>
      </c>
      <c r="B133" t="s">
        <v>311</v>
      </c>
      <c r="C133" t="s">
        <v>591</v>
      </c>
      <c r="D133" t="s">
        <v>744</v>
      </c>
      <c r="E133" s="31">
        <v>57.304347826086953</v>
      </c>
      <c r="F133" s="31">
        <v>199.06967391304343</v>
      </c>
      <c r="G133" s="31">
        <v>1.2085869565217391</v>
      </c>
      <c r="H133" s="36">
        <v>6.0711756480279749E-3</v>
      </c>
      <c r="I133" s="31">
        <v>42.099673913043468</v>
      </c>
      <c r="J133" s="31">
        <v>0</v>
      </c>
      <c r="K133" s="36">
        <v>0</v>
      </c>
      <c r="L133" s="31">
        <v>36.107499999999987</v>
      </c>
      <c r="M133" s="31">
        <v>0</v>
      </c>
      <c r="N133" s="36">
        <v>0</v>
      </c>
      <c r="O133" s="31">
        <v>0</v>
      </c>
      <c r="P133" s="31">
        <v>0</v>
      </c>
      <c r="Q133" s="36" t="s">
        <v>974</v>
      </c>
      <c r="R133" s="31">
        <v>5.9921739130434784</v>
      </c>
      <c r="S133" s="31">
        <v>0</v>
      </c>
      <c r="T133" s="36">
        <v>0</v>
      </c>
      <c r="U133" s="31">
        <v>33.345978260869558</v>
      </c>
      <c r="V133" s="31">
        <v>0.35706521739130437</v>
      </c>
      <c r="W133" s="36">
        <v>1.0707894505236603E-2</v>
      </c>
      <c r="X133" s="31">
        <v>5.4063043478260866</v>
      </c>
      <c r="Y133" s="31">
        <v>0</v>
      </c>
      <c r="Z133" s="36">
        <v>0</v>
      </c>
      <c r="AA133" s="31">
        <v>80.549456521739117</v>
      </c>
      <c r="AB133" s="31">
        <v>0.10271739130434782</v>
      </c>
      <c r="AC133" s="36">
        <v>1.2752089925848959E-3</v>
      </c>
      <c r="AD133" s="31">
        <v>0</v>
      </c>
      <c r="AE133" s="31">
        <v>0</v>
      </c>
      <c r="AF133" s="36" t="s">
        <v>974</v>
      </c>
      <c r="AG133" s="31">
        <v>37.668260869565223</v>
      </c>
      <c r="AH133" s="31">
        <v>0.74880434782608696</v>
      </c>
      <c r="AI133" s="36">
        <v>1.9878920091877601E-2</v>
      </c>
      <c r="AJ133" t="s">
        <v>23</v>
      </c>
      <c r="AK133" s="37">
        <v>6</v>
      </c>
      <c r="AT133"/>
    </row>
    <row r="134" spans="1:46" x14ac:dyDescent="0.25">
      <c r="A134" t="s">
        <v>816</v>
      </c>
      <c r="B134" t="s">
        <v>367</v>
      </c>
      <c r="C134" t="s">
        <v>570</v>
      </c>
      <c r="D134" t="s">
        <v>763</v>
      </c>
      <c r="E134" s="31">
        <v>48.858695652173914</v>
      </c>
      <c r="F134" s="31">
        <v>146.595</v>
      </c>
      <c r="G134" s="31">
        <v>0</v>
      </c>
      <c r="H134" s="36">
        <v>0</v>
      </c>
      <c r="I134" s="31">
        <v>10.105326086956525</v>
      </c>
      <c r="J134" s="31">
        <v>0</v>
      </c>
      <c r="K134" s="36">
        <v>0</v>
      </c>
      <c r="L134" s="31">
        <v>6.4840217391304371</v>
      </c>
      <c r="M134" s="31">
        <v>0</v>
      </c>
      <c r="N134" s="36">
        <v>0</v>
      </c>
      <c r="O134" s="31">
        <v>2.3382608695652176</v>
      </c>
      <c r="P134" s="31">
        <v>0</v>
      </c>
      <c r="Q134" s="36">
        <v>0</v>
      </c>
      <c r="R134" s="31">
        <v>1.2830434782608695</v>
      </c>
      <c r="S134" s="31">
        <v>0</v>
      </c>
      <c r="T134" s="36">
        <v>0</v>
      </c>
      <c r="U134" s="31">
        <v>23.783913043478261</v>
      </c>
      <c r="V134" s="31">
        <v>0</v>
      </c>
      <c r="W134" s="36">
        <v>0</v>
      </c>
      <c r="X134" s="31">
        <v>5.9852173913043467</v>
      </c>
      <c r="Y134" s="31">
        <v>0</v>
      </c>
      <c r="Z134" s="36">
        <v>0</v>
      </c>
      <c r="AA134" s="31">
        <v>76.41630434782607</v>
      </c>
      <c r="AB134" s="31">
        <v>0</v>
      </c>
      <c r="AC134" s="36">
        <v>0</v>
      </c>
      <c r="AD134" s="31">
        <v>5.1720652173913022</v>
      </c>
      <c r="AE134" s="31">
        <v>0</v>
      </c>
      <c r="AF134" s="36">
        <v>0</v>
      </c>
      <c r="AG134" s="31">
        <v>25.132173913043481</v>
      </c>
      <c r="AH134" s="31">
        <v>0</v>
      </c>
      <c r="AI134" s="36">
        <v>0</v>
      </c>
      <c r="AJ134" t="s">
        <v>80</v>
      </c>
      <c r="AK134" s="37">
        <v>6</v>
      </c>
      <c r="AT134"/>
    </row>
    <row r="135" spans="1:46" x14ac:dyDescent="0.25">
      <c r="A135" t="s">
        <v>816</v>
      </c>
      <c r="B135" t="s">
        <v>406</v>
      </c>
      <c r="C135" t="s">
        <v>605</v>
      </c>
      <c r="D135" t="s">
        <v>736</v>
      </c>
      <c r="E135" s="31">
        <v>17.619565217391305</v>
      </c>
      <c r="F135" s="31">
        <v>82.784999999999997</v>
      </c>
      <c r="G135" s="31">
        <v>0</v>
      </c>
      <c r="H135" s="36">
        <v>0</v>
      </c>
      <c r="I135" s="31">
        <v>12.546195652173914</v>
      </c>
      <c r="J135" s="31">
        <v>0</v>
      </c>
      <c r="K135" s="36">
        <v>0</v>
      </c>
      <c r="L135" s="31">
        <v>6.9782608695652177</v>
      </c>
      <c r="M135" s="31">
        <v>0</v>
      </c>
      <c r="N135" s="36">
        <v>0</v>
      </c>
      <c r="O135" s="31">
        <v>0</v>
      </c>
      <c r="P135" s="31">
        <v>0</v>
      </c>
      <c r="Q135" s="36" t="s">
        <v>974</v>
      </c>
      <c r="R135" s="31">
        <v>5.5679347826086953</v>
      </c>
      <c r="S135" s="31">
        <v>0</v>
      </c>
      <c r="T135" s="36">
        <v>0</v>
      </c>
      <c r="U135" s="31">
        <v>20.114130434782609</v>
      </c>
      <c r="V135" s="31">
        <v>0</v>
      </c>
      <c r="W135" s="36">
        <v>0</v>
      </c>
      <c r="X135" s="31">
        <v>0</v>
      </c>
      <c r="Y135" s="31">
        <v>0</v>
      </c>
      <c r="Z135" s="36" t="s">
        <v>974</v>
      </c>
      <c r="AA135" s="31">
        <v>14.93423913043479</v>
      </c>
      <c r="AB135" s="31">
        <v>0</v>
      </c>
      <c r="AC135" s="36">
        <v>0</v>
      </c>
      <c r="AD135" s="31">
        <v>26.184999999999985</v>
      </c>
      <c r="AE135" s="31">
        <v>0</v>
      </c>
      <c r="AF135" s="36">
        <v>0</v>
      </c>
      <c r="AG135" s="31">
        <v>9.0054347826086953</v>
      </c>
      <c r="AH135" s="31">
        <v>0</v>
      </c>
      <c r="AI135" s="36">
        <v>0</v>
      </c>
      <c r="AJ135" t="s">
        <v>120</v>
      </c>
      <c r="AK135" s="37">
        <v>6</v>
      </c>
      <c r="AT135"/>
    </row>
    <row r="136" spans="1:46" x14ac:dyDescent="0.25">
      <c r="A136" t="s">
        <v>816</v>
      </c>
      <c r="B136" t="s">
        <v>553</v>
      </c>
      <c r="C136" t="s">
        <v>561</v>
      </c>
      <c r="D136" t="s">
        <v>742</v>
      </c>
      <c r="E136" s="31">
        <v>35.630434782608695</v>
      </c>
      <c r="F136" s="31">
        <v>118.39836956521738</v>
      </c>
      <c r="G136" s="31">
        <v>11.163043478260871</v>
      </c>
      <c r="H136" s="36">
        <v>9.4283760150193047E-2</v>
      </c>
      <c r="I136" s="31">
        <v>8.5298913043478262</v>
      </c>
      <c r="J136" s="31">
        <v>0.27717391304347827</v>
      </c>
      <c r="K136" s="36">
        <v>3.2494424976107043E-2</v>
      </c>
      <c r="L136" s="31">
        <v>0.88586956521739135</v>
      </c>
      <c r="M136" s="31">
        <v>0.27717391304347827</v>
      </c>
      <c r="N136" s="36">
        <v>0.31288343558282206</v>
      </c>
      <c r="O136" s="31">
        <v>0</v>
      </c>
      <c r="P136" s="31">
        <v>0</v>
      </c>
      <c r="Q136" s="36" t="s">
        <v>974</v>
      </c>
      <c r="R136" s="31">
        <v>7.6440217391304346</v>
      </c>
      <c r="S136" s="31">
        <v>0</v>
      </c>
      <c r="T136" s="36">
        <v>0</v>
      </c>
      <c r="U136" s="31">
        <v>39.334239130434781</v>
      </c>
      <c r="V136" s="31">
        <v>4.4402173913043477</v>
      </c>
      <c r="W136" s="36">
        <v>0.11288428324697755</v>
      </c>
      <c r="X136" s="31">
        <v>3.9423913043478258</v>
      </c>
      <c r="Y136" s="31">
        <v>0</v>
      </c>
      <c r="Z136" s="36">
        <v>0</v>
      </c>
      <c r="AA136" s="31">
        <v>36.390760869565213</v>
      </c>
      <c r="AB136" s="31">
        <v>5.5760869565217392</v>
      </c>
      <c r="AC136" s="36">
        <v>0.15322809480428323</v>
      </c>
      <c r="AD136" s="31">
        <v>1.451086956521739</v>
      </c>
      <c r="AE136" s="31">
        <v>0</v>
      </c>
      <c r="AF136" s="36">
        <v>0</v>
      </c>
      <c r="AG136" s="31">
        <v>28.75</v>
      </c>
      <c r="AH136" s="31">
        <v>0.86956521739130432</v>
      </c>
      <c r="AI136" s="36">
        <v>3.0245746691871456E-2</v>
      </c>
      <c r="AJ136" t="s">
        <v>272</v>
      </c>
      <c r="AK136" s="37">
        <v>6</v>
      </c>
      <c r="AT136"/>
    </row>
    <row r="137" spans="1:46" x14ac:dyDescent="0.25">
      <c r="A137" t="s">
        <v>816</v>
      </c>
      <c r="B137" t="s">
        <v>345</v>
      </c>
      <c r="C137" t="s">
        <v>589</v>
      </c>
      <c r="D137" t="s">
        <v>744</v>
      </c>
      <c r="E137" s="31">
        <v>72.586956521739125</v>
      </c>
      <c r="F137" s="31">
        <v>255.58956521739131</v>
      </c>
      <c r="G137" s="31">
        <v>0</v>
      </c>
      <c r="H137" s="36">
        <v>0</v>
      </c>
      <c r="I137" s="31">
        <v>17.176630434782609</v>
      </c>
      <c r="J137" s="31">
        <v>0</v>
      </c>
      <c r="K137" s="36">
        <v>0</v>
      </c>
      <c r="L137" s="31">
        <v>13</v>
      </c>
      <c r="M137" s="31">
        <v>0</v>
      </c>
      <c r="N137" s="36">
        <v>0</v>
      </c>
      <c r="O137" s="31">
        <v>0</v>
      </c>
      <c r="P137" s="31">
        <v>0</v>
      </c>
      <c r="Q137" s="36" t="s">
        <v>974</v>
      </c>
      <c r="R137" s="31">
        <v>4.1766304347826084</v>
      </c>
      <c r="S137" s="31">
        <v>0</v>
      </c>
      <c r="T137" s="36">
        <v>0</v>
      </c>
      <c r="U137" s="31">
        <v>55.519021739130437</v>
      </c>
      <c r="V137" s="31">
        <v>0</v>
      </c>
      <c r="W137" s="36">
        <v>0</v>
      </c>
      <c r="X137" s="31">
        <v>8.6576086956521738</v>
      </c>
      <c r="Y137" s="31">
        <v>0</v>
      </c>
      <c r="Z137" s="36">
        <v>0</v>
      </c>
      <c r="AA137" s="31">
        <v>117.94554347826087</v>
      </c>
      <c r="AB137" s="31">
        <v>0</v>
      </c>
      <c r="AC137" s="36">
        <v>0</v>
      </c>
      <c r="AD137" s="31">
        <v>0</v>
      </c>
      <c r="AE137" s="31">
        <v>0</v>
      </c>
      <c r="AF137" s="36" t="s">
        <v>974</v>
      </c>
      <c r="AG137" s="31">
        <v>56.290760869565219</v>
      </c>
      <c r="AH137" s="31">
        <v>0</v>
      </c>
      <c r="AI137" s="36">
        <v>0</v>
      </c>
      <c r="AJ137" t="s">
        <v>58</v>
      </c>
      <c r="AK137" s="37">
        <v>6</v>
      </c>
      <c r="AT137"/>
    </row>
    <row r="138" spans="1:46" x14ac:dyDescent="0.25">
      <c r="A138" t="s">
        <v>816</v>
      </c>
      <c r="B138" t="s">
        <v>456</v>
      </c>
      <c r="C138" t="s">
        <v>675</v>
      </c>
      <c r="D138" t="s">
        <v>757</v>
      </c>
      <c r="E138" s="31">
        <v>40.434782608695649</v>
      </c>
      <c r="F138" s="31">
        <v>168.41826086956519</v>
      </c>
      <c r="G138" s="31">
        <v>0</v>
      </c>
      <c r="H138" s="36">
        <v>0</v>
      </c>
      <c r="I138" s="31">
        <v>25.543478260869566</v>
      </c>
      <c r="J138" s="31">
        <v>0</v>
      </c>
      <c r="K138" s="36">
        <v>0</v>
      </c>
      <c r="L138" s="31">
        <v>19.532608695652176</v>
      </c>
      <c r="M138" s="31">
        <v>0</v>
      </c>
      <c r="N138" s="36">
        <v>0</v>
      </c>
      <c r="O138" s="31">
        <v>0</v>
      </c>
      <c r="P138" s="31">
        <v>0</v>
      </c>
      <c r="Q138" s="36" t="s">
        <v>974</v>
      </c>
      <c r="R138" s="31">
        <v>6.0108695652173916</v>
      </c>
      <c r="S138" s="31">
        <v>0</v>
      </c>
      <c r="T138" s="36">
        <v>0</v>
      </c>
      <c r="U138" s="31">
        <v>34.622282608695649</v>
      </c>
      <c r="V138" s="31">
        <v>0</v>
      </c>
      <c r="W138" s="36">
        <v>0</v>
      </c>
      <c r="X138" s="31">
        <v>0</v>
      </c>
      <c r="Y138" s="31">
        <v>0</v>
      </c>
      <c r="Z138" s="36" t="s">
        <v>974</v>
      </c>
      <c r="AA138" s="31">
        <v>76.453586956521733</v>
      </c>
      <c r="AB138" s="31">
        <v>0</v>
      </c>
      <c r="AC138" s="36">
        <v>0</v>
      </c>
      <c r="AD138" s="31">
        <v>0</v>
      </c>
      <c r="AE138" s="31">
        <v>0</v>
      </c>
      <c r="AF138" s="36" t="s">
        <v>974</v>
      </c>
      <c r="AG138" s="31">
        <v>31.798913043478262</v>
      </c>
      <c r="AH138" s="31">
        <v>0</v>
      </c>
      <c r="AI138" s="36">
        <v>0</v>
      </c>
      <c r="AJ138" t="s">
        <v>171</v>
      </c>
      <c r="AK138" s="37">
        <v>6</v>
      </c>
      <c r="AT138"/>
    </row>
    <row r="139" spans="1:46" x14ac:dyDescent="0.25">
      <c r="A139" t="s">
        <v>816</v>
      </c>
      <c r="B139" t="s">
        <v>521</v>
      </c>
      <c r="C139" t="s">
        <v>695</v>
      </c>
      <c r="D139" t="s">
        <v>775</v>
      </c>
      <c r="E139" s="31">
        <v>29.25</v>
      </c>
      <c r="F139" s="31">
        <v>114.10108695652173</v>
      </c>
      <c r="G139" s="31">
        <v>0</v>
      </c>
      <c r="H139" s="36">
        <v>0</v>
      </c>
      <c r="I139" s="31">
        <v>16.430434782608696</v>
      </c>
      <c r="J139" s="31">
        <v>0</v>
      </c>
      <c r="K139" s="36">
        <v>0</v>
      </c>
      <c r="L139" s="31">
        <v>10.691304347826087</v>
      </c>
      <c r="M139" s="31">
        <v>0</v>
      </c>
      <c r="N139" s="36">
        <v>0</v>
      </c>
      <c r="O139" s="31">
        <v>0</v>
      </c>
      <c r="P139" s="31">
        <v>0</v>
      </c>
      <c r="Q139" s="36" t="s">
        <v>974</v>
      </c>
      <c r="R139" s="31">
        <v>5.7391304347826084</v>
      </c>
      <c r="S139" s="31">
        <v>0</v>
      </c>
      <c r="T139" s="36">
        <v>0</v>
      </c>
      <c r="U139" s="31">
        <v>15.238043478260874</v>
      </c>
      <c r="V139" s="31">
        <v>0</v>
      </c>
      <c r="W139" s="36">
        <v>0</v>
      </c>
      <c r="X139" s="31">
        <v>5.7391304347826084</v>
      </c>
      <c r="Y139" s="31">
        <v>0</v>
      </c>
      <c r="Z139" s="36">
        <v>0</v>
      </c>
      <c r="AA139" s="31">
        <v>61.552717391304341</v>
      </c>
      <c r="AB139" s="31">
        <v>0</v>
      </c>
      <c r="AC139" s="36">
        <v>0</v>
      </c>
      <c r="AD139" s="31">
        <v>0</v>
      </c>
      <c r="AE139" s="31">
        <v>0</v>
      </c>
      <c r="AF139" s="36" t="s">
        <v>974</v>
      </c>
      <c r="AG139" s="31">
        <v>15.14076086956522</v>
      </c>
      <c r="AH139" s="31">
        <v>0</v>
      </c>
      <c r="AI139" s="36">
        <v>0</v>
      </c>
      <c r="AJ139" t="s">
        <v>239</v>
      </c>
      <c r="AK139" s="37">
        <v>6</v>
      </c>
      <c r="AT139"/>
    </row>
    <row r="140" spans="1:46" x14ac:dyDescent="0.25">
      <c r="A140" t="s">
        <v>816</v>
      </c>
      <c r="B140" t="s">
        <v>337</v>
      </c>
      <c r="C140" t="s">
        <v>588</v>
      </c>
      <c r="D140" t="s">
        <v>743</v>
      </c>
      <c r="E140" s="31">
        <v>74.304347826086953</v>
      </c>
      <c r="F140" s="31">
        <v>223.70271739130442</v>
      </c>
      <c r="G140" s="31">
        <v>0</v>
      </c>
      <c r="H140" s="36">
        <v>0</v>
      </c>
      <c r="I140" s="31">
        <v>27.622500000000002</v>
      </c>
      <c r="J140" s="31">
        <v>0</v>
      </c>
      <c r="K140" s="36">
        <v>0</v>
      </c>
      <c r="L140" s="31">
        <v>15.336630434782609</v>
      </c>
      <c r="M140" s="31">
        <v>0</v>
      </c>
      <c r="N140" s="36">
        <v>0</v>
      </c>
      <c r="O140" s="31">
        <v>5.7451086956521751</v>
      </c>
      <c r="P140" s="31">
        <v>0</v>
      </c>
      <c r="Q140" s="36">
        <v>0</v>
      </c>
      <c r="R140" s="31">
        <v>6.5407608695652177</v>
      </c>
      <c r="S140" s="31">
        <v>0</v>
      </c>
      <c r="T140" s="36">
        <v>0</v>
      </c>
      <c r="U140" s="31">
        <v>45.155434782608708</v>
      </c>
      <c r="V140" s="31">
        <v>0</v>
      </c>
      <c r="W140" s="36">
        <v>0</v>
      </c>
      <c r="X140" s="31">
        <v>0</v>
      </c>
      <c r="Y140" s="31">
        <v>0</v>
      </c>
      <c r="Z140" s="36" t="s">
        <v>974</v>
      </c>
      <c r="AA140" s="31">
        <v>112.07467391304353</v>
      </c>
      <c r="AB140" s="31">
        <v>0</v>
      </c>
      <c r="AC140" s="36">
        <v>0</v>
      </c>
      <c r="AD140" s="31">
        <v>0</v>
      </c>
      <c r="AE140" s="31">
        <v>0</v>
      </c>
      <c r="AF140" s="36" t="s">
        <v>974</v>
      </c>
      <c r="AG140" s="31">
        <v>38.850108695652168</v>
      </c>
      <c r="AH140" s="31">
        <v>0</v>
      </c>
      <c r="AI140" s="36">
        <v>0</v>
      </c>
      <c r="AJ140" t="s">
        <v>49</v>
      </c>
      <c r="AK140" s="37">
        <v>6</v>
      </c>
      <c r="AT140"/>
    </row>
    <row r="141" spans="1:46" x14ac:dyDescent="0.25">
      <c r="A141" t="s">
        <v>816</v>
      </c>
      <c r="B141" t="s">
        <v>505</v>
      </c>
      <c r="C141" t="s">
        <v>577</v>
      </c>
      <c r="D141" t="s">
        <v>716</v>
      </c>
      <c r="E141" s="31">
        <v>37.141304347826086</v>
      </c>
      <c r="F141" s="31">
        <v>192.39706521739123</v>
      </c>
      <c r="G141" s="31">
        <v>6.4040217391304344</v>
      </c>
      <c r="H141" s="36">
        <v>3.3285443995179818E-2</v>
      </c>
      <c r="I141" s="31">
        <v>13.287934782608694</v>
      </c>
      <c r="J141" s="31">
        <v>0</v>
      </c>
      <c r="K141" s="36">
        <v>0</v>
      </c>
      <c r="L141" s="31">
        <v>0.17391304347826086</v>
      </c>
      <c r="M141" s="31">
        <v>0</v>
      </c>
      <c r="N141" s="36">
        <v>0</v>
      </c>
      <c r="O141" s="31">
        <v>8.8455434782608684</v>
      </c>
      <c r="P141" s="31">
        <v>0</v>
      </c>
      <c r="Q141" s="36">
        <v>0</v>
      </c>
      <c r="R141" s="31">
        <v>4.2684782608695651</v>
      </c>
      <c r="S141" s="31">
        <v>0</v>
      </c>
      <c r="T141" s="36">
        <v>0</v>
      </c>
      <c r="U141" s="31">
        <v>45.849456521739086</v>
      </c>
      <c r="V141" s="31">
        <v>0</v>
      </c>
      <c r="W141" s="36">
        <v>0</v>
      </c>
      <c r="X141" s="31">
        <v>6.0877173913043485</v>
      </c>
      <c r="Y141" s="31">
        <v>0</v>
      </c>
      <c r="Z141" s="36">
        <v>0</v>
      </c>
      <c r="AA141" s="31">
        <v>102.59532608695649</v>
      </c>
      <c r="AB141" s="31">
        <v>6.4040217391304344</v>
      </c>
      <c r="AC141" s="36">
        <v>6.2420209412879027E-2</v>
      </c>
      <c r="AD141" s="31">
        <v>6.161847826086956</v>
      </c>
      <c r="AE141" s="31">
        <v>0</v>
      </c>
      <c r="AF141" s="36">
        <v>0</v>
      </c>
      <c r="AG141" s="31">
        <v>18.414782608695653</v>
      </c>
      <c r="AH141" s="31">
        <v>0</v>
      </c>
      <c r="AI141" s="36">
        <v>0</v>
      </c>
      <c r="AJ141" t="s">
        <v>223</v>
      </c>
      <c r="AK141" s="37">
        <v>6</v>
      </c>
      <c r="AT141"/>
    </row>
    <row r="142" spans="1:46" x14ac:dyDescent="0.25">
      <c r="A142" t="s">
        <v>816</v>
      </c>
      <c r="B142" t="s">
        <v>332</v>
      </c>
      <c r="C142" t="s">
        <v>616</v>
      </c>
      <c r="D142" t="s">
        <v>755</v>
      </c>
      <c r="E142" s="31">
        <v>30.847826086956523</v>
      </c>
      <c r="F142" s="31">
        <v>127.19565217391303</v>
      </c>
      <c r="G142" s="31">
        <v>0</v>
      </c>
      <c r="H142" s="36">
        <v>0</v>
      </c>
      <c r="I142" s="31">
        <v>10.105978260869566</v>
      </c>
      <c r="J142" s="31">
        <v>0</v>
      </c>
      <c r="K142" s="36">
        <v>0</v>
      </c>
      <c r="L142" s="31">
        <v>3.8315217391304346</v>
      </c>
      <c r="M142" s="31">
        <v>0</v>
      </c>
      <c r="N142" s="36">
        <v>0</v>
      </c>
      <c r="O142" s="31">
        <v>0</v>
      </c>
      <c r="P142" s="31">
        <v>0</v>
      </c>
      <c r="Q142" s="36" t="s">
        <v>974</v>
      </c>
      <c r="R142" s="31">
        <v>6.2744565217391308</v>
      </c>
      <c r="S142" s="31">
        <v>0</v>
      </c>
      <c r="T142" s="36">
        <v>0</v>
      </c>
      <c r="U142" s="31">
        <v>29.070652173913043</v>
      </c>
      <c r="V142" s="31">
        <v>0</v>
      </c>
      <c r="W142" s="36">
        <v>0</v>
      </c>
      <c r="X142" s="31">
        <v>17.5</v>
      </c>
      <c r="Y142" s="31">
        <v>0</v>
      </c>
      <c r="Z142" s="36">
        <v>0</v>
      </c>
      <c r="AA142" s="31">
        <v>27.701086956521738</v>
      </c>
      <c r="AB142" s="31">
        <v>0</v>
      </c>
      <c r="AC142" s="36">
        <v>0</v>
      </c>
      <c r="AD142" s="31">
        <v>34.836956521739133</v>
      </c>
      <c r="AE142" s="31">
        <v>0</v>
      </c>
      <c r="AF142" s="36">
        <v>0</v>
      </c>
      <c r="AG142" s="31">
        <v>7.9809782608695654</v>
      </c>
      <c r="AH142" s="31">
        <v>0</v>
      </c>
      <c r="AI142" s="36">
        <v>0</v>
      </c>
      <c r="AJ142" t="s">
        <v>44</v>
      </c>
      <c r="AK142" s="37">
        <v>6</v>
      </c>
      <c r="AT142"/>
    </row>
    <row r="143" spans="1:46" x14ac:dyDescent="0.25">
      <c r="A143" t="s">
        <v>816</v>
      </c>
      <c r="B143" t="s">
        <v>473</v>
      </c>
      <c r="C143" t="s">
        <v>680</v>
      </c>
      <c r="D143" t="s">
        <v>751</v>
      </c>
      <c r="E143" s="31">
        <v>31.804347826086957</v>
      </c>
      <c r="F143" s="31">
        <v>129.65217391304347</v>
      </c>
      <c r="G143" s="31">
        <v>0</v>
      </c>
      <c r="H143" s="36">
        <v>0</v>
      </c>
      <c r="I143" s="31">
        <v>9.6059782608695663</v>
      </c>
      <c r="J143" s="31">
        <v>0</v>
      </c>
      <c r="K143" s="36">
        <v>0</v>
      </c>
      <c r="L143" s="31">
        <v>5.5163043478260869</v>
      </c>
      <c r="M143" s="31">
        <v>0</v>
      </c>
      <c r="N143" s="36">
        <v>0</v>
      </c>
      <c r="O143" s="31">
        <v>0</v>
      </c>
      <c r="P143" s="31">
        <v>0</v>
      </c>
      <c r="Q143" s="36" t="s">
        <v>974</v>
      </c>
      <c r="R143" s="31">
        <v>4.0896739130434785</v>
      </c>
      <c r="S143" s="31">
        <v>0</v>
      </c>
      <c r="T143" s="36">
        <v>0</v>
      </c>
      <c r="U143" s="31">
        <v>27.948369565217391</v>
      </c>
      <c r="V143" s="31">
        <v>0</v>
      </c>
      <c r="W143" s="36">
        <v>0</v>
      </c>
      <c r="X143" s="31">
        <v>9.5760869565217384</v>
      </c>
      <c r="Y143" s="31">
        <v>0</v>
      </c>
      <c r="Z143" s="36">
        <v>0</v>
      </c>
      <c r="AA143" s="31">
        <v>64.831521739130437</v>
      </c>
      <c r="AB143" s="31">
        <v>0</v>
      </c>
      <c r="AC143" s="36">
        <v>0</v>
      </c>
      <c r="AD143" s="31">
        <v>0</v>
      </c>
      <c r="AE143" s="31">
        <v>0</v>
      </c>
      <c r="AF143" s="36" t="s">
        <v>974</v>
      </c>
      <c r="AG143" s="31">
        <v>17.690217391304348</v>
      </c>
      <c r="AH143" s="31">
        <v>0</v>
      </c>
      <c r="AI143" s="36">
        <v>0</v>
      </c>
      <c r="AJ143" t="s">
        <v>188</v>
      </c>
      <c r="AK143" s="37">
        <v>6</v>
      </c>
      <c r="AT143"/>
    </row>
    <row r="144" spans="1:46" x14ac:dyDescent="0.25">
      <c r="A144" t="s">
        <v>816</v>
      </c>
      <c r="B144" t="s">
        <v>500</v>
      </c>
      <c r="C144" t="s">
        <v>663</v>
      </c>
      <c r="D144" t="s">
        <v>711</v>
      </c>
      <c r="E144" s="31">
        <v>74.076086956521735</v>
      </c>
      <c r="F144" s="31">
        <v>261.70978260869566</v>
      </c>
      <c r="G144" s="31">
        <v>8.1521739130434784E-2</v>
      </c>
      <c r="H144" s="36">
        <v>3.1149672097785047E-4</v>
      </c>
      <c r="I144" s="31">
        <v>26.381956521739134</v>
      </c>
      <c r="J144" s="31">
        <v>0</v>
      </c>
      <c r="K144" s="36">
        <v>0</v>
      </c>
      <c r="L144" s="31">
        <v>15.016413043478263</v>
      </c>
      <c r="M144" s="31">
        <v>0</v>
      </c>
      <c r="N144" s="36">
        <v>0</v>
      </c>
      <c r="O144" s="31">
        <v>6.1481521739130418</v>
      </c>
      <c r="P144" s="31">
        <v>0</v>
      </c>
      <c r="Q144" s="36">
        <v>0</v>
      </c>
      <c r="R144" s="31">
        <v>5.2173913043478262</v>
      </c>
      <c r="S144" s="31">
        <v>0</v>
      </c>
      <c r="T144" s="36">
        <v>0</v>
      </c>
      <c r="U144" s="31">
        <v>72.026739130434763</v>
      </c>
      <c r="V144" s="31">
        <v>0</v>
      </c>
      <c r="W144" s="36">
        <v>0</v>
      </c>
      <c r="X144" s="31">
        <v>17.767717391304352</v>
      </c>
      <c r="Y144" s="31">
        <v>0</v>
      </c>
      <c r="Z144" s="36">
        <v>0</v>
      </c>
      <c r="AA144" s="31">
        <v>88.926521739130436</v>
      </c>
      <c r="AB144" s="31">
        <v>8.1521739130434784E-2</v>
      </c>
      <c r="AC144" s="36">
        <v>9.1673144902239755E-4</v>
      </c>
      <c r="AD144" s="31">
        <v>0</v>
      </c>
      <c r="AE144" s="31">
        <v>0</v>
      </c>
      <c r="AF144" s="36" t="s">
        <v>974</v>
      </c>
      <c r="AG144" s="31">
        <v>56.606847826086955</v>
      </c>
      <c r="AH144" s="31">
        <v>0</v>
      </c>
      <c r="AI144" s="36">
        <v>0</v>
      </c>
      <c r="AJ144" t="s">
        <v>216</v>
      </c>
      <c r="AK144" s="37">
        <v>6</v>
      </c>
      <c r="AT144"/>
    </row>
    <row r="145" spans="1:46" x14ac:dyDescent="0.25">
      <c r="A145" t="s">
        <v>816</v>
      </c>
      <c r="B145" t="s">
        <v>333</v>
      </c>
      <c r="C145" t="s">
        <v>617</v>
      </c>
      <c r="D145" t="s">
        <v>756</v>
      </c>
      <c r="E145" s="31">
        <v>39.847826086956523</v>
      </c>
      <c r="F145" s="31">
        <v>145.83956521739131</v>
      </c>
      <c r="G145" s="31">
        <v>0</v>
      </c>
      <c r="H145" s="36">
        <v>0</v>
      </c>
      <c r="I145" s="31">
        <v>17.058804347826086</v>
      </c>
      <c r="J145" s="31">
        <v>0</v>
      </c>
      <c r="K145" s="36">
        <v>0</v>
      </c>
      <c r="L145" s="31">
        <v>10.449782608695653</v>
      </c>
      <c r="M145" s="31">
        <v>0</v>
      </c>
      <c r="N145" s="36">
        <v>0</v>
      </c>
      <c r="O145" s="31">
        <v>1.0438043478260868</v>
      </c>
      <c r="P145" s="31">
        <v>0</v>
      </c>
      <c r="Q145" s="36">
        <v>0</v>
      </c>
      <c r="R145" s="31">
        <v>5.5652173913043477</v>
      </c>
      <c r="S145" s="31">
        <v>0</v>
      </c>
      <c r="T145" s="36">
        <v>0</v>
      </c>
      <c r="U145" s="31">
        <v>28.740326086956529</v>
      </c>
      <c r="V145" s="31">
        <v>0</v>
      </c>
      <c r="W145" s="36">
        <v>0</v>
      </c>
      <c r="X145" s="31">
        <v>5.4445652173913048</v>
      </c>
      <c r="Y145" s="31">
        <v>0</v>
      </c>
      <c r="Z145" s="36">
        <v>0</v>
      </c>
      <c r="AA145" s="31">
        <v>43.619673913043492</v>
      </c>
      <c r="AB145" s="31">
        <v>0</v>
      </c>
      <c r="AC145" s="36">
        <v>0</v>
      </c>
      <c r="AD145" s="31">
        <v>0</v>
      </c>
      <c r="AE145" s="31">
        <v>0</v>
      </c>
      <c r="AF145" s="36" t="s">
        <v>974</v>
      </c>
      <c r="AG145" s="31">
        <v>50.976195652173907</v>
      </c>
      <c r="AH145" s="31">
        <v>0</v>
      </c>
      <c r="AI145" s="36">
        <v>0</v>
      </c>
      <c r="AJ145" t="s">
        <v>45</v>
      </c>
      <c r="AK145" s="37">
        <v>6</v>
      </c>
      <c r="AT145"/>
    </row>
    <row r="146" spans="1:46" x14ac:dyDescent="0.25">
      <c r="A146" t="s">
        <v>816</v>
      </c>
      <c r="B146" t="s">
        <v>506</v>
      </c>
      <c r="C146" t="s">
        <v>689</v>
      </c>
      <c r="D146" t="s">
        <v>730</v>
      </c>
      <c r="E146" s="31">
        <v>12.413043478260869</v>
      </c>
      <c r="F146" s="31">
        <v>60.663804347826087</v>
      </c>
      <c r="G146" s="31">
        <v>2.2420652173913047</v>
      </c>
      <c r="H146" s="36">
        <v>3.6958862727039805E-2</v>
      </c>
      <c r="I146" s="31">
        <v>11.442934782608695</v>
      </c>
      <c r="J146" s="31">
        <v>0</v>
      </c>
      <c r="K146" s="36">
        <v>0</v>
      </c>
      <c r="L146" s="31">
        <v>5.7038043478260869</v>
      </c>
      <c r="M146" s="31">
        <v>0</v>
      </c>
      <c r="N146" s="36">
        <v>0</v>
      </c>
      <c r="O146" s="31">
        <v>0</v>
      </c>
      <c r="P146" s="31">
        <v>0</v>
      </c>
      <c r="Q146" s="36" t="s">
        <v>974</v>
      </c>
      <c r="R146" s="31">
        <v>5.7391304347826084</v>
      </c>
      <c r="S146" s="31">
        <v>0</v>
      </c>
      <c r="T146" s="36">
        <v>0</v>
      </c>
      <c r="U146" s="31">
        <v>21.874130434782611</v>
      </c>
      <c r="V146" s="31">
        <v>0.40402173913043482</v>
      </c>
      <c r="W146" s="36">
        <v>1.8470299440474652E-2</v>
      </c>
      <c r="X146" s="31">
        <v>0</v>
      </c>
      <c r="Y146" s="31">
        <v>0</v>
      </c>
      <c r="Z146" s="36" t="s">
        <v>974</v>
      </c>
      <c r="AA146" s="31">
        <v>27.346739130434788</v>
      </c>
      <c r="AB146" s="31">
        <v>1.8380434782608699</v>
      </c>
      <c r="AC146" s="36">
        <v>6.7212528319885528E-2</v>
      </c>
      <c r="AD146" s="31">
        <v>0</v>
      </c>
      <c r="AE146" s="31">
        <v>0</v>
      </c>
      <c r="AF146" s="36" t="s">
        <v>974</v>
      </c>
      <c r="AG146" s="31">
        <v>0</v>
      </c>
      <c r="AH146" s="31">
        <v>0</v>
      </c>
      <c r="AI146" s="36" t="s">
        <v>974</v>
      </c>
      <c r="AJ146" t="s">
        <v>224</v>
      </c>
      <c r="AK146" s="37">
        <v>6</v>
      </c>
      <c r="AT146"/>
    </row>
    <row r="147" spans="1:46" x14ac:dyDescent="0.25">
      <c r="A147" t="s">
        <v>816</v>
      </c>
      <c r="B147" t="s">
        <v>494</v>
      </c>
      <c r="C147" t="s">
        <v>686</v>
      </c>
      <c r="D147" t="s">
        <v>723</v>
      </c>
      <c r="E147" s="31">
        <v>37.608695652173914</v>
      </c>
      <c r="F147" s="31">
        <v>149.17521739130433</v>
      </c>
      <c r="G147" s="31">
        <v>0</v>
      </c>
      <c r="H147" s="36">
        <v>0</v>
      </c>
      <c r="I147" s="31">
        <v>9.7604347826086943</v>
      </c>
      <c r="J147" s="31">
        <v>0</v>
      </c>
      <c r="K147" s="36">
        <v>0</v>
      </c>
      <c r="L147" s="31">
        <v>4.2341304347826076</v>
      </c>
      <c r="M147" s="31">
        <v>0</v>
      </c>
      <c r="N147" s="36">
        <v>0</v>
      </c>
      <c r="O147" s="31">
        <v>0</v>
      </c>
      <c r="P147" s="31">
        <v>0</v>
      </c>
      <c r="Q147" s="36" t="s">
        <v>974</v>
      </c>
      <c r="R147" s="31">
        <v>5.5263043478260876</v>
      </c>
      <c r="S147" s="31">
        <v>0</v>
      </c>
      <c r="T147" s="36">
        <v>0</v>
      </c>
      <c r="U147" s="31">
        <v>33.116630434782607</v>
      </c>
      <c r="V147" s="31">
        <v>0</v>
      </c>
      <c r="W147" s="36">
        <v>0</v>
      </c>
      <c r="X147" s="31">
        <v>4.2809782608695635</v>
      </c>
      <c r="Y147" s="31">
        <v>0</v>
      </c>
      <c r="Z147" s="36">
        <v>0</v>
      </c>
      <c r="AA147" s="31">
        <v>53.028043478260862</v>
      </c>
      <c r="AB147" s="31">
        <v>0</v>
      </c>
      <c r="AC147" s="36">
        <v>0</v>
      </c>
      <c r="AD147" s="31">
        <v>5.5648913043478263</v>
      </c>
      <c r="AE147" s="31">
        <v>0</v>
      </c>
      <c r="AF147" s="36">
        <v>0</v>
      </c>
      <c r="AG147" s="31">
        <v>43.424239130434778</v>
      </c>
      <c r="AH147" s="31">
        <v>0</v>
      </c>
      <c r="AI147" s="36">
        <v>0</v>
      </c>
      <c r="AJ147" t="s">
        <v>209</v>
      </c>
      <c r="AK147" s="37">
        <v>6</v>
      </c>
      <c r="AT147"/>
    </row>
    <row r="148" spans="1:46" x14ac:dyDescent="0.25">
      <c r="A148" t="s">
        <v>816</v>
      </c>
      <c r="B148" t="s">
        <v>285</v>
      </c>
      <c r="C148" t="s">
        <v>588</v>
      </c>
      <c r="D148" t="s">
        <v>743</v>
      </c>
      <c r="E148" s="31">
        <v>112.90217391304348</v>
      </c>
      <c r="F148" s="31">
        <v>296.31467391304352</v>
      </c>
      <c r="G148" s="31">
        <v>39.500869565217393</v>
      </c>
      <c r="H148" s="36">
        <v>0.13330716647805743</v>
      </c>
      <c r="I148" s="31">
        <v>22.833695652173915</v>
      </c>
      <c r="J148" s="31">
        <v>1.0453260869565217</v>
      </c>
      <c r="K148" s="36">
        <v>4.5779978102537242E-2</v>
      </c>
      <c r="L148" s="31">
        <v>7.4660869565217389</v>
      </c>
      <c r="M148" s="31">
        <v>0</v>
      </c>
      <c r="N148" s="36">
        <v>0</v>
      </c>
      <c r="O148" s="31">
        <v>11.365760869565218</v>
      </c>
      <c r="P148" s="31">
        <v>0</v>
      </c>
      <c r="Q148" s="36">
        <v>0</v>
      </c>
      <c r="R148" s="31">
        <v>4.0018478260869568</v>
      </c>
      <c r="S148" s="31">
        <v>1.0453260869565217</v>
      </c>
      <c r="T148" s="36">
        <v>0.26121085368172309</v>
      </c>
      <c r="U148" s="31">
        <v>74.187282608695668</v>
      </c>
      <c r="V148" s="31">
        <v>6.658695652173912</v>
      </c>
      <c r="W148" s="36">
        <v>8.9755217040304841E-2</v>
      </c>
      <c r="X148" s="31">
        <v>13.090760869565216</v>
      </c>
      <c r="Y148" s="31">
        <v>0</v>
      </c>
      <c r="Z148" s="36">
        <v>0</v>
      </c>
      <c r="AA148" s="31">
        <v>134.18804347826091</v>
      </c>
      <c r="AB148" s="31">
        <v>29.234565217391303</v>
      </c>
      <c r="AC148" s="36">
        <v>0.21786266838391932</v>
      </c>
      <c r="AD148" s="31">
        <v>2.2934782608695654</v>
      </c>
      <c r="AE148" s="31">
        <v>0</v>
      </c>
      <c r="AF148" s="36">
        <v>0</v>
      </c>
      <c r="AG148" s="31">
        <v>49.721413043478258</v>
      </c>
      <c r="AH148" s="31">
        <v>2.5622826086956523</v>
      </c>
      <c r="AI148" s="36">
        <v>5.1532779377269446E-2</v>
      </c>
      <c r="AJ148" t="s">
        <v>265</v>
      </c>
      <c r="AK148" s="37">
        <v>6</v>
      </c>
      <c r="AT148"/>
    </row>
    <row r="149" spans="1:46" x14ac:dyDescent="0.25">
      <c r="A149" t="s">
        <v>816</v>
      </c>
      <c r="B149" t="s">
        <v>488</v>
      </c>
      <c r="C149" t="s">
        <v>667</v>
      </c>
      <c r="D149" t="s">
        <v>720</v>
      </c>
      <c r="E149" s="31">
        <v>27.228260869565219</v>
      </c>
      <c r="F149" s="31">
        <v>98.076086956521735</v>
      </c>
      <c r="G149" s="31">
        <v>2.7201086956521738</v>
      </c>
      <c r="H149" s="36">
        <v>2.773467804499612E-2</v>
      </c>
      <c r="I149" s="31">
        <v>22.730978260869566</v>
      </c>
      <c r="J149" s="31">
        <v>0</v>
      </c>
      <c r="K149" s="36">
        <v>0</v>
      </c>
      <c r="L149" s="31">
        <v>22.730978260869566</v>
      </c>
      <c r="M149" s="31">
        <v>0</v>
      </c>
      <c r="N149" s="36">
        <v>0</v>
      </c>
      <c r="O149" s="31">
        <v>0</v>
      </c>
      <c r="P149" s="31">
        <v>0</v>
      </c>
      <c r="Q149" s="36" t="s">
        <v>974</v>
      </c>
      <c r="R149" s="31">
        <v>0</v>
      </c>
      <c r="S149" s="31">
        <v>0</v>
      </c>
      <c r="T149" s="36" t="s">
        <v>974</v>
      </c>
      <c r="U149" s="31">
        <v>15.668478260869565</v>
      </c>
      <c r="V149" s="31">
        <v>0.71195652173913049</v>
      </c>
      <c r="W149" s="36">
        <v>4.5438779049601113E-2</v>
      </c>
      <c r="X149" s="31">
        <v>0.3016304347826087</v>
      </c>
      <c r="Y149" s="31">
        <v>0</v>
      </c>
      <c r="Z149" s="36">
        <v>0</v>
      </c>
      <c r="AA149" s="31">
        <v>23.486413043478262</v>
      </c>
      <c r="AB149" s="31">
        <v>2.0081521739130435</v>
      </c>
      <c r="AC149" s="36">
        <v>8.5502718963322913E-2</v>
      </c>
      <c r="AD149" s="31">
        <v>17.146739130434781</v>
      </c>
      <c r="AE149" s="31">
        <v>0</v>
      </c>
      <c r="AF149" s="36">
        <v>0</v>
      </c>
      <c r="AG149" s="31">
        <v>18.741847826086957</v>
      </c>
      <c r="AH149" s="31">
        <v>0</v>
      </c>
      <c r="AI149" s="36">
        <v>0</v>
      </c>
      <c r="AJ149" t="s">
        <v>203</v>
      </c>
      <c r="AK149" s="37">
        <v>6</v>
      </c>
      <c r="AT149"/>
    </row>
    <row r="150" spans="1:46" x14ac:dyDescent="0.25">
      <c r="A150" t="s">
        <v>816</v>
      </c>
      <c r="B150" t="s">
        <v>485</v>
      </c>
      <c r="C150" t="s">
        <v>638</v>
      </c>
      <c r="D150" t="s">
        <v>767</v>
      </c>
      <c r="E150" s="31">
        <v>36.880434782608695</v>
      </c>
      <c r="F150" s="31">
        <v>130.37391304347827</v>
      </c>
      <c r="G150" s="31">
        <v>0</v>
      </c>
      <c r="H150" s="36">
        <v>0</v>
      </c>
      <c r="I150" s="31">
        <v>17.679347826086957</v>
      </c>
      <c r="J150" s="31">
        <v>0</v>
      </c>
      <c r="K150" s="36">
        <v>0</v>
      </c>
      <c r="L150" s="31">
        <v>11.972826086956522</v>
      </c>
      <c r="M150" s="31">
        <v>0</v>
      </c>
      <c r="N150" s="36">
        <v>0</v>
      </c>
      <c r="O150" s="31">
        <v>0</v>
      </c>
      <c r="P150" s="31">
        <v>0</v>
      </c>
      <c r="Q150" s="36" t="s">
        <v>974</v>
      </c>
      <c r="R150" s="31">
        <v>5.7065217391304346</v>
      </c>
      <c r="S150" s="31">
        <v>0</v>
      </c>
      <c r="T150" s="36">
        <v>0</v>
      </c>
      <c r="U150" s="31">
        <v>34.053260869565221</v>
      </c>
      <c r="V150" s="31">
        <v>0</v>
      </c>
      <c r="W150" s="36">
        <v>0</v>
      </c>
      <c r="X150" s="31">
        <v>4.2961956521739131</v>
      </c>
      <c r="Y150" s="31">
        <v>0</v>
      </c>
      <c r="Z150" s="36">
        <v>0</v>
      </c>
      <c r="AA150" s="31">
        <v>58.290760869565219</v>
      </c>
      <c r="AB150" s="31">
        <v>0</v>
      </c>
      <c r="AC150" s="36">
        <v>0</v>
      </c>
      <c r="AD150" s="31">
        <v>7.4755434782608692</v>
      </c>
      <c r="AE150" s="31">
        <v>0</v>
      </c>
      <c r="AF150" s="36">
        <v>0</v>
      </c>
      <c r="AG150" s="31">
        <v>8.5788043478260878</v>
      </c>
      <c r="AH150" s="31">
        <v>0</v>
      </c>
      <c r="AI150" s="36">
        <v>0</v>
      </c>
      <c r="AJ150" t="s">
        <v>200</v>
      </c>
      <c r="AK150" s="37">
        <v>6</v>
      </c>
      <c r="AT150"/>
    </row>
    <row r="151" spans="1:46" x14ac:dyDescent="0.25">
      <c r="A151" t="s">
        <v>816</v>
      </c>
      <c r="B151" t="s">
        <v>389</v>
      </c>
      <c r="C151" t="s">
        <v>649</v>
      </c>
      <c r="D151" t="s">
        <v>728</v>
      </c>
      <c r="E151" s="31">
        <v>45.782608695652172</v>
      </c>
      <c r="F151" s="31">
        <v>173.60184782608695</v>
      </c>
      <c r="G151" s="31">
        <v>0</v>
      </c>
      <c r="H151" s="36">
        <v>0</v>
      </c>
      <c r="I151" s="31">
        <v>22.375217391304353</v>
      </c>
      <c r="J151" s="31">
        <v>0</v>
      </c>
      <c r="K151" s="36">
        <v>0</v>
      </c>
      <c r="L151" s="31">
        <v>8.929456521739132</v>
      </c>
      <c r="M151" s="31">
        <v>0</v>
      </c>
      <c r="N151" s="36">
        <v>0</v>
      </c>
      <c r="O151" s="31">
        <v>6.5341304347826084</v>
      </c>
      <c r="P151" s="31">
        <v>0</v>
      </c>
      <c r="Q151" s="36">
        <v>0</v>
      </c>
      <c r="R151" s="31">
        <v>6.9116304347826123</v>
      </c>
      <c r="S151" s="31">
        <v>0</v>
      </c>
      <c r="T151" s="36">
        <v>0</v>
      </c>
      <c r="U151" s="31">
        <v>42.416739130434784</v>
      </c>
      <c r="V151" s="31">
        <v>0</v>
      </c>
      <c r="W151" s="36">
        <v>0</v>
      </c>
      <c r="X151" s="31">
        <v>7.9104347826086947</v>
      </c>
      <c r="Y151" s="31">
        <v>0</v>
      </c>
      <c r="Z151" s="36">
        <v>0</v>
      </c>
      <c r="AA151" s="31">
        <v>72.501630434782598</v>
      </c>
      <c r="AB151" s="31">
        <v>0</v>
      </c>
      <c r="AC151" s="36">
        <v>0</v>
      </c>
      <c r="AD151" s="31">
        <v>1.4744565217391301</v>
      </c>
      <c r="AE151" s="31">
        <v>0</v>
      </c>
      <c r="AF151" s="36">
        <v>0</v>
      </c>
      <c r="AG151" s="31">
        <v>26.923369565217378</v>
      </c>
      <c r="AH151" s="31">
        <v>0</v>
      </c>
      <c r="AI151" s="36">
        <v>0</v>
      </c>
      <c r="AJ151" t="s">
        <v>102</v>
      </c>
      <c r="AK151" s="37">
        <v>6</v>
      </c>
      <c r="AT151"/>
    </row>
    <row r="152" spans="1:46" x14ac:dyDescent="0.25">
      <c r="A152" t="s">
        <v>816</v>
      </c>
      <c r="B152" t="s">
        <v>542</v>
      </c>
      <c r="C152" t="s">
        <v>671</v>
      </c>
      <c r="D152" t="s">
        <v>732</v>
      </c>
      <c r="E152" s="31">
        <v>85.467391304347828</v>
      </c>
      <c r="F152" s="31">
        <v>374.14163043478266</v>
      </c>
      <c r="G152" s="31">
        <v>45.009782608695637</v>
      </c>
      <c r="H152" s="36">
        <v>0.12030145524407602</v>
      </c>
      <c r="I152" s="31">
        <v>31.758478260869559</v>
      </c>
      <c r="J152" s="31">
        <v>0.46847826086956523</v>
      </c>
      <c r="K152" s="36">
        <v>1.4751281752904055E-2</v>
      </c>
      <c r="L152" s="31">
        <v>14.849456521739127</v>
      </c>
      <c r="M152" s="31">
        <v>0.46847826086956523</v>
      </c>
      <c r="N152" s="36">
        <v>3.1548512242433123E-2</v>
      </c>
      <c r="O152" s="31">
        <v>11.169891304347825</v>
      </c>
      <c r="P152" s="31">
        <v>0</v>
      </c>
      <c r="Q152" s="36">
        <v>0</v>
      </c>
      <c r="R152" s="31">
        <v>5.7391304347826084</v>
      </c>
      <c r="S152" s="31">
        <v>0</v>
      </c>
      <c r="T152" s="36">
        <v>0</v>
      </c>
      <c r="U152" s="31">
        <v>90.089130434782618</v>
      </c>
      <c r="V152" s="31">
        <v>7.6711956521739095</v>
      </c>
      <c r="W152" s="36">
        <v>8.5151178784295692E-2</v>
      </c>
      <c r="X152" s="31">
        <v>5.8367391304347827</v>
      </c>
      <c r="Y152" s="31">
        <v>0</v>
      </c>
      <c r="Z152" s="36">
        <v>0</v>
      </c>
      <c r="AA152" s="31">
        <v>194.70902173913043</v>
      </c>
      <c r="AB152" s="31">
        <v>31.743586956521732</v>
      </c>
      <c r="AC152" s="36">
        <v>0.16303089950835217</v>
      </c>
      <c r="AD152" s="31">
        <v>0</v>
      </c>
      <c r="AE152" s="31">
        <v>0</v>
      </c>
      <c r="AF152" s="36" t="s">
        <v>974</v>
      </c>
      <c r="AG152" s="31">
        <v>51.7482608695652</v>
      </c>
      <c r="AH152" s="31">
        <v>5.1265217391304345</v>
      </c>
      <c r="AI152" s="36">
        <v>9.906655128086643E-2</v>
      </c>
      <c r="AJ152" t="s">
        <v>260</v>
      </c>
      <c r="AK152" s="37">
        <v>6</v>
      </c>
      <c r="AT152"/>
    </row>
    <row r="153" spans="1:46" x14ac:dyDescent="0.25">
      <c r="A153" t="s">
        <v>816</v>
      </c>
      <c r="B153" t="s">
        <v>353</v>
      </c>
      <c r="C153" t="s">
        <v>623</v>
      </c>
      <c r="D153" t="s">
        <v>758</v>
      </c>
      <c r="E153" s="31">
        <v>27.086956521739129</v>
      </c>
      <c r="F153" s="31">
        <v>87.44923913043479</v>
      </c>
      <c r="G153" s="31">
        <v>0.17391304347826086</v>
      </c>
      <c r="H153" s="36">
        <v>1.9887313509824953E-3</v>
      </c>
      <c r="I153" s="31">
        <v>8.2595652173913017</v>
      </c>
      <c r="J153" s="31">
        <v>0</v>
      </c>
      <c r="K153" s="36">
        <v>0</v>
      </c>
      <c r="L153" s="31">
        <v>2.1145652173913043</v>
      </c>
      <c r="M153" s="31">
        <v>0</v>
      </c>
      <c r="N153" s="36">
        <v>0</v>
      </c>
      <c r="O153" s="31">
        <v>0</v>
      </c>
      <c r="P153" s="31">
        <v>0</v>
      </c>
      <c r="Q153" s="36" t="s">
        <v>974</v>
      </c>
      <c r="R153" s="31">
        <v>6.1449999999999978</v>
      </c>
      <c r="S153" s="31">
        <v>0</v>
      </c>
      <c r="T153" s="36">
        <v>0</v>
      </c>
      <c r="U153" s="31">
        <v>19.740108695652182</v>
      </c>
      <c r="V153" s="31">
        <v>0.17391304347826086</v>
      </c>
      <c r="W153" s="36">
        <v>8.8101360615387963E-3</v>
      </c>
      <c r="X153" s="31">
        <v>5.5332608695652166</v>
      </c>
      <c r="Y153" s="31">
        <v>0</v>
      </c>
      <c r="Z153" s="36">
        <v>0</v>
      </c>
      <c r="AA153" s="31">
        <v>29.576195652173915</v>
      </c>
      <c r="AB153" s="31">
        <v>0</v>
      </c>
      <c r="AC153" s="36">
        <v>0</v>
      </c>
      <c r="AD153" s="31">
        <v>0</v>
      </c>
      <c r="AE153" s="31">
        <v>0</v>
      </c>
      <c r="AF153" s="36" t="s">
        <v>974</v>
      </c>
      <c r="AG153" s="31">
        <v>24.34010869565218</v>
      </c>
      <c r="AH153" s="31">
        <v>0</v>
      </c>
      <c r="AI153" s="36">
        <v>0</v>
      </c>
      <c r="AJ153" t="s">
        <v>66</v>
      </c>
      <c r="AK153" s="37">
        <v>6</v>
      </c>
      <c r="AT153"/>
    </row>
    <row r="154" spans="1:46" x14ac:dyDescent="0.25">
      <c r="A154" t="s">
        <v>816</v>
      </c>
      <c r="B154" t="s">
        <v>348</v>
      </c>
      <c r="C154" t="s">
        <v>591</v>
      </c>
      <c r="D154" t="s">
        <v>716</v>
      </c>
      <c r="E154" s="31">
        <v>98.054347826086953</v>
      </c>
      <c r="F154" s="31">
        <v>396.76586956521743</v>
      </c>
      <c r="G154" s="31">
        <v>35.445217391304354</v>
      </c>
      <c r="H154" s="36">
        <v>8.9335348905251868E-2</v>
      </c>
      <c r="I154" s="31">
        <v>43.747717391304363</v>
      </c>
      <c r="J154" s="31">
        <v>0</v>
      </c>
      <c r="K154" s="36">
        <v>0</v>
      </c>
      <c r="L154" s="31">
        <v>19.266521739130436</v>
      </c>
      <c r="M154" s="31">
        <v>0</v>
      </c>
      <c r="N154" s="36">
        <v>0</v>
      </c>
      <c r="O154" s="31">
        <v>13.664130434782615</v>
      </c>
      <c r="P154" s="31">
        <v>0</v>
      </c>
      <c r="Q154" s="36">
        <v>0</v>
      </c>
      <c r="R154" s="31">
        <v>10.817065217391306</v>
      </c>
      <c r="S154" s="31">
        <v>0</v>
      </c>
      <c r="T154" s="36">
        <v>0</v>
      </c>
      <c r="U154" s="31">
        <v>82.912391304347835</v>
      </c>
      <c r="V154" s="31">
        <v>0.29706521739130431</v>
      </c>
      <c r="W154" s="36">
        <v>3.5828808302110393E-3</v>
      </c>
      <c r="X154" s="31">
        <v>19.903478260869569</v>
      </c>
      <c r="Y154" s="31">
        <v>0</v>
      </c>
      <c r="Z154" s="36">
        <v>0</v>
      </c>
      <c r="AA154" s="31">
        <v>121.87445652173916</v>
      </c>
      <c r="AB154" s="31">
        <v>35.148152173913047</v>
      </c>
      <c r="AC154" s="36">
        <v>0.28839638080883301</v>
      </c>
      <c r="AD154" s="31">
        <v>58.501086956521725</v>
      </c>
      <c r="AE154" s="31">
        <v>0</v>
      </c>
      <c r="AF154" s="36">
        <v>0</v>
      </c>
      <c r="AG154" s="31">
        <v>69.826739130434802</v>
      </c>
      <c r="AH154" s="31">
        <v>0</v>
      </c>
      <c r="AI154" s="36">
        <v>0</v>
      </c>
      <c r="AJ154" t="s">
        <v>61</v>
      </c>
      <c r="AK154" s="37">
        <v>6</v>
      </c>
      <c r="AT154"/>
    </row>
    <row r="155" spans="1:46" x14ac:dyDescent="0.25">
      <c r="A155" t="s">
        <v>816</v>
      </c>
      <c r="B155" t="s">
        <v>532</v>
      </c>
      <c r="C155" t="s">
        <v>596</v>
      </c>
      <c r="D155" t="s">
        <v>716</v>
      </c>
      <c r="E155" s="31">
        <v>91.282608695652172</v>
      </c>
      <c r="F155" s="31">
        <v>304.16010869565213</v>
      </c>
      <c r="G155" s="31">
        <v>0</v>
      </c>
      <c r="H155" s="36">
        <v>0</v>
      </c>
      <c r="I155" s="31">
        <v>46.211739130434786</v>
      </c>
      <c r="J155" s="31">
        <v>0</v>
      </c>
      <c r="K155" s="36">
        <v>0</v>
      </c>
      <c r="L155" s="31">
        <v>29.023586956521736</v>
      </c>
      <c r="M155" s="31">
        <v>0</v>
      </c>
      <c r="N155" s="36">
        <v>0</v>
      </c>
      <c r="O155" s="31">
        <v>12.376956521739134</v>
      </c>
      <c r="P155" s="31">
        <v>0</v>
      </c>
      <c r="Q155" s="36">
        <v>0</v>
      </c>
      <c r="R155" s="31">
        <v>4.8111956521739128</v>
      </c>
      <c r="S155" s="31">
        <v>0</v>
      </c>
      <c r="T155" s="36">
        <v>0</v>
      </c>
      <c r="U155" s="31">
        <v>94.063804347826078</v>
      </c>
      <c r="V155" s="31">
        <v>0</v>
      </c>
      <c r="W155" s="36">
        <v>0</v>
      </c>
      <c r="X155" s="31">
        <v>9.3769565217391317</v>
      </c>
      <c r="Y155" s="31">
        <v>0</v>
      </c>
      <c r="Z155" s="36">
        <v>0</v>
      </c>
      <c r="AA155" s="31">
        <v>129.71445652173909</v>
      </c>
      <c r="AB155" s="31">
        <v>0</v>
      </c>
      <c r="AC155" s="36">
        <v>0</v>
      </c>
      <c r="AD155" s="31">
        <v>13.26608695652174</v>
      </c>
      <c r="AE155" s="31">
        <v>0</v>
      </c>
      <c r="AF155" s="36">
        <v>0</v>
      </c>
      <c r="AG155" s="31">
        <v>11.527065217391305</v>
      </c>
      <c r="AH155" s="31">
        <v>0</v>
      </c>
      <c r="AI155" s="36">
        <v>0</v>
      </c>
      <c r="AJ155" t="s">
        <v>250</v>
      </c>
      <c r="AK155" s="37">
        <v>6</v>
      </c>
      <c r="AT155"/>
    </row>
    <row r="156" spans="1:46" x14ac:dyDescent="0.25">
      <c r="A156" t="s">
        <v>816</v>
      </c>
      <c r="B156" t="s">
        <v>309</v>
      </c>
      <c r="C156" t="s">
        <v>603</v>
      </c>
      <c r="D156" t="s">
        <v>709</v>
      </c>
      <c r="E156" s="31">
        <v>32.673913043478258</v>
      </c>
      <c r="F156" s="31">
        <v>121.1836956521739</v>
      </c>
      <c r="G156" s="31">
        <v>0.10326086956521739</v>
      </c>
      <c r="H156" s="36">
        <v>8.5210200109427851E-4</v>
      </c>
      <c r="I156" s="31">
        <v>18.505434782608695</v>
      </c>
      <c r="J156" s="31">
        <v>0</v>
      </c>
      <c r="K156" s="36">
        <v>0</v>
      </c>
      <c r="L156" s="31">
        <v>10.285869565217389</v>
      </c>
      <c r="M156" s="31">
        <v>0</v>
      </c>
      <c r="N156" s="36">
        <v>0</v>
      </c>
      <c r="O156" s="31">
        <v>3.0956521739130429</v>
      </c>
      <c r="P156" s="31">
        <v>0</v>
      </c>
      <c r="Q156" s="36">
        <v>0</v>
      </c>
      <c r="R156" s="31">
        <v>5.1239130434782618</v>
      </c>
      <c r="S156" s="31">
        <v>0</v>
      </c>
      <c r="T156" s="36">
        <v>0</v>
      </c>
      <c r="U156" s="31">
        <v>44.0923913043478</v>
      </c>
      <c r="V156" s="31">
        <v>0</v>
      </c>
      <c r="W156" s="36">
        <v>0</v>
      </c>
      <c r="X156" s="31">
        <v>5.1000000000000005</v>
      </c>
      <c r="Y156" s="31">
        <v>0.10326086956521739</v>
      </c>
      <c r="Z156" s="36">
        <v>2.0247229326513211E-2</v>
      </c>
      <c r="AA156" s="31">
        <v>42.039130434782621</v>
      </c>
      <c r="AB156" s="31">
        <v>0</v>
      </c>
      <c r="AC156" s="36">
        <v>0</v>
      </c>
      <c r="AD156" s="31">
        <v>0</v>
      </c>
      <c r="AE156" s="31">
        <v>0</v>
      </c>
      <c r="AF156" s="36" t="s">
        <v>974</v>
      </c>
      <c r="AG156" s="31">
        <v>11.446739130434784</v>
      </c>
      <c r="AH156" s="31">
        <v>0</v>
      </c>
      <c r="AI156" s="36">
        <v>0</v>
      </c>
      <c r="AJ156" t="s">
        <v>21</v>
      </c>
      <c r="AK156" s="37">
        <v>6</v>
      </c>
      <c r="AT156"/>
    </row>
    <row r="157" spans="1:46" x14ac:dyDescent="0.25">
      <c r="A157" t="s">
        <v>816</v>
      </c>
      <c r="B157" t="s">
        <v>376</v>
      </c>
      <c r="C157" t="s">
        <v>566</v>
      </c>
      <c r="D157" t="s">
        <v>714</v>
      </c>
      <c r="E157" s="31">
        <v>37.413043478260867</v>
      </c>
      <c r="F157" s="31">
        <v>131.50543478260866</v>
      </c>
      <c r="G157" s="31">
        <v>2.0222826086956522</v>
      </c>
      <c r="H157" s="36">
        <v>1.5377939413976943E-2</v>
      </c>
      <c r="I157" s="31">
        <v>17.377608695652178</v>
      </c>
      <c r="J157" s="31">
        <v>2.0222826086956522</v>
      </c>
      <c r="K157" s="36">
        <v>0.11637289365375231</v>
      </c>
      <c r="L157" s="31">
        <v>13.151086956521743</v>
      </c>
      <c r="M157" s="31">
        <v>2.0222826086956522</v>
      </c>
      <c r="N157" s="36">
        <v>0.15377303909413997</v>
      </c>
      <c r="O157" s="31">
        <v>0</v>
      </c>
      <c r="P157" s="31">
        <v>0</v>
      </c>
      <c r="Q157" s="36" t="s">
        <v>974</v>
      </c>
      <c r="R157" s="31">
        <v>4.2265217391304351</v>
      </c>
      <c r="S157" s="31">
        <v>0</v>
      </c>
      <c r="T157" s="36">
        <v>0</v>
      </c>
      <c r="U157" s="31">
        <v>11.715760869565214</v>
      </c>
      <c r="V157" s="31">
        <v>0</v>
      </c>
      <c r="W157" s="36">
        <v>0</v>
      </c>
      <c r="X157" s="31">
        <v>11.693369565217388</v>
      </c>
      <c r="Y157" s="31">
        <v>0</v>
      </c>
      <c r="Z157" s="36">
        <v>0</v>
      </c>
      <c r="AA157" s="31">
        <v>88.496956521739122</v>
      </c>
      <c r="AB157" s="31">
        <v>0</v>
      </c>
      <c r="AC157" s="36">
        <v>0</v>
      </c>
      <c r="AD157" s="31">
        <v>0.43467391304347819</v>
      </c>
      <c r="AE157" s="31">
        <v>0</v>
      </c>
      <c r="AF157" s="36">
        <v>0</v>
      </c>
      <c r="AG157" s="31">
        <v>1.7870652173913044</v>
      </c>
      <c r="AH157" s="31">
        <v>0</v>
      </c>
      <c r="AI157" s="36">
        <v>0</v>
      </c>
      <c r="AJ157" t="s">
        <v>89</v>
      </c>
      <c r="AK157" s="37">
        <v>6</v>
      </c>
      <c r="AT157"/>
    </row>
    <row r="158" spans="1:46" x14ac:dyDescent="0.25">
      <c r="A158" t="s">
        <v>816</v>
      </c>
      <c r="B158" t="s">
        <v>300</v>
      </c>
      <c r="C158" t="s">
        <v>597</v>
      </c>
      <c r="D158" t="s">
        <v>747</v>
      </c>
      <c r="E158" s="31">
        <v>46.858695652173914</v>
      </c>
      <c r="F158" s="31">
        <v>153.20380434782609</v>
      </c>
      <c r="G158" s="31">
        <v>0</v>
      </c>
      <c r="H158" s="36">
        <v>0</v>
      </c>
      <c r="I158" s="31">
        <v>12.902173913043478</v>
      </c>
      <c r="J158" s="31">
        <v>0</v>
      </c>
      <c r="K158" s="36">
        <v>0</v>
      </c>
      <c r="L158" s="31">
        <v>5.0326086956521738</v>
      </c>
      <c r="M158" s="31">
        <v>0</v>
      </c>
      <c r="N158" s="36">
        <v>0</v>
      </c>
      <c r="O158" s="31">
        <v>0</v>
      </c>
      <c r="P158" s="31">
        <v>0</v>
      </c>
      <c r="Q158" s="36" t="s">
        <v>974</v>
      </c>
      <c r="R158" s="31">
        <v>7.8695652173913047</v>
      </c>
      <c r="S158" s="31">
        <v>0</v>
      </c>
      <c r="T158" s="36">
        <v>0</v>
      </c>
      <c r="U158" s="31">
        <v>39.355978260869563</v>
      </c>
      <c r="V158" s="31">
        <v>0</v>
      </c>
      <c r="W158" s="36">
        <v>0</v>
      </c>
      <c r="X158" s="31">
        <v>0</v>
      </c>
      <c r="Y158" s="31">
        <v>0</v>
      </c>
      <c r="Z158" s="36" t="s">
        <v>974</v>
      </c>
      <c r="AA158" s="31">
        <v>94.141304347826093</v>
      </c>
      <c r="AB158" s="31">
        <v>0</v>
      </c>
      <c r="AC158" s="36">
        <v>0</v>
      </c>
      <c r="AD158" s="31">
        <v>0</v>
      </c>
      <c r="AE158" s="31">
        <v>0</v>
      </c>
      <c r="AF158" s="36" t="s">
        <v>974</v>
      </c>
      <c r="AG158" s="31">
        <v>6.8043478260869561</v>
      </c>
      <c r="AH158" s="31">
        <v>0</v>
      </c>
      <c r="AI158" s="36">
        <v>0</v>
      </c>
      <c r="AJ158" t="s">
        <v>12</v>
      </c>
      <c r="AK158" s="37">
        <v>6</v>
      </c>
      <c r="AT158"/>
    </row>
    <row r="159" spans="1:46" x14ac:dyDescent="0.25">
      <c r="A159" t="s">
        <v>816</v>
      </c>
      <c r="B159" t="s">
        <v>533</v>
      </c>
      <c r="C159" t="s">
        <v>655</v>
      </c>
      <c r="D159" t="s">
        <v>757</v>
      </c>
      <c r="E159" s="31">
        <v>60.206521739130437</v>
      </c>
      <c r="F159" s="31">
        <v>201.93913043478258</v>
      </c>
      <c r="G159" s="31">
        <v>7.9347826086956523</v>
      </c>
      <c r="H159" s="36">
        <v>3.9292942341644065E-2</v>
      </c>
      <c r="I159" s="31">
        <v>23.251195652173909</v>
      </c>
      <c r="J159" s="31">
        <v>0</v>
      </c>
      <c r="K159" s="36">
        <v>0</v>
      </c>
      <c r="L159" s="31">
        <v>7.2233695652173884</v>
      </c>
      <c r="M159" s="31">
        <v>0</v>
      </c>
      <c r="N159" s="36">
        <v>0</v>
      </c>
      <c r="O159" s="31">
        <v>11.082173913043478</v>
      </c>
      <c r="P159" s="31">
        <v>0</v>
      </c>
      <c r="Q159" s="36">
        <v>0</v>
      </c>
      <c r="R159" s="31">
        <v>4.945652173913043</v>
      </c>
      <c r="S159" s="31">
        <v>0</v>
      </c>
      <c r="T159" s="36">
        <v>0</v>
      </c>
      <c r="U159" s="31">
        <v>35.099239130434782</v>
      </c>
      <c r="V159" s="31">
        <v>4.8125</v>
      </c>
      <c r="W159" s="36">
        <v>0.13711123429530556</v>
      </c>
      <c r="X159" s="31">
        <v>0</v>
      </c>
      <c r="Y159" s="31">
        <v>0</v>
      </c>
      <c r="Z159" s="36" t="s">
        <v>974</v>
      </c>
      <c r="AA159" s="31">
        <v>129.98510869565217</v>
      </c>
      <c r="AB159" s="31">
        <v>0.92663043478260865</v>
      </c>
      <c r="AC159" s="36">
        <v>7.1287430081873925E-3</v>
      </c>
      <c r="AD159" s="31">
        <v>0</v>
      </c>
      <c r="AE159" s="31">
        <v>0</v>
      </c>
      <c r="AF159" s="36" t="s">
        <v>974</v>
      </c>
      <c r="AG159" s="31">
        <v>13.603586956521735</v>
      </c>
      <c r="AH159" s="31">
        <v>2.1956521739130435</v>
      </c>
      <c r="AI159" s="36">
        <v>0.1614024434092671</v>
      </c>
      <c r="AJ159" t="s">
        <v>251</v>
      </c>
      <c r="AK159" s="37">
        <v>6</v>
      </c>
      <c r="AT159"/>
    </row>
    <row r="160" spans="1:46" x14ac:dyDescent="0.25">
      <c r="A160" t="s">
        <v>816</v>
      </c>
      <c r="B160" t="s">
        <v>440</v>
      </c>
      <c r="C160" t="s">
        <v>668</v>
      </c>
      <c r="D160" t="s">
        <v>720</v>
      </c>
      <c r="E160" s="31">
        <v>32.184782608695649</v>
      </c>
      <c r="F160" s="31">
        <v>109.6361956521739</v>
      </c>
      <c r="G160" s="31">
        <v>0</v>
      </c>
      <c r="H160" s="36">
        <v>0</v>
      </c>
      <c r="I160" s="31">
        <v>13.902065217391304</v>
      </c>
      <c r="J160" s="31">
        <v>0</v>
      </c>
      <c r="K160" s="36">
        <v>0</v>
      </c>
      <c r="L160" s="31">
        <v>4.6706521739130435</v>
      </c>
      <c r="M160" s="31">
        <v>0</v>
      </c>
      <c r="N160" s="36">
        <v>0</v>
      </c>
      <c r="O160" s="31">
        <v>4.310326086956521</v>
      </c>
      <c r="P160" s="31">
        <v>0</v>
      </c>
      <c r="Q160" s="36">
        <v>0</v>
      </c>
      <c r="R160" s="31">
        <v>4.9210869565217381</v>
      </c>
      <c r="S160" s="31">
        <v>0</v>
      </c>
      <c r="T160" s="36">
        <v>0</v>
      </c>
      <c r="U160" s="31">
        <v>25.04978260869564</v>
      </c>
      <c r="V160" s="31">
        <v>0</v>
      </c>
      <c r="W160" s="36">
        <v>0</v>
      </c>
      <c r="X160" s="31">
        <v>3.1459782608695654</v>
      </c>
      <c r="Y160" s="31">
        <v>0</v>
      </c>
      <c r="Z160" s="36">
        <v>0</v>
      </c>
      <c r="AA160" s="31">
        <v>33.954891304347818</v>
      </c>
      <c r="AB160" s="31">
        <v>0</v>
      </c>
      <c r="AC160" s="36">
        <v>0</v>
      </c>
      <c r="AD160" s="31">
        <v>4.5538043478260866</v>
      </c>
      <c r="AE160" s="31">
        <v>0</v>
      </c>
      <c r="AF160" s="36">
        <v>0</v>
      </c>
      <c r="AG160" s="31">
        <v>29.029673913043485</v>
      </c>
      <c r="AH160" s="31">
        <v>0</v>
      </c>
      <c r="AI160" s="36">
        <v>0</v>
      </c>
      <c r="AJ160" t="s">
        <v>155</v>
      </c>
      <c r="AK160" s="37">
        <v>6</v>
      </c>
      <c r="AT160"/>
    </row>
    <row r="161" spans="1:46" x14ac:dyDescent="0.25">
      <c r="A161" t="s">
        <v>816</v>
      </c>
      <c r="B161" t="s">
        <v>412</v>
      </c>
      <c r="C161" t="s">
        <v>567</v>
      </c>
      <c r="D161" t="s">
        <v>730</v>
      </c>
      <c r="E161" s="31">
        <v>51.913043478260867</v>
      </c>
      <c r="F161" s="31">
        <v>180.42391304347825</v>
      </c>
      <c r="G161" s="31">
        <v>13.967391304347826</v>
      </c>
      <c r="H161" s="36">
        <v>7.7414302066389551E-2</v>
      </c>
      <c r="I161" s="31">
        <v>37.127717391304344</v>
      </c>
      <c r="J161" s="31">
        <v>0</v>
      </c>
      <c r="K161" s="36">
        <v>0</v>
      </c>
      <c r="L161" s="31">
        <v>21.092391304347824</v>
      </c>
      <c r="M161" s="31">
        <v>0</v>
      </c>
      <c r="N161" s="36">
        <v>0</v>
      </c>
      <c r="O161" s="31">
        <v>10.375</v>
      </c>
      <c r="P161" s="31">
        <v>0</v>
      </c>
      <c r="Q161" s="36">
        <v>0</v>
      </c>
      <c r="R161" s="31">
        <v>5.6603260869565215</v>
      </c>
      <c r="S161" s="31">
        <v>0</v>
      </c>
      <c r="T161" s="36">
        <v>0</v>
      </c>
      <c r="U161" s="31">
        <v>27.269021739130434</v>
      </c>
      <c r="V161" s="31">
        <v>8.6956521739130432E-2</v>
      </c>
      <c r="W161" s="36">
        <v>3.1888390632785254E-3</v>
      </c>
      <c r="X161" s="31">
        <v>0</v>
      </c>
      <c r="Y161" s="31">
        <v>0</v>
      </c>
      <c r="Z161" s="36" t="s">
        <v>974</v>
      </c>
      <c r="AA161" s="31">
        <v>96.307065217391298</v>
      </c>
      <c r="AB161" s="31">
        <v>13.880434782608695</v>
      </c>
      <c r="AC161" s="36">
        <v>0.144126858722948</v>
      </c>
      <c r="AD161" s="31">
        <v>4.5</v>
      </c>
      <c r="AE161" s="31">
        <v>0</v>
      </c>
      <c r="AF161" s="36">
        <v>0</v>
      </c>
      <c r="AG161" s="31">
        <v>15.220108695652174</v>
      </c>
      <c r="AH161" s="31">
        <v>0</v>
      </c>
      <c r="AI161" s="36">
        <v>0</v>
      </c>
      <c r="AJ161" t="s">
        <v>126</v>
      </c>
      <c r="AK161" s="37">
        <v>6</v>
      </c>
      <c r="AT161"/>
    </row>
    <row r="162" spans="1:46" x14ac:dyDescent="0.25">
      <c r="A162" t="s">
        <v>816</v>
      </c>
      <c r="B162" t="s">
        <v>324</v>
      </c>
      <c r="C162" t="s">
        <v>610</v>
      </c>
      <c r="D162" t="s">
        <v>744</v>
      </c>
      <c r="E162" s="31">
        <v>36.010869565217391</v>
      </c>
      <c r="F162" s="31">
        <v>113.13163043478262</v>
      </c>
      <c r="G162" s="31">
        <v>12.13054347826087</v>
      </c>
      <c r="H162" s="36">
        <v>0.10722503893598356</v>
      </c>
      <c r="I162" s="31">
        <v>14.243369565217392</v>
      </c>
      <c r="J162" s="31">
        <v>0</v>
      </c>
      <c r="K162" s="36">
        <v>0</v>
      </c>
      <c r="L162" s="31">
        <v>11.199891304347828</v>
      </c>
      <c r="M162" s="31">
        <v>0</v>
      </c>
      <c r="N162" s="36">
        <v>0</v>
      </c>
      <c r="O162" s="31">
        <v>0</v>
      </c>
      <c r="P162" s="31">
        <v>0</v>
      </c>
      <c r="Q162" s="36" t="s">
        <v>974</v>
      </c>
      <c r="R162" s="31">
        <v>3.0434782608695654</v>
      </c>
      <c r="S162" s="31">
        <v>0</v>
      </c>
      <c r="T162" s="36">
        <v>0</v>
      </c>
      <c r="U162" s="31">
        <v>35.542065217391311</v>
      </c>
      <c r="V162" s="31">
        <v>3.3947826086956527</v>
      </c>
      <c r="W162" s="36">
        <v>9.5514500576475508E-2</v>
      </c>
      <c r="X162" s="31">
        <v>5.2754347826086958</v>
      </c>
      <c r="Y162" s="31">
        <v>0</v>
      </c>
      <c r="Z162" s="36">
        <v>0</v>
      </c>
      <c r="AA162" s="31">
        <v>35.005108695652169</v>
      </c>
      <c r="AB162" s="31">
        <v>7.8955434782608691</v>
      </c>
      <c r="AC162" s="36">
        <v>0.22555403403850993</v>
      </c>
      <c r="AD162" s="31">
        <v>0</v>
      </c>
      <c r="AE162" s="31">
        <v>0</v>
      </c>
      <c r="AF162" s="36" t="s">
        <v>974</v>
      </c>
      <c r="AG162" s="31">
        <v>23.065652173913048</v>
      </c>
      <c r="AH162" s="31">
        <v>0.8402173913043478</v>
      </c>
      <c r="AI162" s="36">
        <v>3.6427211551148884E-2</v>
      </c>
      <c r="AJ162" t="s">
        <v>36</v>
      </c>
      <c r="AK162" s="37">
        <v>6</v>
      </c>
      <c r="AT162"/>
    </row>
    <row r="163" spans="1:46" x14ac:dyDescent="0.25">
      <c r="A163" t="s">
        <v>816</v>
      </c>
      <c r="B163" t="s">
        <v>284</v>
      </c>
      <c r="C163" t="s">
        <v>638</v>
      </c>
      <c r="D163" t="s">
        <v>767</v>
      </c>
      <c r="E163" s="31">
        <v>58.804347826086953</v>
      </c>
      <c r="F163" s="31">
        <v>216.61097826086956</v>
      </c>
      <c r="G163" s="31">
        <v>0</v>
      </c>
      <c r="H163" s="36">
        <v>0</v>
      </c>
      <c r="I163" s="31">
        <v>30.170760869565214</v>
      </c>
      <c r="J163" s="31">
        <v>0</v>
      </c>
      <c r="K163" s="36">
        <v>0</v>
      </c>
      <c r="L163" s="31">
        <v>19.402173913043477</v>
      </c>
      <c r="M163" s="31">
        <v>0</v>
      </c>
      <c r="N163" s="36">
        <v>0</v>
      </c>
      <c r="O163" s="31">
        <v>4.7635869565217392</v>
      </c>
      <c r="P163" s="31">
        <v>0</v>
      </c>
      <c r="Q163" s="36">
        <v>0</v>
      </c>
      <c r="R163" s="31">
        <v>6.0050000000000008</v>
      </c>
      <c r="S163" s="31">
        <v>0</v>
      </c>
      <c r="T163" s="36">
        <v>0</v>
      </c>
      <c r="U163" s="31">
        <v>42.994565217391305</v>
      </c>
      <c r="V163" s="31">
        <v>0</v>
      </c>
      <c r="W163" s="36">
        <v>0</v>
      </c>
      <c r="X163" s="31">
        <v>0</v>
      </c>
      <c r="Y163" s="31">
        <v>0</v>
      </c>
      <c r="Z163" s="36" t="s">
        <v>974</v>
      </c>
      <c r="AA163" s="31">
        <v>109.5</v>
      </c>
      <c r="AB163" s="31">
        <v>0</v>
      </c>
      <c r="AC163" s="36">
        <v>0</v>
      </c>
      <c r="AD163" s="31">
        <v>0</v>
      </c>
      <c r="AE163" s="31">
        <v>0</v>
      </c>
      <c r="AF163" s="36" t="s">
        <v>974</v>
      </c>
      <c r="AG163" s="31">
        <v>33.945652173913047</v>
      </c>
      <c r="AH163" s="31">
        <v>0</v>
      </c>
      <c r="AI163" s="36">
        <v>0</v>
      </c>
      <c r="AJ163" t="s">
        <v>221</v>
      </c>
      <c r="AK163" s="37">
        <v>6</v>
      </c>
      <c r="AT163"/>
    </row>
    <row r="164" spans="1:46" x14ac:dyDescent="0.25">
      <c r="A164" t="s">
        <v>816</v>
      </c>
      <c r="B164" t="s">
        <v>287</v>
      </c>
      <c r="C164" t="s">
        <v>666</v>
      </c>
      <c r="D164" t="s">
        <v>724</v>
      </c>
      <c r="E164" s="31">
        <v>32</v>
      </c>
      <c r="F164" s="31">
        <v>148.57608695652175</v>
      </c>
      <c r="G164" s="31">
        <v>24.404891304347824</v>
      </c>
      <c r="H164" s="36">
        <v>0.16425854122466893</v>
      </c>
      <c r="I164" s="31">
        <v>20.845108695652176</v>
      </c>
      <c r="J164" s="31">
        <v>0</v>
      </c>
      <c r="K164" s="36">
        <v>0</v>
      </c>
      <c r="L164" s="31">
        <v>17.347826086956523</v>
      </c>
      <c r="M164" s="31">
        <v>0</v>
      </c>
      <c r="N164" s="36">
        <v>0</v>
      </c>
      <c r="O164" s="31">
        <v>0</v>
      </c>
      <c r="P164" s="31">
        <v>0</v>
      </c>
      <c r="Q164" s="36" t="s">
        <v>974</v>
      </c>
      <c r="R164" s="31">
        <v>3.4972826086956523</v>
      </c>
      <c r="S164" s="31">
        <v>0</v>
      </c>
      <c r="T164" s="36">
        <v>0</v>
      </c>
      <c r="U164" s="31">
        <v>28.434782608695652</v>
      </c>
      <c r="V164" s="31">
        <v>5.1766304347826084</v>
      </c>
      <c r="W164" s="36">
        <v>0.18205275229357798</v>
      </c>
      <c r="X164" s="31">
        <v>0</v>
      </c>
      <c r="Y164" s="31">
        <v>0</v>
      </c>
      <c r="Z164" s="36" t="s">
        <v>974</v>
      </c>
      <c r="AA164" s="31">
        <v>79.864130434782609</v>
      </c>
      <c r="AB164" s="31">
        <v>15.788043478260869</v>
      </c>
      <c r="AC164" s="36">
        <v>0.19768628785301123</v>
      </c>
      <c r="AD164" s="31">
        <v>0</v>
      </c>
      <c r="AE164" s="31">
        <v>0</v>
      </c>
      <c r="AF164" s="36" t="s">
        <v>974</v>
      </c>
      <c r="AG164" s="31">
        <v>19.432065217391305</v>
      </c>
      <c r="AH164" s="31">
        <v>3.4402173913043477</v>
      </c>
      <c r="AI164" s="36">
        <v>0.17703817647881415</v>
      </c>
      <c r="AJ164" t="s">
        <v>145</v>
      </c>
      <c r="AK164" s="37">
        <v>6</v>
      </c>
      <c r="AT164"/>
    </row>
    <row r="165" spans="1:46" x14ac:dyDescent="0.25">
      <c r="A165" t="s">
        <v>816</v>
      </c>
      <c r="B165" t="s">
        <v>463</v>
      </c>
      <c r="C165" t="s">
        <v>588</v>
      </c>
      <c r="D165" t="s">
        <v>743</v>
      </c>
      <c r="E165" s="31">
        <v>68.826086956521735</v>
      </c>
      <c r="F165" s="31">
        <v>411.89195652173919</v>
      </c>
      <c r="G165" s="31">
        <v>0</v>
      </c>
      <c r="H165" s="36">
        <v>0</v>
      </c>
      <c r="I165" s="31">
        <v>33.497934782608695</v>
      </c>
      <c r="J165" s="31">
        <v>0</v>
      </c>
      <c r="K165" s="36">
        <v>0</v>
      </c>
      <c r="L165" s="31">
        <v>8.3946739130434782</v>
      </c>
      <c r="M165" s="31">
        <v>0</v>
      </c>
      <c r="N165" s="36">
        <v>0</v>
      </c>
      <c r="O165" s="31">
        <v>20.418478260869566</v>
      </c>
      <c r="P165" s="31">
        <v>0</v>
      </c>
      <c r="Q165" s="36">
        <v>0</v>
      </c>
      <c r="R165" s="31">
        <v>4.6847826086956523</v>
      </c>
      <c r="S165" s="31">
        <v>0</v>
      </c>
      <c r="T165" s="36">
        <v>0</v>
      </c>
      <c r="U165" s="31">
        <v>141.02510869565222</v>
      </c>
      <c r="V165" s="31">
        <v>0</v>
      </c>
      <c r="W165" s="36">
        <v>0</v>
      </c>
      <c r="X165" s="31">
        <v>19.051086956521743</v>
      </c>
      <c r="Y165" s="31">
        <v>0</v>
      </c>
      <c r="Z165" s="36">
        <v>0</v>
      </c>
      <c r="AA165" s="31">
        <v>216.14565217391305</v>
      </c>
      <c r="AB165" s="31">
        <v>0</v>
      </c>
      <c r="AC165" s="36">
        <v>0</v>
      </c>
      <c r="AD165" s="31">
        <v>0</v>
      </c>
      <c r="AE165" s="31">
        <v>0</v>
      </c>
      <c r="AF165" s="36" t="s">
        <v>974</v>
      </c>
      <c r="AG165" s="31">
        <v>2.1721739130434785</v>
      </c>
      <c r="AH165" s="31">
        <v>0</v>
      </c>
      <c r="AI165" s="36">
        <v>0</v>
      </c>
      <c r="AJ165" t="s">
        <v>178</v>
      </c>
      <c r="AK165" s="37">
        <v>6</v>
      </c>
      <c r="AT165"/>
    </row>
    <row r="166" spans="1:46" x14ac:dyDescent="0.25">
      <c r="A166" t="s">
        <v>816</v>
      </c>
      <c r="B166" t="s">
        <v>523</v>
      </c>
      <c r="C166" t="s">
        <v>671</v>
      </c>
      <c r="D166" t="s">
        <v>732</v>
      </c>
      <c r="E166" s="31">
        <v>94.532608695652172</v>
      </c>
      <c r="F166" s="31">
        <v>320.63097826086965</v>
      </c>
      <c r="G166" s="31">
        <v>0</v>
      </c>
      <c r="H166" s="36">
        <v>0</v>
      </c>
      <c r="I166" s="31">
        <v>25.300000000000004</v>
      </c>
      <c r="J166" s="31">
        <v>0</v>
      </c>
      <c r="K166" s="36">
        <v>0</v>
      </c>
      <c r="L166" s="31">
        <v>15.824347826086958</v>
      </c>
      <c r="M166" s="31">
        <v>0</v>
      </c>
      <c r="N166" s="36">
        <v>0</v>
      </c>
      <c r="O166" s="31">
        <v>3.308913043478261</v>
      </c>
      <c r="P166" s="31">
        <v>0</v>
      </c>
      <c r="Q166" s="36">
        <v>0</v>
      </c>
      <c r="R166" s="31">
        <v>6.1667391304347827</v>
      </c>
      <c r="S166" s="31">
        <v>0</v>
      </c>
      <c r="T166" s="36">
        <v>0</v>
      </c>
      <c r="U166" s="31">
        <v>66.126956521739132</v>
      </c>
      <c r="V166" s="31">
        <v>0</v>
      </c>
      <c r="W166" s="36">
        <v>0</v>
      </c>
      <c r="X166" s="31">
        <v>24.055543478260869</v>
      </c>
      <c r="Y166" s="31">
        <v>0</v>
      </c>
      <c r="Z166" s="36">
        <v>0</v>
      </c>
      <c r="AA166" s="31">
        <v>111.60228260869572</v>
      </c>
      <c r="AB166" s="31">
        <v>0</v>
      </c>
      <c r="AC166" s="36">
        <v>0</v>
      </c>
      <c r="AD166" s="31">
        <v>60.750652173913039</v>
      </c>
      <c r="AE166" s="31">
        <v>0</v>
      </c>
      <c r="AF166" s="36">
        <v>0</v>
      </c>
      <c r="AG166" s="31">
        <v>32.795543478260868</v>
      </c>
      <c r="AH166" s="31">
        <v>0</v>
      </c>
      <c r="AI166" s="36">
        <v>0</v>
      </c>
      <c r="AJ166" t="s">
        <v>241</v>
      </c>
      <c r="AK166" s="37">
        <v>6</v>
      </c>
      <c r="AT166"/>
    </row>
    <row r="167" spans="1:46" x14ac:dyDescent="0.25">
      <c r="A167" t="s">
        <v>816</v>
      </c>
      <c r="B167" t="s">
        <v>525</v>
      </c>
      <c r="C167" t="s">
        <v>697</v>
      </c>
      <c r="D167" t="s">
        <v>753</v>
      </c>
      <c r="E167" s="31">
        <v>26.25</v>
      </c>
      <c r="F167" s="31">
        <v>101.85478260869566</v>
      </c>
      <c r="G167" s="31">
        <v>0.15217391304347827</v>
      </c>
      <c r="H167" s="36">
        <v>1.4940281560277633E-3</v>
      </c>
      <c r="I167" s="31">
        <v>4.210108695652174</v>
      </c>
      <c r="J167" s="31">
        <v>0.15217391304347827</v>
      </c>
      <c r="K167" s="36">
        <v>3.6144889370820749E-2</v>
      </c>
      <c r="L167" s="31">
        <v>0.58510869565217394</v>
      </c>
      <c r="M167" s="31">
        <v>0</v>
      </c>
      <c r="N167" s="36">
        <v>0</v>
      </c>
      <c r="O167" s="31">
        <v>1.625</v>
      </c>
      <c r="P167" s="31">
        <v>0.15217391304347827</v>
      </c>
      <c r="Q167" s="36">
        <v>9.3645484949832783E-2</v>
      </c>
      <c r="R167" s="31">
        <v>2</v>
      </c>
      <c r="S167" s="31">
        <v>0</v>
      </c>
      <c r="T167" s="36">
        <v>0</v>
      </c>
      <c r="U167" s="31">
        <v>22.374999999999989</v>
      </c>
      <c r="V167" s="31">
        <v>0</v>
      </c>
      <c r="W167" s="36">
        <v>0</v>
      </c>
      <c r="X167" s="31">
        <v>3.743695652173912</v>
      </c>
      <c r="Y167" s="31">
        <v>0</v>
      </c>
      <c r="Z167" s="36">
        <v>0</v>
      </c>
      <c r="AA167" s="31">
        <v>52.377608695652178</v>
      </c>
      <c r="AB167" s="31">
        <v>0</v>
      </c>
      <c r="AC167" s="36">
        <v>0</v>
      </c>
      <c r="AD167" s="31">
        <v>5.8290217391304333</v>
      </c>
      <c r="AE167" s="31">
        <v>0</v>
      </c>
      <c r="AF167" s="36">
        <v>0</v>
      </c>
      <c r="AG167" s="31">
        <v>13.319347826086963</v>
      </c>
      <c r="AH167" s="31">
        <v>0</v>
      </c>
      <c r="AI167" s="36">
        <v>0</v>
      </c>
      <c r="AJ167" t="s">
        <v>243</v>
      </c>
      <c r="AK167" s="37">
        <v>6</v>
      </c>
      <c r="AT167"/>
    </row>
    <row r="168" spans="1:46" x14ac:dyDescent="0.25">
      <c r="A168" t="s">
        <v>816</v>
      </c>
      <c r="B168" t="s">
        <v>370</v>
      </c>
      <c r="C168" t="s">
        <v>637</v>
      </c>
      <c r="D168" t="s">
        <v>766</v>
      </c>
      <c r="E168" s="31">
        <v>6.8913043478260869</v>
      </c>
      <c r="F168" s="31">
        <v>78.994565217391312</v>
      </c>
      <c r="G168" s="31">
        <v>4.4347826086956523</v>
      </c>
      <c r="H168" s="36">
        <v>5.6140350877192977E-2</v>
      </c>
      <c r="I168" s="31">
        <v>29.220108695652176</v>
      </c>
      <c r="J168" s="31">
        <v>2.6684782608695654</v>
      </c>
      <c r="K168" s="36">
        <v>9.1323351622802945E-2</v>
      </c>
      <c r="L168" s="31">
        <v>18.730978260869566</v>
      </c>
      <c r="M168" s="31">
        <v>2.6684782608695654</v>
      </c>
      <c r="N168" s="36">
        <v>0.14246336863484696</v>
      </c>
      <c r="O168" s="31">
        <v>7.75</v>
      </c>
      <c r="P168" s="31">
        <v>0</v>
      </c>
      <c r="Q168" s="36">
        <v>0</v>
      </c>
      <c r="R168" s="31">
        <v>2.7391304347826089</v>
      </c>
      <c r="S168" s="31">
        <v>0</v>
      </c>
      <c r="T168" s="36">
        <v>0</v>
      </c>
      <c r="U168" s="31">
        <v>21.388586956521738</v>
      </c>
      <c r="V168" s="31">
        <v>1.7663043478260869</v>
      </c>
      <c r="W168" s="36">
        <v>8.2581628763816542E-2</v>
      </c>
      <c r="X168" s="31">
        <v>2.4782608695652173</v>
      </c>
      <c r="Y168" s="31">
        <v>0</v>
      </c>
      <c r="Z168" s="36">
        <v>0</v>
      </c>
      <c r="AA168" s="31">
        <v>25.907608695652176</v>
      </c>
      <c r="AB168" s="31">
        <v>0</v>
      </c>
      <c r="AC168" s="36">
        <v>0</v>
      </c>
      <c r="AD168" s="31">
        <v>0</v>
      </c>
      <c r="AE168" s="31">
        <v>0</v>
      </c>
      <c r="AF168" s="36" t="s">
        <v>974</v>
      </c>
      <c r="AG168" s="31">
        <v>0</v>
      </c>
      <c r="AH168" s="31">
        <v>0</v>
      </c>
      <c r="AI168" s="36" t="s">
        <v>974</v>
      </c>
      <c r="AJ168" t="s">
        <v>83</v>
      </c>
      <c r="AK168" s="37">
        <v>6</v>
      </c>
      <c r="AT168"/>
    </row>
    <row r="169" spans="1:46" x14ac:dyDescent="0.25">
      <c r="A169" t="s">
        <v>816</v>
      </c>
      <c r="B169" t="s">
        <v>343</v>
      </c>
      <c r="C169" t="s">
        <v>621</v>
      </c>
      <c r="D169" t="s">
        <v>716</v>
      </c>
      <c r="E169" s="31">
        <v>90.456521739130437</v>
      </c>
      <c r="F169" s="31">
        <v>265.76130434782613</v>
      </c>
      <c r="G169" s="31">
        <v>8.576956521739131</v>
      </c>
      <c r="H169" s="36">
        <v>3.2273157835324605E-2</v>
      </c>
      <c r="I169" s="31">
        <v>18.805543478260873</v>
      </c>
      <c r="J169" s="31">
        <v>1.735108695652174</v>
      </c>
      <c r="K169" s="36">
        <v>9.2265809688401298E-2</v>
      </c>
      <c r="L169" s="31">
        <v>11.174565217391306</v>
      </c>
      <c r="M169" s="31">
        <v>1.735108695652174</v>
      </c>
      <c r="N169" s="36">
        <v>0.15527303853860669</v>
      </c>
      <c r="O169" s="31">
        <v>0.81934782608695644</v>
      </c>
      <c r="P169" s="31">
        <v>0</v>
      </c>
      <c r="Q169" s="36">
        <v>0</v>
      </c>
      <c r="R169" s="31">
        <v>6.8116304347826091</v>
      </c>
      <c r="S169" s="31">
        <v>0</v>
      </c>
      <c r="T169" s="36">
        <v>0</v>
      </c>
      <c r="U169" s="31">
        <v>42.368804347826099</v>
      </c>
      <c r="V169" s="31">
        <v>2.4070652173913043</v>
      </c>
      <c r="W169" s="36">
        <v>5.6812205452637661E-2</v>
      </c>
      <c r="X169" s="31">
        <v>14.756304347826084</v>
      </c>
      <c r="Y169" s="31">
        <v>0</v>
      </c>
      <c r="Z169" s="36">
        <v>0</v>
      </c>
      <c r="AA169" s="31">
        <v>96.488043478260892</v>
      </c>
      <c r="AB169" s="31">
        <v>4.4347826086956523</v>
      </c>
      <c r="AC169" s="36">
        <v>4.5961991235679116E-2</v>
      </c>
      <c r="AD169" s="31">
        <v>57.637608695652204</v>
      </c>
      <c r="AE169" s="31">
        <v>0</v>
      </c>
      <c r="AF169" s="36">
        <v>0</v>
      </c>
      <c r="AG169" s="31">
        <v>35.705000000000005</v>
      </c>
      <c r="AH169" s="31">
        <v>0</v>
      </c>
      <c r="AI169" s="36">
        <v>0</v>
      </c>
      <c r="AJ169" t="s">
        <v>56</v>
      </c>
      <c r="AK169" s="37">
        <v>6</v>
      </c>
      <c r="AT169"/>
    </row>
    <row r="170" spans="1:46" x14ac:dyDescent="0.25">
      <c r="A170" t="s">
        <v>816</v>
      </c>
      <c r="B170" t="s">
        <v>499</v>
      </c>
      <c r="C170" t="s">
        <v>562</v>
      </c>
      <c r="D170" t="s">
        <v>743</v>
      </c>
      <c r="E170" s="31">
        <v>37.608695652173914</v>
      </c>
      <c r="F170" s="31">
        <v>156.73663043478263</v>
      </c>
      <c r="G170" s="31">
        <v>24.973043478260877</v>
      </c>
      <c r="H170" s="36">
        <v>0.15933125146933691</v>
      </c>
      <c r="I170" s="31">
        <v>19.380434782608695</v>
      </c>
      <c r="J170" s="31">
        <v>0.13315217391304349</v>
      </c>
      <c r="K170" s="36">
        <v>6.8704430734716779E-3</v>
      </c>
      <c r="L170" s="31">
        <v>14.209239130434783</v>
      </c>
      <c r="M170" s="31">
        <v>0.13315217391304349</v>
      </c>
      <c r="N170" s="36">
        <v>9.3708165997322627E-3</v>
      </c>
      <c r="O170" s="31">
        <v>0</v>
      </c>
      <c r="P170" s="31">
        <v>0</v>
      </c>
      <c r="Q170" s="36" t="s">
        <v>974</v>
      </c>
      <c r="R170" s="31">
        <v>5.1711956521739131</v>
      </c>
      <c r="S170" s="31">
        <v>0</v>
      </c>
      <c r="T170" s="36">
        <v>0</v>
      </c>
      <c r="U170" s="31">
        <v>31.505217391304353</v>
      </c>
      <c r="V170" s="31">
        <v>13.154673913043483</v>
      </c>
      <c r="W170" s="36">
        <v>0.41753953796472643</v>
      </c>
      <c r="X170" s="31">
        <v>9.9972826086956523</v>
      </c>
      <c r="Y170" s="31">
        <v>0</v>
      </c>
      <c r="Z170" s="36">
        <v>0</v>
      </c>
      <c r="AA170" s="31">
        <v>66.693369565217395</v>
      </c>
      <c r="AB170" s="31">
        <v>11.139021739130435</v>
      </c>
      <c r="AC170" s="36">
        <v>0.1670184279448938</v>
      </c>
      <c r="AD170" s="31">
        <v>6.7336956521739131</v>
      </c>
      <c r="AE170" s="31">
        <v>0</v>
      </c>
      <c r="AF170" s="36">
        <v>0</v>
      </c>
      <c r="AG170" s="31">
        <v>22.426630434782609</v>
      </c>
      <c r="AH170" s="31">
        <v>0.54619565217391308</v>
      </c>
      <c r="AI170" s="36">
        <v>2.4354780079970922E-2</v>
      </c>
      <c r="AJ170" t="s">
        <v>215</v>
      </c>
      <c r="AK170" s="37">
        <v>6</v>
      </c>
      <c r="AT170"/>
    </row>
    <row r="171" spans="1:46" x14ac:dyDescent="0.25">
      <c r="A171" t="s">
        <v>816</v>
      </c>
      <c r="B171" t="s">
        <v>560</v>
      </c>
      <c r="C171" t="s">
        <v>591</v>
      </c>
      <c r="D171" t="s">
        <v>744</v>
      </c>
      <c r="E171" s="31">
        <v>18.195652173913043</v>
      </c>
      <c r="F171" s="31">
        <v>82.087282608695659</v>
      </c>
      <c r="G171" s="31">
        <v>19.313478260869562</v>
      </c>
      <c r="H171" s="36">
        <v>0.2352797857000038</v>
      </c>
      <c r="I171" s="31">
        <v>10.83608695652174</v>
      </c>
      <c r="J171" s="31">
        <v>0.83967391304347827</v>
      </c>
      <c r="K171" s="36">
        <v>7.7488665088472491E-2</v>
      </c>
      <c r="L171" s="31">
        <v>5.6007608695652173</v>
      </c>
      <c r="M171" s="31">
        <v>0.83967391304347827</v>
      </c>
      <c r="N171" s="36">
        <v>0.14992140043084209</v>
      </c>
      <c r="O171" s="31">
        <v>0</v>
      </c>
      <c r="P171" s="31">
        <v>0</v>
      </c>
      <c r="Q171" s="36" t="s">
        <v>974</v>
      </c>
      <c r="R171" s="31">
        <v>5.2353260869565217</v>
      </c>
      <c r="S171" s="31">
        <v>0</v>
      </c>
      <c r="T171" s="36">
        <v>0</v>
      </c>
      <c r="U171" s="31">
        <v>27.954891304347825</v>
      </c>
      <c r="V171" s="31">
        <v>11.814347826086955</v>
      </c>
      <c r="W171" s="36">
        <v>0.42262184808600811</v>
      </c>
      <c r="X171" s="31">
        <v>0</v>
      </c>
      <c r="Y171" s="31">
        <v>0</v>
      </c>
      <c r="Z171" s="36" t="s">
        <v>974</v>
      </c>
      <c r="AA171" s="31">
        <v>34.527500000000003</v>
      </c>
      <c r="AB171" s="31">
        <v>2.0542391304347829</v>
      </c>
      <c r="AC171" s="36">
        <v>5.9495739061176819E-2</v>
      </c>
      <c r="AD171" s="31">
        <v>0</v>
      </c>
      <c r="AE171" s="31">
        <v>0</v>
      </c>
      <c r="AF171" s="36" t="s">
        <v>974</v>
      </c>
      <c r="AG171" s="31">
        <v>8.7688043478260891</v>
      </c>
      <c r="AH171" s="31">
        <v>4.6052173913043477</v>
      </c>
      <c r="AI171" s="36">
        <v>0.52518190720563251</v>
      </c>
      <c r="AJ171" t="s">
        <v>279</v>
      </c>
      <c r="AK171" s="37">
        <v>6</v>
      </c>
      <c r="AT171"/>
    </row>
    <row r="172" spans="1:46" x14ac:dyDescent="0.25">
      <c r="A172" t="s">
        <v>816</v>
      </c>
      <c r="B172" t="s">
        <v>509</v>
      </c>
      <c r="C172" t="s">
        <v>591</v>
      </c>
      <c r="D172" t="s">
        <v>744</v>
      </c>
      <c r="E172" s="31">
        <v>52.032608695652172</v>
      </c>
      <c r="F172" s="31">
        <v>163.91858695652172</v>
      </c>
      <c r="G172" s="31">
        <v>58.418586956521736</v>
      </c>
      <c r="H172" s="36">
        <v>0.35638781447046552</v>
      </c>
      <c r="I172" s="31">
        <v>12.375869565217393</v>
      </c>
      <c r="J172" s="31">
        <v>11.071521739130436</v>
      </c>
      <c r="K172" s="36">
        <v>0.89460556131321467</v>
      </c>
      <c r="L172" s="31">
        <v>6.1676086956521745</v>
      </c>
      <c r="M172" s="31">
        <v>6.1676086956521745</v>
      </c>
      <c r="N172" s="36">
        <v>1</v>
      </c>
      <c r="O172" s="31">
        <v>2.9256521739130439</v>
      </c>
      <c r="P172" s="31">
        <v>1.6213043478260867</v>
      </c>
      <c r="Q172" s="36">
        <v>0.55416852429781527</v>
      </c>
      <c r="R172" s="31">
        <v>3.2826086956521738</v>
      </c>
      <c r="S172" s="31">
        <v>3.2826086956521738</v>
      </c>
      <c r="T172" s="36">
        <v>1</v>
      </c>
      <c r="U172" s="31">
        <v>30.526413043478261</v>
      </c>
      <c r="V172" s="31">
        <v>2.5070652173913044</v>
      </c>
      <c r="W172" s="36">
        <v>8.2127736849414087E-2</v>
      </c>
      <c r="X172" s="31">
        <v>14.113586956521738</v>
      </c>
      <c r="Y172" s="31">
        <v>10.626086956521737</v>
      </c>
      <c r="Z172" s="36">
        <v>0.75289768570218329</v>
      </c>
      <c r="AA172" s="31">
        <v>77.850434782608673</v>
      </c>
      <c r="AB172" s="31">
        <v>28.378043478260867</v>
      </c>
      <c r="AC172" s="36">
        <v>0.36452003842373343</v>
      </c>
      <c r="AD172" s="31">
        <v>0</v>
      </c>
      <c r="AE172" s="31">
        <v>0</v>
      </c>
      <c r="AF172" s="36" t="s">
        <v>974</v>
      </c>
      <c r="AG172" s="31">
        <v>29.052282608695656</v>
      </c>
      <c r="AH172" s="31">
        <v>5.8358695652173909</v>
      </c>
      <c r="AI172" s="36">
        <v>0.20087473482963619</v>
      </c>
      <c r="AJ172" t="s">
        <v>227</v>
      </c>
      <c r="AK172" s="37">
        <v>6</v>
      </c>
      <c r="AT172"/>
    </row>
    <row r="173" spans="1:46" x14ac:dyDescent="0.25">
      <c r="A173" t="s">
        <v>816</v>
      </c>
      <c r="B173" t="s">
        <v>394</v>
      </c>
      <c r="C173" t="s">
        <v>650</v>
      </c>
      <c r="D173" t="s">
        <v>769</v>
      </c>
      <c r="E173" s="31">
        <v>28.086956521739129</v>
      </c>
      <c r="F173" s="31">
        <v>128.90728260869568</v>
      </c>
      <c r="G173" s="31">
        <v>0</v>
      </c>
      <c r="H173" s="36">
        <v>0</v>
      </c>
      <c r="I173" s="31">
        <v>15.715760869565221</v>
      </c>
      <c r="J173" s="31">
        <v>0</v>
      </c>
      <c r="K173" s="36">
        <v>0</v>
      </c>
      <c r="L173" s="31">
        <v>15.715760869565221</v>
      </c>
      <c r="M173" s="31">
        <v>0</v>
      </c>
      <c r="N173" s="36">
        <v>0</v>
      </c>
      <c r="O173" s="31">
        <v>0</v>
      </c>
      <c r="P173" s="31">
        <v>0</v>
      </c>
      <c r="Q173" s="36" t="s">
        <v>974</v>
      </c>
      <c r="R173" s="31">
        <v>0</v>
      </c>
      <c r="S173" s="31">
        <v>0</v>
      </c>
      <c r="T173" s="36" t="s">
        <v>974</v>
      </c>
      <c r="U173" s="31">
        <v>26.501847826086959</v>
      </c>
      <c r="V173" s="31">
        <v>0</v>
      </c>
      <c r="W173" s="36">
        <v>0</v>
      </c>
      <c r="X173" s="31">
        <v>0</v>
      </c>
      <c r="Y173" s="31">
        <v>0</v>
      </c>
      <c r="Z173" s="36" t="s">
        <v>974</v>
      </c>
      <c r="AA173" s="31">
        <v>67.216195652173923</v>
      </c>
      <c r="AB173" s="31">
        <v>0</v>
      </c>
      <c r="AC173" s="36">
        <v>0</v>
      </c>
      <c r="AD173" s="31">
        <v>0</v>
      </c>
      <c r="AE173" s="31">
        <v>0</v>
      </c>
      <c r="AF173" s="36" t="s">
        <v>974</v>
      </c>
      <c r="AG173" s="31">
        <v>19.473478260869566</v>
      </c>
      <c r="AH173" s="31">
        <v>0</v>
      </c>
      <c r="AI173" s="36">
        <v>0</v>
      </c>
      <c r="AJ173" t="s">
        <v>107</v>
      </c>
      <c r="AK173" s="37">
        <v>6</v>
      </c>
      <c r="AT173"/>
    </row>
    <row r="174" spans="1:46" x14ac:dyDescent="0.25">
      <c r="A174" t="s">
        <v>816</v>
      </c>
      <c r="B174" t="s">
        <v>286</v>
      </c>
      <c r="C174" t="s">
        <v>595</v>
      </c>
      <c r="D174" t="s">
        <v>744</v>
      </c>
      <c r="E174" s="31">
        <v>78.380434782608702</v>
      </c>
      <c r="F174" s="31">
        <v>303.9973913043479</v>
      </c>
      <c r="G174" s="31">
        <v>57.565217391304351</v>
      </c>
      <c r="H174" s="36">
        <v>0.18936089268500583</v>
      </c>
      <c r="I174" s="31">
        <v>8.0216304347826082</v>
      </c>
      <c r="J174" s="31">
        <v>0</v>
      </c>
      <c r="K174" s="36">
        <v>0</v>
      </c>
      <c r="L174" s="31">
        <v>6.3694565217391297</v>
      </c>
      <c r="M174" s="31">
        <v>0</v>
      </c>
      <c r="N174" s="36">
        <v>0</v>
      </c>
      <c r="O174" s="31">
        <v>1.6521739130434783</v>
      </c>
      <c r="P174" s="31">
        <v>0</v>
      </c>
      <c r="Q174" s="36">
        <v>0</v>
      </c>
      <c r="R174" s="31">
        <v>0</v>
      </c>
      <c r="S174" s="31">
        <v>0</v>
      </c>
      <c r="T174" s="36" t="s">
        <v>974</v>
      </c>
      <c r="U174" s="31">
        <v>91.962608695652207</v>
      </c>
      <c r="V174" s="31">
        <v>12.521739130434783</v>
      </c>
      <c r="W174" s="36">
        <v>0.13616119973145982</v>
      </c>
      <c r="X174" s="31">
        <v>0</v>
      </c>
      <c r="Y174" s="31">
        <v>0</v>
      </c>
      <c r="Z174" s="36" t="s">
        <v>974</v>
      </c>
      <c r="AA174" s="31">
        <v>133.06782608695653</v>
      </c>
      <c r="AB174" s="31">
        <v>38.086956521739133</v>
      </c>
      <c r="AC174" s="36">
        <v>0.2862221292835298</v>
      </c>
      <c r="AD174" s="31">
        <v>28.119347826086965</v>
      </c>
      <c r="AE174" s="31">
        <v>0</v>
      </c>
      <c r="AF174" s="36">
        <v>0</v>
      </c>
      <c r="AG174" s="31">
        <v>42.825978260869583</v>
      </c>
      <c r="AH174" s="31">
        <v>6.9565217391304346</v>
      </c>
      <c r="AI174" s="36">
        <v>0.16243696049989967</v>
      </c>
      <c r="AJ174" t="s">
        <v>9</v>
      </c>
      <c r="AK174" s="37">
        <v>6</v>
      </c>
      <c r="AT174"/>
    </row>
    <row r="175" spans="1:46" x14ac:dyDescent="0.25">
      <c r="A175" t="s">
        <v>816</v>
      </c>
      <c r="B175" t="s">
        <v>396</v>
      </c>
      <c r="C175" t="s">
        <v>583</v>
      </c>
      <c r="D175" t="s">
        <v>721</v>
      </c>
      <c r="E175" s="31">
        <v>52.195652173913047</v>
      </c>
      <c r="F175" s="31">
        <v>170.15510869565219</v>
      </c>
      <c r="G175" s="31">
        <v>0</v>
      </c>
      <c r="H175" s="36">
        <v>0</v>
      </c>
      <c r="I175" s="31">
        <v>20.353804347826085</v>
      </c>
      <c r="J175" s="31">
        <v>0</v>
      </c>
      <c r="K175" s="36">
        <v>0</v>
      </c>
      <c r="L175" s="31">
        <v>9.383804347826084</v>
      </c>
      <c r="M175" s="31">
        <v>0</v>
      </c>
      <c r="N175" s="36">
        <v>0</v>
      </c>
      <c r="O175" s="31">
        <v>7.0456521739130435</v>
      </c>
      <c r="P175" s="31">
        <v>0</v>
      </c>
      <c r="Q175" s="36">
        <v>0</v>
      </c>
      <c r="R175" s="31">
        <v>3.9243478260869562</v>
      </c>
      <c r="S175" s="31">
        <v>0</v>
      </c>
      <c r="T175" s="36">
        <v>0</v>
      </c>
      <c r="U175" s="31">
        <v>39.042173913043477</v>
      </c>
      <c r="V175" s="31">
        <v>0</v>
      </c>
      <c r="W175" s="36">
        <v>0</v>
      </c>
      <c r="X175" s="31">
        <v>3.9932608695652179</v>
      </c>
      <c r="Y175" s="31">
        <v>0</v>
      </c>
      <c r="Z175" s="36">
        <v>0</v>
      </c>
      <c r="AA175" s="31">
        <v>42.99945652173912</v>
      </c>
      <c r="AB175" s="31">
        <v>0</v>
      </c>
      <c r="AC175" s="36">
        <v>0</v>
      </c>
      <c r="AD175" s="31">
        <v>27.165543478260869</v>
      </c>
      <c r="AE175" s="31">
        <v>0</v>
      </c>
      <c r="AF175" s="36">
        <v>0</v>
      </c>
      <c r="AG175" s="31">
        <v>36.600869565217408</v>
      </c>
      <c r="AH175" s="31">
        <v>0</v>
      </c>
      <c r="AI175" s="36">
        <v>0</v>
      </c>
      <c r="AJ175" t="s">
        <v>109</v>
      </c>
      <c r="AK175" s="37">
        <v>6</v>
      </c>
      <c r="AT175"/>
    </row>
    <row r="176" spans="1:46" x14ac:dyDescent="0.25">
      <c r="A176" t="s">
        <v>816</v>
      </c>
      <c r="B176" t="s">
        <v>434</v>
      </c>
      <c r="C176" t="s">
        <v>640</v>
      </c>
      <c r="D176" t="s">
        <v>768</v>
      </c>
      <c r="E176" s="31">
        <v>42.489130434782609</v>
      </c>
      <c r="F176" s="31">
        <v>146.78271739130429</v>
      </c>
      <c r="G176" s="31">
        <v>0</v>
      </c>
      <c r="H176" s="36">
        <v>0</v>
      </c>
      <c r="I176" s="31">
        <v>9.1536956521739121</v>
      </c>
      <c r="J176" s="31">
        <v>0</v>
      </c>
      <c r="K176" s="36">
        <v>0</v>
      </c>
      <c r="L176" s="31">
        <v>2.2623913043478261</v>
      </c>
      <c r="M176" s="31">
        <v>0</v>
      </c>
      <c r="N176" s="36">
        <v>0</v>
      </c>
      <c r="O176" s="31">
        <v>0</v>
      </c>
      <c r="P176" s="31">
        <v>0</v>
      </c>
      <c r="Q176" s="36" t="s">
        <v>974</v>
      </c>
      <c r="R176" s="31">
        <v>6.8913043478260869</v>
      </c>
      <c r="S176" s="31">
        <v>0</v>
      </c>
      <c r="T176" s="36">
        <v>0</v>
      </c>
      <c r="U176" s="31">
        <v>31.769021739130427</v>
      </c>
      <c r="V176" s="31">
        <v>0</v>
      </c>
      <c r="W176" s="36">
        <v>0</v>
      </c>
      <c r="X176" s="31">
        <v>0</v>
      </c>
      <c r="Y176" s="31">
        <v>0</v>
      </c>
      <c r="Z176" s="36" t="s">
        <v>974</v>
      </c>
      <c r="AA176" s="31">
        <v>86.35304347826083</v>
      </c>
      <c r="AB176" s="31">
        <v>0</v>
      </c>
      <c r="AC176" s="36">
        <v>0</v>
      </c>
      <c r="AD176" s="31">
        <v>0</v>
      </c>
      <c r="AE176" s="31">
        <v>0</v>
      </c>
      <c r="AF176" s="36" t="s">
        <v>974</v>
      </c>
      <c r="AG176" s="31">
        <v>19.506956521739127</v>
      </c>
      <c r="AH176" s="31">
        <v>0</v>
      </c>
      <c r="AI176" s="36">
        <v>0</v>
      </c>
      <c r="AJ176" t="s">
        <v>149</v>
      </c>
      <c r="AK176" s="37">
        <v>6</v>
      </c>
      <c r="AT176"/>
    </row>
    <row r="177" spans="1:46" x14ac:dyDescent="0.25">
      <c r="A177" t="s">
        <v>816</v>
      </c>
      <c r="B177" t="s">
        <v>476</v>
      </c>
      <c r="C177" t="s">
        <v>650</v>
      </c>
      <c r="D177" t="s">
        <v>769</v>
      </c>
      <c r="E177" s="31">
        <v>26.228260869565219</v>
      </c>
      <c r="F177" s="31">
        <v>113.34782608695653</v>
      </c>
      <c r="G177" s="31">
        <v>48.078804347826086</v>
      </c>
      <c r="H177" s="36">
        <v>0.42417050249328725</v>
      </c>
      <c r="I177" s="31">
        <v>20.589673913043477</v>
      </c>
      <c r="J177" s="31">
        <v>4.6630434782608692</v>
      </c>
      <c r="K177" s="36">
        <v>0.22647485812326779</v>
      </c>
      <c r="L177" s="31">
        <v>14.728260869565217</v>
      </c>
      <c r="M177" s="31">
        <v>4.6630434782608692</v>
      </c>
      <c r="N177" s="36">
        <v>0.3166051660516605</v>
      </c>
      <c r="O177" s="31">
        <v>0</v>
      </c>
      <c r="P177" s="31">
        <v>0</v>
      </c>
      <c r="Q177" s="36" t="s">
        <v>974</v>
      </c>
      <c r="R177" s="31">
        <v>5.8614130434782608</v>
      </c>
      <c r="S177" s="31">
        <v>0</v>
      </c>
      <c r="T177" s="36">
        <v>0</v>
      </c>
      <c r="U177" s="31">
        <v>19.146739130434781</v>
      </c>
      <c r="V177" s="31">
        <v>5.7445652173913047</v>
      </c>
      <c r="W177" s="36">
        <v>0.30002838489923367</v>
      </c>
      <c r="X177" s="31">
        <v>0</v>
      </c>
      <c r="Y177" s="31">
        <v>0</v>
      </c>
      <c r="Z177" s="36" t="s">
        <v>974</v>
      </c>
      <c r="AA177" s="31">
        <v>63.095108695652172</v>
      </c>
      <c r="AB177" s="31">
        <v>33.910326086956523</v>
      </c>
      <c r="AC177" s="36">
        <v>0.53744777983547964</v>
      </c>
      <c r="AD177" s="31">
        <v>0</v>
      </c>
      <c r="AE177" s="31">
        <v>0</v>
      </c>
      <c r="AF177" s="36" t="s">
        <v>974</v>
      </c>
      <c r="AG177" s="31">
        <v>10.516304347826088</v>
      </c>
      <c r="AH177" s="31">
        <v>3.7608695652173911</v>
      </c>
      <c r="AI177" s="36">
        <v>0.35762273901808783</v>
      </c>
      <c r="AJ177" t="s">
        <v>191</v>
      </c>
      <c r="AK177" s="37">
        <v>6</v>
      </c>
      <c r="AT177"/>
    </row>
    <row r="178" spans="1:46" x14ac:dyDescent="0.25">
      <c r="A178" t="s">
        <v>816</v>
      </c>
      <c r="B178" t="s">
        <v>373</v>
      </c>
      <c r="C178" t="s">
        <v>574</v>
      </c>
      <c r="D178" t="s">
        <v>758</v>
      </c>
      <c r="E178" s="31">
        <v>42.521739130434781</v>
      </c>
      <c r="F178" s="31">
        <v>114.79163043478265</v>
      </c>
      <c r="G178" s="31">
        <v>6.4119565217391301</v>
      </c>
      <c r="H178" s="36">
        <v>5.5857352120998044E-2</v>
      </c>
      <c r="I178" s="31">
        <v>10.063260869565216</v>
      </c>
      <c r="J178" s="31">
        <v>0</v>
      </c>
      <c r="K178" s="36">
        <v>0</v>
      </c>
      <c r="L178" s="31">
        <v>6.1603260869565188</v>
      </c>
      <c r="M178" s="31">
        <v>0</v>
      </c>
      <c r="N178" s="36">
        <v>0</v>
      </c>
      <c r="O178" s="31">
        <v>0</v>
      </c>
      <c r="P178" s="31">
        <v>0</v>
      </c>
      <c r="Q178" s="36" t="s">
        <v>974</v>
      </c>
      <c r="R178" s="31">
        <v>3.9029347826086962</v>
      </c>
      <c r="S178" s="31">
        <v>0</v>
      </c>
      <c r="T178" s="36">
        <v>0</v>
      </c>
      <c r="U178" s="31">
        <v>29.875652173913046</v>
      </c>
      <c r="V178" s="31">
        <v>0.17391304347826086</v>
      </c>
      <c r="W178" s="36">
        <v>5.8212300259044732E-3</v>
      </c>
      <c r="X178" s="31">
        <v>0</v>
      </c>
      <c r="Y178" s="31">
        <v>0</v>
      </c>
      <c r="Z178" s="36" t="s">
        <v>974</v>
      </c>
      <c r="AA178" s="31">
        <v>57.993152173913082</v>
      </c>
      <c r="AB178" s="31">
        <v>6.2380434782608694</v>
      </c>
      <c r="AC178" s="36">
        <v>0.10756517354935077</v>
      </c>
      <c r="AD178" s="31">
        <v>0</v>
      </c>
      <c r="AE178" s="31">
        <v>0</v>
      </c>
      <c r="AF178" s="36" t="s">
        <v>974</v>
      </c>
      <c r="AG178" s="31">
        <v>16.859565217391307</v>
      </c>
      <c r="AH178" s="31">
        <v>0</v>
      </c>
      <c r="AI178" s="36">
        <v>0</v>
      </c>
      <c r="AJ178" t="s">
        <v>86</v>
      </c>
      <c r="AK178" s="37">
        <v>6</v>
      </c>
      <c r="AT178"/>
    </row>
    <row r="179" spans="1:46" x14ac:dyDescent="0.25">
      <c r="A179" t="s">
        <v>816</v>
      </c>
      <c r="B179" t="s">
        <v>410</v>
      </c>
      <c r="C179" t="s">
        <v>657</v>
      </c>
      <c r="D179" t="s">
        <v>714</v>
      </c>
      <c r="E179" s="31">
        <v>14.434782608695652</v>
      </c>
      <c r="F179" s="31">
        <v>89.360869565217399</v>
      </c>
      <c r="G179" s="31">
        <v>0</v>
      </c>
      <c r="H179" s="36">
        <v>0</v>
      </c>
      <c r="I179" s="31">
        <v>15.185869565217388</v>
      </c>
      <c r="J179" s="31">
        <v>0</v>
      </c>
      <c r="K179" s="36">
        <v>0</v>
      </c>
      <c r="L179" s="31">
        <v>10.30869565217391</v>
      </c>
      <c r="M179" s="31">
        <v>0</v>
      </c>
      <c r="N179" s="36">
        <v>0</v>
      </c>
      <c r="O179" s="31">
        <v>0</v>
      </c>
      <c r="P179" s="31">
        <v>0</v>
      </c>
      <c r="Q179" s="36" t="s">
        <v>974</v>
      </c>
      <c r="R179" s="31">
        <v>4.8771739130434781</v>
      </c>
      <c r="S179" s="31">
        <v>0</v>
      </c>
      <c r="T179" s="36">
        <v>0</v>
      </c>
      <c r="U179" s="31">
        <v>14.293478260869563</v>
      </c>
      <c r="V179" s="31">
        <v>0</v>
      </c>
      <c r="W179" s="36">
        <v>0</v>
      </c>
      <c r="X179" s="31">
        <v>0</v>
      </c>
      <c r="Y179" s="31">
        <v>0</v>
      </c>
      <c r="Z179" s="36" t="s">
        <v>974</v>
      </c>
      <c r="AA179" s="31">
        <v>44.365217391304348</v>
      </c>
      <c r="AB179" s="31">
        <v>0</v>
      </c>
      <c r="AC179" s="36">
        <v>0</v>
      </c>
      <c r="AD179" s="31">
        <v>0</v>
      </c>
      <c r="AE179" s="31">
        <v>0</v>
      </c>
      <c r="AF179" s="36" t="s">
        <v>974</v>
      </c>
      <c r="AG179" s="31">
        <v>15.516304347826091</v>
      </c>
      <c r="AH179" s="31">
        <v>0</v>
      </c>
      <c r="AI179" s="36">
        <v>0</v>
      </c>
      <c r="AJ179" t="s">
        <v>124</v>
      </c>
      <c r="AK179" s="37">
        <v>6</v>
      </c>
      <c r="AT179"/>
    </row>
    <row r="180" spans="1:46" x14ac:dyDescent="0.25">
      <c r="A180" t="s">
        <v>816</v>
      </c>
      <c r="B180" t="s">
        <v>466</v>
      </c>
      <c r="C180" t="s">
        <v>646</v>
      </c>
      <c r="D180" t="s">
        <v>755</v>
      </c>
      <c r="E180" s="31">
        <v>32.521739130434781</v>
      </c>
      <c r="F180" s="31">
        <v>117.11956521739131</v>
      </c>
      <c r="G180" s="31">
        <v>0</v>
      </c>
      <c r="H180" s="36">
        <v>0</v>
      </c>
      <c r="I180" s="31">
        <v>12.608695652173914</v>
      </c>
      <c r="J180" s="31">
        <v>0</v>
      </c>
      <c r="K180" s="36">
        <v>0</v>
      </c>
      <c r="L180" s="31">
        <v>6</v>
      </c>
      <c r="M180" s="31">
        <v>0</v>
      </c>
      <c r="N180" s="36">
        <v>0</v>
      </c>
      <c r="O180" s="31">
        <v>0</v>
      </c>
      <c r="P180" s="31">
        <v>0</v>
      </c>
      <c r="Q180" s="36" t="s">
        <v>974</v>
      </c>
      <c r="R180" s="31">
        <v>6.6086956521739131</v>
      </c>
      <c r="S180" s="31">
        <v>0</v>
      </c>
      <c r="T180" s="36">
        <v>0</v>
      </c>
      <c r="U180" s="31">
        <v>28.815217391304348</v>
      </c>
      <c r="V180" s="31">
        <v>0</v>
      </c>
      <c r="W180" s="36">
        <v>0</v>
      </c>
      <c r="X180" s="31">
        <v>0</v>
      </c>
      <c r="Y180" s="31">
        <v>0</v>
      </c>
      <c r="Z180" s="36" t="s">
        <v>974</v>
      </c>
      <c r="AA180" s="31">
        <v>34.3125</v>
      </c>
      <c r="AB180" s="31">
        <v>0</v>
      </c>
      <c r="AC180" s="36">
        <v>0</v>
      </c>
      <c r="AD180" s="31">
        <v>9.304347826086957</v>
      </c>
      <c r="AE180" s="31">
        <v>0</v>
      </c>
      <c r="AF180" s="36">
        <v>0</v>
      </c>
      <c r="AG180" s="31">
        <v>32.078804347826086</v>
      </c>
      <c r="AH180" s="31">
        <v>0</v>
      </c>
      <c r="AI180" s="36">
        <v>0</v>
      </c>
      <c r="AJ180" t="s">
        <v>181</v>
      </c>
      <c r="AK180" s="37">
        <v>6</v>
      </c>
      <c r="AT180"/>
    </row>
    <row r="181" spans="1:46" x14ac:dyDescent="0.25">
      <c r="A181" t="s">
        <v>816</v>
      </c>
      <c r="B181" t="s">
        <v>403</v>
      </c>
      <c r="C181" t="s">
        <v>569</v>
      </c>
      <c r="D181" t="s">
        <v>725</v>
      </c>
      <c r="E181" s="31">
        <v>46.467391304347828</v>
      </c>
      <c r="F181" s="31">
        <v>190.01358695652172</v>
      </c>
      <c r="G181" s="31">
        <v>0</v>
      </c>
      <c r="H181" s="36">
        <v>0</v>
      </c>
      <c r="I181" s="31">
        <v>18.899456521739129</v>
      </c>
      <c r="J181" s="31">
        <v>0</v>
      </c>
      <c r="K181" s="36">
        <v>0</v>
      </c>
      <c r="L181" s="31">
        <v>8.9130434782608692</v>
      </c>
      <c r="M181" s="31">
        <v>0</v>
      </c>
      <c r="N181" s="36">
        <v>0</v>
      </c>
      <c r="O181" s="31">
        <v>4.9103260869565215</v>
      </c>
      <c r="P181" s="31">
        <v>0</v>
      </c>
      <c r="Q181" s="36">
        <v>0</v>
      </c>
      <c r="R181" s="31">
        <v>5.0760869565217392</v>
      </c>
      <c r="S181" s="31">
        <v>0</v>
      </c>
      <c r="T181" s="36">
        <v>0</v>
      </c>
      <c r="U181" s="31">
        <v>30.641304347826086</v>
      </c>
      <c r="V181" s="31">
        <v>0</v>
      </c>
      <c r="W181" s="36">
        <v>0</v>
      </c>
      <c r="X181" s="31">
        <v>1.8777173913043479</v>
      </c>
      <c r="Y181" s="31">
        <v>0</v>
      </c>
      <c r="Z181" s="36">
        <v>0</v>
      </c>
      <c r="AA181" s="31">
        <v>86.983695652173907</v>
      </c>
      <c r="AB181" s="31">
        <v>0</v>
      </c>
      <c r="AC181" s="36">
        <v>0</v>
      </c>
      <c r="AD181" s="31">
        <v>13.086956521739131</v>
      </c>
      <c r="AE181" s="31">
        <v>0</v>
      </c>
      <c r="AF181" s="36">
        <v>0</v>
      </c>
      <c r="AG181" s="31">
        <v>38.524456521739133</v>
      </c>
      <c r="AH181" s="31">
        <v>0</v>
      </c>
      <c r="AI181" s="36">
        <v>0</v>
      </c>
      <c r="AJ181" t="s">
        <v>116</v>
      </c>
      <c r="AK181" s="37">
        <v>6</v>
      </c>
      <c r="AT181"/>
    </row>
    <row r="182" spans="1:46" x14ac:dyDescent="0.25">
      <c r="A182" t="s">
        <v>816</v>
      </c>
      <c r="B182" t="s">
        <v>457</v>
      </c>
      <c r="C182" t="s">
        <v>599</v>
      </c>
      <c r="D182" t="s">
        <v>748</v>
      </c>
      <c r="E182" s="31">
        <v>76.554347826086953</v>
      </c>
      <c r="F182" s="31">
        <v>280.85010869565224</v>
      </c>
      <c r="G182" s="31">
        <v>2.4130434782608696</v>
      </c>
      <c r="H182" s="36">
        <v>8.59192645310956E-3</v>
      </c>
      <c r="I182" s="31">
        <v>27.885652173913044</v>
      </c>
      <c r="J182" s="31">
        <v>0.52173913043478259</v>
      </c>
      <c r="K182" s="36">
        <v>1.8709949015388933E-2</v>
      </c>
      <c r="L182" s="31">
        <v>17.137934782608696</v>
      </c>
      <c r="M182" s="31">
        <v>0.52173913043478259</v>
      </c>
      <c r="N182" s="36">
        <v>3.0443524091609636E-2</v>
      </c>
      <c r="O182" s="31">
        <v>5.6285869565217395</v>
      </c>
      <c r="P182" s="31">
        <v>0</v>
      </c>
      <c r="Q182" s="36">
        <v>0</v>
      </c>
      <c r="R182" s="31">
        <v>5.1191304347826092</v>
      </c>
      <c r="S182" s="31">
        <v>0</v>
      </c>
      <c r="T182" s="36">
        <v>0</v>
      </c>
      <c r="U182" s="31">
        <v>44.413913043478267</v>
      </c>
      <c r="V182" s="31">
        <v>1.8913043478260869</v>
      </c>
      <c r="W182" s="36">
        <v>4.2583600908450148E-2</v>
      </c>
      <c r="X182" s="31">
        <v>15.390543478260865</v>
      </c>
      <c r="Y182" s="31">
        <v>0</v>
      </c>
      <c r="Z182" s="36">
        <v>0</v>
      </c>
      <c r="AA182" s="31">
        <v>127.8567391304348</v>
      </c>
      <c r="AB182" s="31">
        <v>0</v>
      </c>
      <c r="AC182" s="36">
        <v>0</v>
      </c>
      <c r="AD182" s="31">
        <v>4.9378260869565223</v>
      </c>
      <c r="AE182" s="31">
        <v>0</v>
      </c>
      <c r="AF182" s="36">
        <v>0</v>
      </c>
      <c r="AG182" s="31">
        <v>60.365434782608688</v>
      </c>
      <c r="AH182" s="31">
        <v>0</v>
      </c>
      <c r="AI182" s="36">
        <v>0</v>
      </c>
      <c r="AJ182" t="s">
        <v>172</v>
      </c>
      <c r="AK182" s="37">
        <v>6</v>
      </c>
      <c r="AT182"/>
    </row>
    <row r="183" spans="1:46" x14ac:dyDescent="0.25">
      <c r="A183" t="s">
        <v>816</v>
      </c>
      <c r="B183" t="s">
        <v>325</v>
      </c>
      <c r="C183" t="s">
        <v>611</v>
      </c>
      <c r="D183" t="s">
        <v>749</v>
      </c>
      <c r="E183" s="31">
        <v>47.608695652173914</v>
      </c>
      <c r="F183" s="31">
        <v>180.51630434782606</v>
      </c>
      <c r="G183" s="31">
        <v>0</v>
      </c>
      <c r="H183" s="36">
        <v>0</v>
      </c>
      <c r="I183" s="31">
        <v>14.801630434782609</v>
      </c>
      <c r="J183" s="31">
        <v>0</v>
      </c>
      <c r="K183" s="36">
        <v>0</v>
      </c>
      <c r="L183" s="31">
        <v>3.1331521739130435</v>
      </c>
      <c r="M183" s="31">
        <v>0</v>
      </c>
      <c r="N183" s="36">
        <v>0</v>
      </c>
      <c r="O183" s="31">
        <v>5.5706521739130439</v>
      </c>
      <c r="P183" s="31">
        <v>0</v>
      </c>
      <c r="Q183" s="36">
        <v>0</v>
      </c>
      <c r="R183" s="31">
        <v>6.0978260869565215</v>
      </c>
      <c r="S183" s="31">
        <v>0</v>
      </c>
      <c r="T183" s="36">
        <v>0</v>
      </c>
      <c r="U183" s="31">
        <v>40.760869565217391</v>
      </c>
      <c r="V183" s="31">
        <v>0</v>
      </c>
      <c r="W183" s="36">
        <v>0</v>
      </c>
      <c r="X183" s="31">
        <v>5.1059782608695654</v>
      </c>
      <c r="Y183" s="31">
        <v>0</v>
      </c>
      <c r="Z183" s="36">
        <v>0</v>
      </c>
      <c r="AA183" s="31">
        <v>73.076086956521735</v>
      </c>
      <c r="AB183" s="31">
        <v>0</v>
      </c>
      <c r="AC183" s="36">
        <v>0</v>
      </c>
      <c r="AD183" s="31">
        <v>2.3641304347826089</v>
      </c>
      <c r="AE183" s="31">
        <v>0</v>
      </c>
      <c r="AF183" s="36">
        <v>0</v>
      </c>
      <c r="AG183" s="31">
        <v>44.407608695652172</v>
      </c>
      <c r="AH183" s="31">
        <v>0</v>
      </c>
      <c r="AI183" s="36">
        <v>0</v>
      </c>
      <c r="AJ183" t="s">
        <v>37</v>
      </c>
      <c r="AK183" s="37">
        <v>6</v>
      </c>
      <c r="AT183"/>
    </row>
    <row r="184" spans="1:46" x14ac:dyDescent="0.25">
      <c r="A184" t="s">
        <v>816</v>
      </c>
      <c r="B184" t="s">
        <v>451</v>
      </c>
      <c r="C184" t="s">
        <v>613</v>
      </c>
      <c r="D184" t="s">
        <v>752</v>
      </c>
      <c r="E184" s="31">
        <v>68.641304347826093</v>
      </c>
      <c r="F184" s="31">
        <v>268.70108695652175</v>
      </c>
      <c r="G184" s="31">
        <v>2.0054347826086958</v>
      </c>
      <c r="H184" s="36">
        <v>7.463441273437026E-3</v>
      </c>
      <c r="I184" s="31">
        <v>26.154891304347824</v>
      </c>
      <c r="J184" s="31">
        <v>0.22010869565217392</v>
      </c>
      <c r="K184" s="36">
        <v>8.4155844155844161E-3</v>
      </c>
      <c r="L184" s="31">
        <v>10.763586956521738</v>
      </c>
      <c r="M184" s="31">
        <v>0.22010869565217392</v>
      </c>
      <c r="N184" s="36">
        <v>2.0449381469325931E-2</v>
      </c>
      <c r="O184" s="31">
        <v>10.434782608695652</v>
      </c>
      <c r="P184" s="31">
        <v>0</v>
      </c>
      <c r="Q184" s="36">
        <v>0</v>
      </c>
      <c r="R184" s="31">
        <v>4.9565217391304346</v>
      </c>
      <c r="S184" s="31">
        <v>0</v>
      </c>
      <c r="T184" s="36">
        <v>0</v>
      </c>
      <c r="U184" s="31">
        <v>71.929347826086953</v>
      </c>
      <c r="V184" s="31">
        <v>0.78804347826086951</v>
      </c>
      <c r="W184" s="36">
        <v>1.095579901775595E-2</v>
      </c>
      <c r="X184" s="31">
        <v>9.3016304347826093</v>
      </c>
      <c r="Y184" s="31">
        <v>0</v>
      </c>
      <c r="Z184" s="36">
        <v>0</v>
      </c>
      <c r="AA184" s="31">
        <v>126.05434782608695</v>
      </c>
      <c r="AB184" s="31">
        <v>0.99728260869565222</v>
      </c>
      <c r="AC184" s="36">
        <v>7.9115288436664658E-3</v>
      </c>
      <c r="AD184" s="31">
        <v>0</v>
      </c>
      <c r="AE184" s="31">
        <v>0</v>
      </c>
      <c r="AF184" s="36" t="s">
        <v>974</v>
      </c>
      <c r="AG184" s="31">
        <v>35.260869565217391</v>
      </c>
      <c r="AH184" s="31">
        <v>0</v>
      </c>
      <c r="AI184" s="36">
        <v>0</v>
      </c>
      <c r="AJ184" t="s">
        <v>166</v>
      </c>
      <c r="AK184" s="37">
        <v>6</v>
      </c>
      <c r="AT184"/>
    </row>
    <row r="185" spans="1:46" x14ac:dyDescent="0.25">
      <c r="A185" t="s">
        <v>816</v>
      </c>
      <c r="B185" t="s">
        <v>357</v>
      </c>
      <c r="C185" t="s">
        <v>626</v>
      </c>
      <c r="D185" t="s">
        <v>760</v>
      </c>
      <c r="E185" s="31">
        <v>29.532608695652176</v>
      </c>
      <c r="F185" s="31">
        <v>97.897826086956528</v>
      </c>
      <c r="G185" s="31">
        <v>34.317608695652176</v>
      </c>
      <c r="H185" s="36">
        <v>0.35054515577465412</v>
      </c>
      <c r="I185" s="31">
        <v>11.646739130434783</v>
      </c>
      <c r="J185" s="31">
        <v>0</v>
      </c>
      <c r="K185" s="36">
        <v>0</v>
      </c>
      <c r="L185" s="31">
        <v>8.0217391304347831</v>
      </c>
      <c r="M185" s="31">
        <v>0</v>
      </c>
      <c r="N185" s="36">
        <v>0</v>
      </c>
      <c r="O185" s="31">
        <v>1.798913043478261</v>
      </c>
      <c r="P185" s="31">
        <v>0</v>
      </c>
      <c r="Q185" s="36">
        <v>0</v>
      </c>
      <c r="R185" s="31">
        <v>1.826086956521739</v>
      </c>
      <c r="S185" s="31">
        <v>0</v>
      </c>
      <c r="T185" s="36">
        <v>0</v>
      </c>
      <c r="U185" s="31">
        <v>22.879673913043483</v>
      </c>
      <c r="V185" s="31">
        <v>4.8542391304347827</v>
      </c>
      <c r="W185" s="36">
        <v>0.2121638249252944</v>
      </c>
      <c r="X185" s="31">
        <v>7.7582608695652189</v>
      </c>
      <c r="Y185" s="31">
        <v>0</v>
      </c>
      <c r="Z185" s="36">
        <v>0</v>
      </c>
      <c r="AA185" s="31">
        <v>45.794130434782616</v>
      </c>
      <c r="AB185" s="31">
        <v>21.337282608695656</v>
      </c>
      <c r="AC185" s="36">
        <v>0.4659392460586842</v>
      </c>
      <c r="AD185" s="31">
        <v>0</v>
      </c>
      <c r="AE185" s="31">
        <v>0</v>
      </c>
      <c r="AF185" s="36" t="s">
        <v>974</v>
      </c>
      <c r="AG185" s="31">
        <v>9.8190217391304344</v>
      </c>
      <c r="AH185" s="31">
        <v>8.1260869565217391</v>
      </c>
      <c r="AI185" s="36">
        <v>0.82758620689655171</v>
      </c>
      <c r="AJ185" t="s">
        <v>70</v>
      </c>
      <c r="AK185" s="37">
        <v>6</v>
      </c>
      <c r="AT185"/>
    </row>
    <row r="186" spans="1:46" x14ac:dyDescent="0.25">
      <c r="A186" t="s">
        <v>816</v>
      </c>
      <c r="B186" t="s">
        <v>411</v>
      </c>
      <c r="C186" t="s">
        <v>658</v>
      </c>
      <c r="D186" t="s">
        <v>724</v>
      </c>
      <c r="E186" s="31">
        <v>71.108695652173907</v>
      </c>
      <c r="F186" s="31">
        <v>267.6485869565218</v>
      </c>
      <c r="G186" s="31">
        <v>0</v>
      </c>
      <c r="H186" s="36">
        <v>0</v>
      </c>
      <c r="I186" s="31">
        <v>22.430326086956526</v>
      </c>
      <c r="J186" s="31">
        <v>0</v>
      </c>
      <c r="K186" s="36">
        <v>0</v>
      </c>
      <c r="L186" s="31">
        <v>12.34597826086957</v>
      </c>
      <c r="M186" s="31">
        <v>0</v>
      </c>
      <c r="N186" s="36">
        <v>0</v>
      </c>
      <c r="O186" s="31">
        <v>4.4822826086956526</v>
      </c>
      <c r="P186" s="31">
        <v>0</v>
      </c>
      <c r="Q186" s="36">
        <v>0</v>
      </c>
      <c r="R186" s="31">
        <v>5.6020652173913046</v>
      </c>
      <c r="S186" s="31">
        <v>0</v>
      </c>
      <c r="T186" s="36">
        <v>0</v>
      </c>
      <c r="U186" s="31">
        <v>53.815652173913072</v>
      </c>
      <c r="V186" s="31">
        <v>0</v>
      </c>
      <c r="W186" s="36">
        <v>0</v>
      </c>
      <c r="X186" s="31">
        <v>0</v>
      </c>
      <c r="Y186" s="31">
        <v>0</v>
      </c>
      <c r="Z186" s="36" t="s">
        <v>974</v>
      </c>
      <c r="AA186" s="31">
        <v>163.49369565217395</v>
      </c>
      <c r="AB186" s="31">
        <v>0</v>
      </c>
      <c r="AC186" s="36">
        <v>0</v>
      </c>
      <c r="AD186" s="31">
        <v>0</v>
      </c>
      <c r="AE186" s="31">
        <v>0</v>
      </c>
      <c r="AF186" s="36" t="s">
        <v>974</v>
      </c>
      <c r="AG186" s="31">
        <v>27.908913043478261</v>
      </c>
      <c r="AH186" s="31">
        <v>0</v>
      </c>
      <c r="AI186" s="36">
        <v>0</v>
      </c>
      <c r="AJ186" t="s">
        <v>125</v>
      </c>
      <c r="AK186" s="37">
        <v>6</v>
      </c>
      <c r="AT186"/>
    </row>
    <row r="187" spans="1:46" x14ac:dyDescent="0.25">
      <c r="A187" t="s">
        <v>816</v>
      </c>
      <c r="B187" t="s">
        <v>501</v>
      </c>
      <c r="C187" t="s">
        <v>688</v>
      </c>
      <c r="D187" t="s">
        <v>767</v>
      </c>
      <c r="E187" s="31">
        <v>16.206521739130434</v>
      </c>
      <c r="F187" s="31">
        <v>69.192826086956515</v>
      </c>
      <c r="G187" s="31">
        <v>3.3744565217391309</v>
      </c>
      <c r="H187" s="36">
        <v>4.8768878402196771E-2</v>
      </c>
      <c r="I187" s="31">
        <v>10.784021739130434</v>
      </c>
      <c r="J187" s="31">
        <v>0</v>
      </c>
      <c r="K187" s="36">
        <v>0</v>
      </c>
      <c r="L187" s="31">
        <v>4.8405434782608694</v>
      </c>
      <c r="M187" s="31">
        <v>0</v>
      </c>
      <c r="N187" s="36">
        <v>0</v>
      </c>
      <c r="O187" s="31">
        <v>0</v>
      </c>
      <c r="P187" s="31">
        <v>0</v>
      </c>
      <c r="Q187" s="36" t="s">
        <v>974</v>
      </c>
      <c r="R187" s="31">
        <v>5.9434782608695649</v>
      </c>
      <c r="S187" s="31">
        <v>0</v>
      </c>
      <c r="T187" s="36">
        <v>0</v>
      </c>
      <c r="U187" s="31">
        <v>19.676195652173906</v>
      </c>
      <c r="V187" s="31">
        <v>3.3744565217391309</v>
      </c>
      <c r="W187" s="36">
        <v>0.17149943929157399</v>
      </c>
      <c r="X187" s="31">
        <v>0</v>
      </c>
      <c r="Y187" s="31">
        <v>0</v>
      </c>
      <c r="Z187" s="36" t="s">
        <v>974</v>
      </c>
      <c r="AA187" s="31">
        <v>30.645108695652173</v>
      </c>
      <c r="AB187" s="31">
        <v>0</v>
      </c>
      <c r="AC187" s="36">
        <v>0</v>
      </c>
      <c r="AD187" s="31">
        <v>0</v>
      </c>
      <c r="AE187" s="31">
        <v>0</v>
      </c>
      <c r="AF187" s="36" t="s">
        <v>974</v>
      </c>
      <c r="AG187" s="31">
        <v>8.0875000000000004</v>
      </c>
      <c r="AH187" s="31">
        <v>0</v>
      </c>
      <c r="AI187" s="36">
        <v>0</v>
      </c>
      <c r="AJ187" t="s">
        <v>217</v>
      </c>
      <c r="AK187" s="37">
        <v>6</v>
      </c>
      <c r="AT187"/>
    </row>
    <row r="188" spans="1:46" x14ac:dyDescent="0.25">
      <c r="A188" t="s">
        <v>816</v>
      </c>
      <c r="B188" t="s">
        <v>372</v>
      </c>
      <c r="C188" t="s">
        <v>639</v>
      </c>
      <c r="D188" t="s">
        <v>759</v>
      </c>
      <c r="E188" s="31">
        <v>69.771739130434781</v>
      </c>
      <c r="F188" s="31">
        <v>259.4067391304348</v>
      </c>
      <c r="G188" s="31">
        <v>0</v>
      </c>
      <c r="H188" s="36">
        <v>0</v>
      </c>
      <c r="I188" s="31">
        <v>34.499456521739127</v>
      </c>
      <c r="J188" s="31">
        <v>0</v>
      </c>
      <c r="K188" s="36">
        <v>0</v>
      </c>
      <c r="L188" s="31">
        <v>23.455978260869564</v>
      </c>
      <c r="M188" s="31">
        <v>0</v>
      </c>
      <c r="N188" s="36">
        <v>0</v>
      </c>
      <c r="O188" s="31">
        <v>5.6521739130434785</v>
      </c>
      <c r="P188" s="31">
        <v>0</v>
      </c>
      <c r="Q188" s="36">
        <v>0</v>
      </c>
      <c r="R188" s="31">
        <v>5.3913043478260869</v>
      </c>
      <c r="S188" s="31">
        <v>0</v>
      </c>
      <c r="T188" s="36">
        <v>0</v>
      </c>
      <c r="U188" s="31">
        <v>35.764239130434767</v>
      </c>
      <c r="V188" s="31">
        <v>0</v>
      </c>
      <c r="W188" s="36">
        <v>0</v>
      </c>
      <c r="X188" s="31">
        <v>0</v>
      </c>
      <c r="Y188" s="31">
        <v>0</v>
      </c>
      <c r="Z188" s="36" t="s">
        <v>974</v>
      </c>
      <c r="AA188" s="31">
        <v>120.79206521739137</v>
      </c>
      <c r="AB188" s="31">
        <v>0</v>
      </c>
      <c r="AC188" s="36">
        <v>0</v>
      </c>
      <c r="AD188" s="31">
        <v>0</v>
      </c>
      <c r="AE188" s="31">
        <v>0</v>
      </c>
      <c r="AF188" s="36" t="s">
        <v>974</v>
      </c>
      <c r="AG188" s="31">
        <v>68.350978260869539</v>
      </c>
      <c r="AH188" s="31">
        <v>0</v>
      </c>
      <c r="AI188" s="36">
        <v>0</v>
      </c>
      <c r="AJ188" t="s">
        <v>85</v>
      </c>
      <c r="AK188" s="37">
        <v>6</v>
      </c>
      <c r="AT188"/>
    </row>
    <row r="189" spans="1:46" x14ac:dyDescent="0.25">
      <c r="A189" t="s">
        <v>816</v>
      </c>
      <c r="B189" t="s">
        <v>336</v>
      </c>
      <c r="C189" t="s">
        <v>618</v>
      </c>
      <c r="D189" t="s">
        <v>746</v>
      </c>
      <c r="E189" s="31">
        <v>123.82608695652173</v>
      </c>
      <c r="F189" s="31">
        <v>339.80250000000001</v>
      </c>
      <c r="G189" s="31">
        <v>11.299999999999999</v>
      </c>
      <c r="H189" s="36">
        <v>3.3254611134408953E-2</v>
      </c>
      <c r="I189" s="31">
        <v>24.6795652173913</v>
      </c>
      <c r="J189" s="31">
        <v>3.4695652173913043</v>
      </c>
      <c r="K189" s="36">
        <v>0.1405845357010729</v>
      </c>
      <c r="L189" s="31">
        <v>16.392608695652171</v>
      </c>
      <c r="M189" s="31">
        <v>3.4695652173913043</v>
      </c>
      <c r="N189" s="36">
        <v>0.2116542450202902</v>
      </c>
      <c r="O189" s="31">
        <v>2.3378260869565213</v>
      </c>
      <c r="P189" s="31">
        <v>0</v>
      </c>
      <c r="Q189" s="36">
        <v>0</v>
      </c>
      <c r="R189" s="31">
        <v>5.9491304347826084</v>
      </c>
      <c r="S189" s="31">
        <v>0</v>
      </c>
      <c r="T189" s="36">
        <v>0</v>
      </c>
      <c r="U189" s="31">
        <v>60.069021739130442</v>
      </c>
      <c r="V189" s="31">
        <v>4.4086956521739129</v>
      </c>
      <c r="W189" s="36">
        <v>7.3393831371520071E-2</v>
      </c>
      <c r="X189" s="31">
        <v>30.954239130434793</v>
      </c>
      <c r="Y189" s="31">
        <v>0</v>
      </c>
      <c r="Z189" s="36">
        <v>0</v>
      </c>
      <c r="AA189" s="31">
        <v>121.01141304347827</v>
      </c>
      <c r="AB189" s="31">
        <v>3.0739130434782611</v>
      </c>
      <c r="AC189" s="36">
        <v>2.5401844058905689E-2</v>
      </c>
      <c r="AD189" s="31">
        <v>56.222717391304343</v>
      </c>
      <c r="AE189" s="31">
        <v>0</v>
      </c>
      <c r="AF189" s="36">
        <v>0</v>
      </c>
      <c r="AG189" s="31">
        <v>46.865543478260861</v>
      </c>
      <c r="AH189" s="31">
        <v>0.34782608695652173</v>
      </c>
      <c r="AI189" s="36">
        <v>7.4217871199523163E-3</v>
      </c>
      <c r="AJ189" t="s">
        <v>48</v>
      </c>
      <c r="AK189" s="37">
        <v>6</v>
      </c>
      <c r="AT189"/>
    </row>
    <row r="190" spans="1:46" x14ac:dyDescent="0.25">
      <c r="A190" t="s">
        <v>816</v>
      </c>
      <c r="B190" t="s">
        <v>296</v>
      </c>
      <c r="C190" t="s">
        <v>593</v>
      </c>
      <c r="D190" t="s">
        <v>746</v>
      </c>
      <c r="E190" s="31">
        <v>74.923913043478265</v>
      </c>
      <c r="F190" s="31">
        <v>247.29673913043482</v>
      </c>
      <c r="G190" s="31">
        <v>0</v>
      </c>
      <c r="H190" s="36">
        <v>0</v>
      </c>
      <c r="I190" s="31">
        <v>35.930108695652166</v>
      </c>
      <c r="J190" s="31">
        <v>0</v>
      </c>
      <c r="K190" s="36">
        <v>0</v>
      </c>
      <c r="L190" s="31">
        <v>25.602717391304342</v>
      </c>
      <c r="M190" s="31">
        <v>0</v>
      </c>
      <c r="N190" s="36">
        <v>0</v>
      </c>
      <c r="O190" s="31">
        <v>4.8695652173913047</v>
      </c>
      <c r="P190" s="31">
        <v>0</v>
      </c>
      <c r="Q190" s="36">
        <v>0</v>
      </c>
      <c r="R190" s="31">
        <v>5.4578260869565218</v>
      </c>
      <c r="S190" s="31">
        <v>0</v>
      </c>
      <c r="T190" s="36">
        <v>0</v>
      </c>
      <c r="U190" s="31">
        <v>63.599891304347842</v>
      </c>
      <c r="V190" s="31">
        <v>0</v>
      </c>
      <c r="W190" s="36">
        <v>0</v>
      </c>
      <c r="X190" s="31">
        <v>15.108260869565218</v>
      </c>
      <c r="Y190" s="31">
        <v>0</v>
      </c>
      <c r="Z190" s="36">
        <v>0</v>
      </c>
      <c r="AA190" s="31">
        <v>110.43630434782612</v>
      </c>
      <c r="AB190" s="31">
        <v>0</v>
      </c>
      <c r="AC190" s="36">
        <v>0</v>
      </c>
      <c r="AD190" s="31">
        <v>0</v>
      </c>
      <c r="AE190" s="31">
        <v>0</v>
      </c>
      <c r="AF190" s="36" t="s">
        <v>974</v>
      </c>
      <c r="AG190" s="31">
        <v>22.222173913043473</v>
      </c>
      <c r="AH190" s="31">
        <v>0</v>
      </c>
      <c r="AI190" s="36">
        <v>0</v>
      </c>
      <c r="AJ190" t="s">
        <v>7</v>
      </c>
      <c r="AK190" s="37">
        <v>6</v>
      </c>
      <c r="AT190"/>
    </row>
    <row r="191" spans="1:46" x14ac:dyDescent="0.25">
      <c r="A191" t="s">
        <v>816</v>
      </c>
      <c r="B191" t="s">
        <v>305</v>
      </c>
      <c r="C191" t="s">
        <v>564</v>
      </c>
      <c r="D191" t="s">
        <v>740</v>
      </c>
      <c r="E191" s="31">
        <v>54.195652173913047</v>
      </c>
      <c r="F191" s="31">
        <v>210.01239130434786</v>
      </c>
      <c r="G191" s="31">
        <v>0</v>
      </c>
      <c r="H191" s="36">
        <v>0</v>
      </c>
      <c r="I191" s="31">
        <v>28.127608695652171</v>
      </c>
      <c r="J191" s="31">
        <v>0</v>
      </c>
      <c r="K191" s="36">
        <v>0</v>
      </c>
      <c r="L191" s="31">
        <v>17.2495652173913</v>
      </c>
      <c r="M191" s="31">
        <v>0</v>
      </c>
      <c r="N191" s="36">
        <v>0</v>
      </c>
      <c r="O191" s="31">
        <v>5.4782608695652177</v>
      </c>
      <c r="P191" s="31">
        <v>0</v>
      </c>
      <c r="Q191" s="36">
        <v>0</v>
      </c>
      <c r="R191" s="31">
        <v>5.3997826086956522</v>
      </c>
      <c r="S191" s="31">
        <v>0</v>
      </c>
      <c r="T191" s="36">
        <v>0</v>
      </c>
      <c r="U191" s="31">
        <v>32.553913043478261</v>
      </c>
      <c r="V191" s="31">
        <v>0</v>
      </c>
      <c r="W191" s="36">
        <v>0</v>
      </c>
      <c r="X191" s="31">
        <v>10.736195652173913</v>
      </c>
      <c r="Y191" s="31">
        <v>0</v>
      </c>
      <c r="Z191" s="36">
        <v>0</v>
      </c>
      <c r="AA191" s="31">
        <v>80.789347826086995</v>
      </c>
      <c r="AB191" s="31">
        <v>0</v>
      </c>
      <c r="AC191" s="36">
        <v>0</v>
      </c>
      <c r="AD191" s="31">
        <v>0</v>
      </c>
      <c r="AE191" s="31">
        <v>0</v>
      </c>
      <c r="AF191" s="36" t="s">
        <v>974</v>
      </c>
      <c r="AG191" s="31">
        <v>57.805326086956512</v>
      </c>
      <c r="AH191" s="31">
        <v>0</v>
      </c>
      <c r="AI191" s="36">
        <v>0</v>
      </c>
      <c r="AJ191" t="s">
        <v>17</v>
      </c>
      <c r="AK191" s="37">
        <v>6</v>
      </c>
      <c r="AT191"/>
    </row>
    <row r="192" spans="1:46" x14ac:dyDescent="0.25">
      <c r="A192" t="s">
        <v>816</v>
      </c>
      <c r="B192" t="s">
        <v>288</v>
      </c>
      <c r="C192" t="s">
        <v>620</v>
      </c>
      <c r="D192" t="s">
        <v>757</v>
      </c>
      <c r="E192" s="31">
        <v>60.076086956521742</v>
      </c>
      <c r="F192" s="31">
        <v>184.02380434782606</v>
      </c>
      <c r="G192" s="31">
        <v>0</v>
      </c>
      <c r="H192" s="36">
        <v>0</v>
      </c>
      <c r="I192" s="31">
        <v>22.025869565217391</v>
      </c>
      <c r="J192" s="31">
        <v>0</v>
      </c>
      <c r="K192" s="36">
        <v>0</v>
      </c>
      <c r="L192" s="31">
        <v>6.1384782608695669</v>
      </c>
      <c r="M192" s="31">
        <v>0</v>
      </c>
      <c r="N192" s="36">
        <v>0</v>
      </c>
      <c r="O192" s="31">
        <v>5.5464130434782604</v>
      </c>
      <c r="P192" s="31">
        <v>0</v>
      </c>
      <c r="Q192" s="36">
        <v>0</v>
      </c>
      <c r="R192" s="31">
        <v>10.340978260869566</v>
      </c>
      <c r="S192" s="31">
        <v>0</v>
      </c>
      <c r="T192" s="36">
        <v>0</v>
      </c>
      <c r="U192" s="31">
        <v>41.992065217391307</v>
      </c>
      <c r="V192" s="31">
        <v>0</v>
      </c>
      <c r="W192" s="36">
        <v>0</v>
      </c>
      <c r="X192" s="31">
        <v>0</v>
      </c>
      <c r="Y192" s="31">
        <v>0</v>
      </c>
      <c r="Z192" s="36" t="s">
        <v>974</v>
      </c>
      <c r="AA192" s="31">
        <v>92.08684782608691</v>
      </c>
      <c r="AB192" s="31">
        <v>0</v>
      </c>
      <c r="AC192" s="36">
        <v>0</v>
      </c>
      <c r="AD192" s="31">
        <v>0</v>
      </c>
      <c r="AE192" s="31">
        <v>0</v>
      </c>
      <c r="AF192" s="36" t="s">
        <v>974</v>
      </c>
      <c r="AG192" s="31">
        <v>27.919021739130443</v>
      </c>
      <c r="AH192" s="31">
        <v>0</v>
      </c>
      <c r="AI192" s="36">
        <v>0</v>
      </c>
      <c r="AJ192" t="s">
        <v>54</v>
      </c>
      <c r="AK192" s="37">
        <v>6</v>
      </c>
      <c r="AT192"/>
    </row>
    <row r="193" spans="1:46" x14ac:dyDescent="0.25">
      <c r="A193" t="s">
        <v>816</v>
      </c>
      <c r="B193" t="s">
        <v>368</v>
      </c>
      <c r="C193" t="s">
        <v>635</v>
      </c>
      <c r="D193" t="s">
        <v>764</v>
      </c>
      <c r="E193" s="31">
        <v>37.913043478260867</v>
      </c>
      <c r="F193" s="31">
        <v>172.17934782608694</v>
      </c>
      <c r="G193" s="31">
        <v>3.0788043478260869</v>
      </c>
      <c r="H193" s="36">
        <v>1.7881380006944225E-2</v>
      </c>
      <c r="I193" s="31">
        <v>15.399456521739129</v>
      </c>
      <c r="J193" s="31">
        <v>0.67391304347826086</v>
      </c>
      <c r="K193" s="36">
        <v>4.376213163931534E-2</v>
      </c>
      <c r="L193" s="31">
        <v>9.9211956521739122</v>
      </c>
      <c r="M193" s="31">
        <v>0.67391304347826086</v>
      </c>
      <c r="N193" s="36">
        <v>6.7926595453300473E-2</v>
      </c>
      <c r="O193" s="31">
        <v>0</v>
      </c>
      <c r="P193" s="31">
        <v>0</v>
      </c>
      <c r="Q193" s="36" t="s">
        <v>974</v>
      </c>
      <c r="R193" s="31">
        <v>5.4782608695652177</v>
      </c>
      <c r="S193" s="31">
        <v>0</v>
      </c>
      <c r="T193" s="36">
        <v>0</v>
      </c>
      <c r="U193" s="31">
        <v>20.345108695652176</v>
      </c>
      <c r="V193" s="31">
        <v>0</v>
      </c>
      <c r="W193" s="36">
        <v>0</v>
      </c>
      <c r="X193" s="31">
        <v>12.475543478260869</v>
      </c>
      <c r="Y193" s="31">
        <v>0</v>
      </c>
      <c r="Z193" s="36">
        <v>0</v>
      </c>
      <c r="AA193" s="31">
        <v>88.907608695652172</v>
      </c>
      <c r="AB193" s="31">
        <v>2.3125</v>
      </c>
      <c r="AC193" s="36">
        <v>2.6010147319518308E-2</v>
      </c>
      <c r="AD193" s="31">
        <v>5.7771739130434785</v>
      </c>
      <c r="AE193" s="31">
        <v>9.2391304347826081E-2</v>
      </c>
      <c r="AF193" s="36">
        <v>1.5992474129821257E-2</v>
      </c>
      <c r="AG193" s="31">
        <v>29.274456521739129</v>
      </c>
      <c r="AH193" s="31">
        <v>0</v>
      </c>
      <c r="AI193" s="36">
        <v>0</v>
      </c>
      <c r="AJ193" t="s">
        <v>81</v>
      </c>
      <c r="AK193" s="37">
        <v>6</v>
      </c>
      <c r="AT193"/>
    </row>
    <row r="194" spans="1:46" x14ac:dyDescent="0.25">
      <c r="A194" t="s">
        <v>816</v>
      </c>
      <c r="B194" t="s">
        <v>534</v>
      </c>
      <c r="C194" t="s">
        <v>588</v>
      </c>
      <c r="D194" t="s">
        <v>743</v>
      </c>
      <c r="E194" s="31">
        <v>85.434782608695656</v>
      </c>
      <c r="F194" s="31">
        <v>498.70652173913044</v>
      </c>
      <c r="G194" s="31">
        <v>0</v>
      </c>
      <c r="H194" s="36">
        <v>0</v>
      </c>
      <c r="I194" s="31">
        <v>23.896739130434781</v>
      </c>
      <c r="J194" s="31">
        <v>0</v>
      </c>
      <c r="K194" s="36">
        <v>0</v>
      </c>
      <c r="L194" s="31">
        <v>12.350543478260869</v>
      </c>
      <c r="M194" s="31">
        <v>0</v>
      </c>
      <c r="N194" s="36">
        <v>0</v>
      </c>
      <c r="O194" s="31">
        <v>5.8043478260869561</v>
      </c>
      <c r="P194" s="31">
        <v>0</v>
      </c>
      <c r="Q194" s="36">
        <v>0</v>
      </c>
      <c r="R194" s="31">
        <v>5.7418478260869561</v>
      </c>
      <c r="S194" s="31">
        <v>0</v>
      </c>
      <c r="T194" s="36">
        <v>0</v>
      </c>
      <c r="U194" s="31">
        <v>105.67391304347827</v>
      </c>
      <c r="V194" s="31">
        <v>0</v>
      </c>
      <c r="W194" s="36">
        <v>0</v>
      </c>
      <c r="X194" s="31">
        <v>19.442934782608695</v>
      </c>
      <c r="Y194" s="31">
        <v>0</v>
      </c>
      <c r="Z194" s="36">
        <v>0</v>
      </c>
      <c r="AA194" s="31">
        <v>274.54891304347825</v>
      </c>
      <c r="AB194" s="31">
        <v>0</v>
      </c>
      <c r="AC194" s="36">
        <v>0</v>
      </c>
      <c r="AD194" s="31">
        <v>0</v>
      </c>
      <c r="AE194" s="31">
        <v>0</v>
      </c>
      <c r="AF194" s="36" t="s">
        <v>974</v>
      </c>
      <c r="AG194" s="31">
        <v>75.144021739130437</v>
      </c>
      <c r="AH194" s="31">
        <v>0</v>
      </c>
      <c r="AI194" s="36">
        <v>0</v>
      </c>
      <c r="AJ194" t="s">
        <v>252</v>
      </c>
      <c r="AK194" s="37">
        <v>6</v>
      </c>
      <c r="AT194"/>
    </row>
    <row r="195" spans="1:46" x14ac:dyDescent="0.25">
      <c r="A195" t="s">
        <v>816</v>
      </c>
      <c r="B195" t="s">
        <v>356</v>
      </c>
      <c r="C195" t="s">
        <v>625</v>
      </c>
      <c r="D195" t="s">
        <v>743</v>
      </c>
      <c r="E195" s="31">
        <v>51.402173913043477</v>
      </c>
      <c r="F195" s="31">
        <v>164.21119565217393</v>
      </c>
      <c r="G195" s="31">
        <v>0</v>
      </c>
      <c r="H195" s="36">
        <v>0</v>
      </c>
      <c r="I195" s="31">
        <v>15.42554347826087</v>
      </c>
      <c r="J195" s="31">
        <v>0</v>
      </c>
      <c r="K195" s="36">
        <v>0</v>
      </c>
      <c r="L195" s="31">
        <v>2.6832608695652178</v>
      </c>
      <c r="M195" s="31">
        <v>0</v>
      </c>
      <c r="N195" s="36">
        <v>0</v>
      </c>
      <c r="O195" s="31">
        <v>5.2422826086956515</v>
      </c>
      <c r="P195" s="31">
        <v>0</v>
      </c>
      <c r="Q195" s="36">
        <v>0</v>
      </c>
      <c r="R195" s="31">
        <v>7.5</v>
      </c>
      <c r="S195" s="31">
        <v>0</v>
      </c>
      <c r="T195" s="36">
        <v>0</v>
      </c>
      <c r="U195" s="31">
        <v>47.033478260869565</v>
      </c>
      <c r="V195" s="31">
        <v>0</v>
      </c>
      <c r="W195" s="36">
        <v>0</v>
      </c>
      <c r="X195" s="31">
        <v>0</v>
      </c>
      <c r="Y195" s="31">
        <v>0</v>
      </c>
      <c r="Z195" s="36" t="s">
        <v>974</v>
      </c>
      <c r="AA195" s="31">
        <v>58.862391304347831</v>
      </c>
      <c r="AB195" s="31">
        <v>0</v>
      </c>
      <c r="AC195" s="36">
        <v>0</v>
      </c>
      <c r="AD195" s="31">
        <v>0</v>
      </c>
      <c r="AE195" s="31">
        <v>0</v>
      </c>
      <c r="AF195" s="36" t="s">
        <v>974</v>
      </c>
      <c r="AG195" s="31">
        <v>42.889782608695661</v>
      </c>
      <c r="AH195" s="31">
        <v>0</v>
      </c>
      <c r="AI195" s="36">
        <v>0</v>
      </c>
      <c r="AJ195" t="s">
        <v>69</v>
      </c>
      <c r="AK195" s="37">
        <v>6</v>
      </c>
      <c r="AT195"/>
    </row>
    <row r="196" spans="1:46" x14ac:dyDescent="0.25">
      <c r="A196" t="s">
        <v>816</v>
      </c>
      <c r="B196" t="s">
        <v>558</v>
      </c>
      <c r="C196" t="s">
        <v>706</v>
      </c>
      <c r="D196" t="s">
        <v>777</v>
      </c>
      <c r="E196" s="31">
        <v>16.304347826086957</v>
      </c>
      <c r="F196" s="31">
        <v>69.393913043478264</v>
      </c>
      <c r="G196" s="31">
        <v>8.3804347826086953</v>
      </c>
      <c r="H196" s="36">
        <v>0.12076613661140558</v>
      </c>
      <c r="I196" s="31">
        <v>18.854673913043477</v>
      </c>
      <c r="J196" s="31">
        <v>8.3804347826086953</v>
      </c>
      <c r="K196" s="36">
        <v>0.4444751906746684</v>
      </c>
      <c r="L196" s="31">
        <v>10.474239130434782</v>
      </c>
      <c r="M196" s="31">
        <v>0</v>
      </c>
      <c r="N196" s="36">
        <v>0</v>
      </c>
      <c r="O196" s="31">
        <v>3.8260869565217392</v>
      </c>
      <c r="P196" s="31">
        <v>3.8260869565217392</v>
      </c>
      <c r="Q196" s="36">
        <v>1</v>
      </c>
      <c r="R196" s="31">
        <v>4.5543478260869561</v>
      </c>
      <c r="S196" s="31">
        <v>4.5543478260869561</v>
      </c>
      <c r="T196" s="36">
        <v>1</v>
      </c>
      <c r="U196" s="31">
        <v>11.414239130434787</v>
      </c>
      <c r="V196" s="31">
        <v>0</v>
      </c>
      <c r="W196" s="36">
        <v>0</v>
      </c>
      <c r="X196" s="31">
        <v>0</v>
      </c>
      <c r="Y196" s="31">
        <v>0</v>
      </c>
      <c r="Z196" s="36" t="s">
        <v>974</v>
      </c>
      <c r="AA196" s="31">
        <v>39.125</v>
      </c>
      <c r="AB196" s="31">
        <v>0</v>
      </c>
      <c r="AC196" s="36">
        <v>0</v>
      </c>
      <c r="AD196" s="31">
        <v>0</v>
      </c>
      <c r="AE196" s="31">
        <v>0</v>
      </c>
      <c r="AF196" s="36" t="s">
        <v>974</v>
      </c>
      <c r="AG196" s="31">
        <v>0</v>
      </c>
      <c r="AH196" s="31">
        <v>0</v>
      </c>
      <c r="AI196" s="36" t="s">
        <v>974</v>
      </c>
      <c r="AJ196" t="s">
        <v>277</v>
      </c>
      <c r="AK196" s="37">
        <v>6</v>
      </c>
      <c r="AT196"/>
    </row>
    <row r="197" spans="1:46" x14ac:dyDescent="0.25">
      <c r="A197" t="s">
        <v>816</v>
      </c>
      <c r="B197" t="s">
        <v>433</v>
      </c>
      <c r="C197" t="s">
        <v>568</v>
      </c>
      <c r="D197" t="s">
        <v>718</v>
      </c>
      <c r="E197" s="31">
        <v>85.065217391304344</v>
      </c>
      <c r="F197" s="31">
        <v>264.41184782608701</v>
      </c>
      <c r="G197" s="31">
        <v>0</v>
      </c>
      <c r="H197" s="36">
        <v>0</v>
      </c>
      <c r="I197" s="31">
        <v>38.131195652173915</v>
      </c>
      <c r="J197" s="31">
        <v>0</v>
      </c>
      <c r="K197" s="36">
        <v>0</v>
      </c>
      <c r="L197" s="31">
        <v>26.514021739130438</v>
      </c>
      <c r="M197" s="31">
        <v>0</v>
      </c>
      <c r="N197" s="36">
        <v>0</v>
      </c>
      <c r="O197" s="31">
        <v>5.878043478260869</v>
      </c>
      <c r="P197" s="31">
        <v>0</v>
      </c>
      <c r="Q197" s="36">
        <v>0</v>
      </c>
      <c r="R197" s="31">
        <v>5.7391304347826084</v>
      </c>
      <c r="S197" s="31">
        <v>0</v>
      </c>
      <c r="T197" s="36">
        <v>0</v>
      </c>
      <c r="U197" s="31">
        <v>47.353695652173911</v>
      </c>
      <c r="V197" s="31">
        <v>0</v>
      </c>
      <c r="W197" s="36">
        <v>0</v>
      </c>
      <c r="X197" s="31">
        <v>5.1827173913043483</v>
      </c>
      <c r="Y197" s="31">
        <v>0</v>
      </c>
      <c r="Z197" s="36">
        <v>0</v>
      </c>
      <c r="AA197" s="31">
        <v>138.61913043478265</v>
      </c>
      <c r="AB197" s="31">
        <v>0</v>
      </c>
      <c r="AC197" s="36">
        <v>0</v>
      </c>
      <c r="AD197" s="31">
        <v>0</v>
      </c>
      <c r="AE197" s="31">
        <v>0</v>
      </c>
      <c r="AF197" s="36" t="s">
        <v>974</v>
      </c>
      <c r="AG197" s="31">
        <v>35.125108695652173</v>
      </c>
      <c r="AH197" s="31">
        <v>0</v>
      </c>
      <c r="AI197" s="36">
        <v>0</v>
      </c>
      <c r="AJ197" t="s">
        <v>148</v>
      </c>
      <c r="AK197" s="37">
        <v>6</v>
      </c>
      <c r="AT197"/>
    </row>
    <row r="198" spans="1:46" x14ac:dyDescent="0.25">
      <c r="A198" t="s">
        <v>816</v>
      </c>
      <c r="B198" t="s">
        <v>391</v>
      </c>
      <c r="C198" t="s">
        <v>568</v>
      </c>
      <c r="D198" t="s">
        <v>718</v>
      </c>
      <c r="E198" s="31">
        <v>39.695652173913047</v>
      </c>
      <c r="F198" s="31">
        <v>103.44619565217391</v>
      </c>
      <c r="G198" s="31">
        <v>0</v>
      </c>
      <c r="H198" s="36">
        <v>0</v>
      </c>
      <c r="I198" s="31">
        <v>7.6684782608695663</v>
      </c>
      <c r="J198" s="31">
        <v>0</v>
      </c>
      <c r="K198" s="36">
        <v>0</v>
      </c>
      <c r="L198" s="31">
        <v>0.30978260869565216</v>
      </c>
      <c r="M198" s="31">
        <v>0</v>
      </c>
      <c r="N198" s="36">
        <v>0</v>
      </c>
      <c r="O198" s="31">
        <v>2.4592391304347827</v>
      </c>
      <c r="P198" s="31">
        <v>0</v>
      </c>
      <c r="Q198" s="36">
        <v>0</v>
      </c>
      <c r="R198" s="31">
        <v>4.8994565217391308</v>
      </c>
      <c r="S198" s="31">
        <v>0</v>
      </c>
      <c r="T198" s="36">
        <v>0</v>
      </c>
      <c r="U198" s="31">
        <v>21.016304347826086</v>
      </c>
      <c r="V198" s="31">
        <v>0</v>
      </c>
      <c r="W198" s="36">
        <v>0</v>
      </c>
      <c r="X198" s="31">
        <v>6.3288043478260869</v>
      </c>
      <c r="Y198" s="31">
        <v>0</v>
      </c>
      <c r="Z198" s="36">
        <v>0</v>
      </c>
      <c r="AA198" s="31">
        <v>42.952173913043474</v>
      </c>
      <c r="AB198" s="31">
        <v>0</v>
      </c>
      <c r="AC198" s="36">
        <v>0</v>
      </c>
      <c r="AD198" s="31">
        <v>10.732065217391305</v>
      </c>
      <c r="AE198" s="31">
        <v>0</v>
      </c>
      <c r="AF198" s="36">
        <v>0</v>
      </c>
      <c r="AG198" s="31">
        <v>14.74836956521739</v>
      </c>
      <c r="AH198" s="31">
        <v>0</v>
      </c>
      <c r="AI198" s="36">
        <v>0</v>
      </c>
      <c r="AJ198" t="s">
        <v>104</v>
      </c>
      <c r="AK198" s="37">
        <v>6</v>
      </c>
      <c r="AT198"/>
    </row>
    <row r="199" spans="1:46" x14ac:dyDescent="0.25">
      <c r="A199" t="s">
        <v>816</v>
      </c>
      <c r="B199" t="s">
        <v>515</v>
      </c>
      <c r="C199" t="s">
        <v>607</v>
      </c>
      <c r="D199" t="s">
        <v>743</v>
      </c>
      <c r="E199" s="31">
        <v>79.728260869565219</v>
      </c>
      <c r="F199" s="31">
        <v>286.90815217391309</v>
      </c>
      <c r="G199" s="31">
        <v>49.624239130434788</v>
      </c>
      <c r="H199" s="36">
        <v>0.17296210914339727</v>
      </c>
      <c r="I199" s="31">
        <v>17.276413043478257</v>
      </c>
      <c r="J199" s="31">
        <v>0</v>
      </c>
      <c r="K199" s="36">
        <v>0</v>
      </c>
      <c r="L199" s="31">
        <v>11.624239130434781</v>
      </c>
      <c r="M199" s="31">
        <v>0</v>
      </c>
      <c r="N199" s="36">
        <v>0</v>
      </c>
      <c r="O199" s="31">
        <v>0</v>
      </c>
      <c r="P199" s="31">
        <v>0</v>
      </c>
      <c r="Q199" s="36" t="s">
        <v>974</v>
      </c>
      <c r="R199" s="31">
        <v>5.6521739130434785</v>
      </c>
      <c r="S199" s="31">
        <v>0</v>
      </c>
      <c r="T199" s="36">
        <v>0</v>
      </c>
      <c r="U199" s="31">
        <v>50.862282608695651</v>
      </c>
      <c r="V199" s="31">
        <v>17.428478260869568</v>
      </c>
      <c r="W199" s="36">
        <v>0.34266016716068332</v>
      </c>
      <c r="X199" s="31">
        <v>7.1304347826086953</v>
      </c>
      <c r="Y199" s="31">
        <v>0</v>
      </c>
      <c r="Z199" s="36">
        <v>0</v>
      </c>
      <c r="AA199" s="31">
        <v>145.68358695652182</v>
      </c>
      <c r="AB199" s="31">
        <v>23.630543478260869</v>
      </c>
      <c r="AC199" s="36">
        <v>0.16220456931303612</v>
      </c>
      <c r="AD199" s="31">
        <v>25.301956521739122</v>
      </c>
      <c r="AE199" s="31">
        <v>0</v>
      </c>
      <c r="AF199" s="36">
        <v>0</v>
      </c>
      <c r="AG199" s="31">
        <v>40.653478260869548</v>
      </c>
      <c r="AH199" s="31">
        <v>8.5652173913043477</v>
      </c>
      <c r="AI199" s="36">
        <v>0.2106884271092907</v>
      </c>
      <c r="AJ199" t="s">
        <v>233</v>
      </c>
      <c r="AK199" s="37">
        <v>6</v>
      </c>
      <c r="AT199"/>
    </row>
    <row r="200" spans="1:46" x14ac:dyDescent="0.25">
      <c r="A200" t="s">
        <v>816</v>
      </c>
      <c r="B200" t="s">
        <v>554</v>
      </c>
      <c r="C200" t="s">
        <v>703</v>
      </c>
      <c r="D200" t="s">
        <v>760</v>
      </c>
      <c r="E200" s="31">
        <v>35.173913043478258</v>
      </c>
      <c r="F200" s="31">
        <v>127.58641304347823</v>
      </c>
      <c r="G200" s="31">
        <v>3.6238043478260877</v>
      </c>
      <c r="H200" s="36">
        <v>2.8402744942685916E-2</v>
      </c>
      <c r="I200" s="31">
        <v>17.869565217391305</v>
      </c>
      <c r="J200" s="31">
        <v>0</v>
      </c>
      <c r="K200" s="36">
        <v>0</v>
      </c>
      <c r="L200" s="31">
        <v>7.3222826086956507</v>
      </c>
      <c r="M200" s="31">
        <v>0</v>
      </c>
      <c r="N200" s="36">
        <v>0</v>
      </c>
      <c r="O200" s="31">
        <v>5.3043478260869561</v>
      </c>
      <c r="P200" s="31">
        <v>0</v>
      </c>
      <c r="Q200" s="36">
        <v>0</v>
      </c>
      <c r="R200" s="31">
        <v>5.2429347826086961</v>
      </c>
      <c r="S200" s="31">
        <v>0</v>
      </c>
      <c r="T200" s="36">
        <v>0</v>
      </c>
      <c r="U200" s="31">
        <v>30.283695652173911</v>
      </c>
      <c r="V200" s="31">
        <v>1.4046739130434782</v>
      </c>
      <c r="W200" s="36">
        <v>4.6383834033236426E-2</v>
      </c>
      <c r="X200" s="31">
        <v>4.2360869565217394</v>
      </c>
      <c r="Y200" s="31">
        <v>0</v>
      </c>
      <c r="Z200" s="36">
        <v>0</v>
      </c>
      <c r="AA200" s="31">
        <v>57.793043478260849</v>
      </c>
      <c r="AB200" s="31">
        <v>2.2191304347826093</v>
      </c>
      <c r="AC200" s="36">
        <v>3.8397881496193338E-2</v>
      </c>
      <c r="AD200" s="31">
        <v>0</v>
      </c>
      <c r="AE200" s="31">
        <v>0</v>
      </c>
      <c r="AF200" s="36" t="s">
        <v>974</v>
      </c>
      <c r="AG200" s="31">
        <v>17.404021739130432</v>
      </c>
      <c r="AH200" s="31">
        <v>0</v>
      </c>
      <c r="AI200" s="36">
        <v>0</v>
      </c>
      <c r="AJ200" t="s">
        <v>273</v>
      </c>
      <c r="AK200" s="37">
        <v>6</v>
      </c>
      <c r="AT200"/>
    </row>
    <row r="201" spans="1:46" x14ac:dyDescent="0.25">
      <c r="A201" t="s">
        <v>816</v>
      </c>
      <c r="B201" t="s">
        <v>417</v>
      </c>
      <c r="C201" t="s">
        <v>660</v>
      </c>
      <c r="D201" t="s">
        <v>750</v>
      </c>
      <c r="E201" s="31">
        <v>48.434782608695649</v>
      </c>
      <c r="F201" s="31">
        <v>203.85945652173913</v>
      </c>
      <c r="G201" s="31">
        <v>0</v>
      </c>
      <c r="H201" s="36">
        <v>0</v>
      </c>
      <c r="I201" s="31">
        <v>15.499673913043477</v>
      </c>
      <c r="J201" s="31">
        <v>0</v>
      </c>
      <c r="K201" s="36">
        <v>0</v>
      </c>
      <c r="L201" s="31">
        <v>10.039782608695651</v>
      </c>
      <c r="M201" s="31">
        <v>0</v>
      </c>
      <c r="N201" s="36">
        <v>0</v>
      </c>
      <c r="O201" s="31">
        <v>0</v>
      </c>
      <c r="P201" s="31">
        <v>0</v>
      </c>
      <c r="Q201" s="36" t="s">
        <v>974</v>
      </c>
      <c r="R201" s="31">
        <v>5.4598913043478259</v>
      </c>
      <c r="S201" s="31">
        <v>0</v>
      </c>
      <c r="T201" s="36">
        <v>0</v>
      </c>
      <c r="U201" s="31">
        <v>56.08847826086955</v>
      </c>
      <c r="V201" s="31">
        <v>0</v>
      </c>
      <c r="W201" s="36">
        <v>0</v>
      </c>
      <c r="X201" s="31">
        <v>0</v>
      </c>
      <c r="Y201" s="31">
        <v>0</v>
      </c>
      <c r="Z201" s="36" t="s">
        <v>974</v>
      </c>
      <c r="AA201" s="31">
        <v>101.60108695652177</v>
      </c>
      <c r="AB201" s="31">
        <v>0</v>
      </c>
      <c r="AC201" s="36">
        <v>0</v>
      </c>
      <c r="AD201" s="31">
        <v>0</v>
      </c>
      <c r="AE201" s="31">
        <v>0</v>
      </c>
      <c r="AF201" s="36" t="s">
        <v>974</v>
      </c>
      <c r="AG201" s="31">
        <v>30.67021739130433</v>
      </c>
      <c r="AH201" s="31">
        <v>0</v>
      </c>
      <c r="AI201" s="36">
        <v>0</v>
      </c>
      <c r="AJ201" t="s">
        <v>131</v>
      </c>
      <c r="AK201" s="37">
        <v>6</v>
      </c>
      <c r="AT201"/>
    </row>
    <row r="202" spans="1:46" x14ac:dyDescent="0.25">
      <c r="A202" t="s">
        <v>816</v>
      </c>
      <c r="B202" t="s">
        <v>319</v>
      </c>
      <c r="C202" t="s">
        <v>608</v>
      </c>
      <c r="D202" t="s">
        <v>750</v>
      </c>
      <c r="E202" s="31">
        <v>71.119565217391298</v>
      </c>
      <c r="F202" s="31">
        <v>273.15608695652173</v>
      </c>
      <c r="G202" s="31">
        <v>1.252608695652174</v>
      </c>
      <c r="H202" s="36">
        <v>4.5856883864775523E-3</v>
      </c>
      <c r="I202" s="31">
        <v>18.335543478260867</v>
      </c>
      <c r="J202" s="31">
        <v>0</v>
      </c>
      <c r="K202" s="36">
        <v>0</v>
      </c>
      <c r="L202" s="31">
        <v>0</v>
      </c>
      <c r="M202" s="31">
        <v>0</v>
      </c>
      <c r="N202" s="36" t="s">
        <v>974</v>
      </c>
      <c r="O202" s="31">
        <v>13.569456521739129</v>
      </c>
      <c r="P202" s="31">
        <v>0</v>
      </c>
      <c r="Q202" s="36">
        <v>0</v>
      </c>
      <c r="R202" s="31">
        <v>4.7660869565217396</v>
      </c>
      <c r="S202" s="31">
        <v>0</v>
      </c>
      <c r="T202" s="36">
        <v>0</v>
      </c>
      <c r="U202" s="31">
        <v>76.075326086956551</v>
      </c>
      <c r="V202" s="31">
        <v>0</v>
      </c>
      <c r="W202" s="36">
        <v>0</v>
      </c>
      <c r="X202" s="31">
        <v>0</v>
      </c>
      <c r="Y202" s="31">
        <v>0</v>
      </c>
      <c r="Z202" s="36" t="s">
        <v>974</v>
      </c>
      <c r="AA202" s="31">
        <v>138.52771739130432</v>
      </c>
      <c r="AB202" s="31">
        <v>0</v>
      </c>
      <c r="AC202" s="36">
        <v>0</v>
      </c>
      <c r="AD202" s="31">
        <v>0</v>
      </c>
      <c r="AE202" s="31">
        <v>0</v>
      </c>
      <c r="AF202" s="36" t="s">
        <v>974</v>
      </c>
      <c r="AG202" s="31">
        <v>40.217499999999994</v>
      </c>
      <c r="AH202" s="31">
        <v>1.252608695652174</v>
      </c>
      <c r="AI202" s="36">
        <v>3.1145861767941176E-2</v>
      </c>
      <c r="AJ202" t="s">
        <v>31</v>
      </c>
      <c r="AK202" s="37">
        <v>6</v>
      </c>
      <c r="AT202"/>
    </row>
    <row r="203" spans="1:46" x14ac:dyDescent="0.25">
      <c r="A203" t="s">
        <v>816</v>
      </c>
      <c r="B203" t="s">
        <v>387</v>
      </c>
      <c r="C203" t="s">
        <v>647</v>
      </c>
      <c r="D203" t="s">
        <v>743</v>
      </c>
      <c r="E203" s="31">
        <v>46.326086956521742</v>
      </c>
      <c r="F203" s="31">
        <v>137.14489130434779</v>
      </c>
      <c r="G203" s="31">
        <v>0</v>
      </c>
      <c r="H203" s="36">
        <v>0</v>
      </c>
      <c r="I203" s="31">
        <v>10.507499999999999</v>
      </c>
      <c r="J203" s="31">
        <v>0</v>
      </c>
      <c r="K203" s="36">
        <v>0</v>
      </c>
      <c r="L203" s="31">
        <v>3.4043478260869562</v>
      </c>
      <c r="M203" s="31">
        <v>0</v>
      </c>
      <c r="N203" s="36">
        <v>0</v>
      </c>
      <c r="O203" s="31">
        <v>2.5898913043478258</v>
      </c>
      <c r="P203" s="31">
        <v>0</v>
      </c>
      <c r="Q203" s="36">
        <v>0</v>
      </c>
      <c r="R203" s="31">
        <v>4.513260869565217</v>
      </c>
      <c r="S203" s="31">
        <v>0</v>
      </c>
      <c r="T203" s="36">
        <v>0</v>
      </c>
      <c r="U203" s="31">
        <v>41.529565217391315</v>
      </c>
      <c r="V203" s="31">
        <v>0</v>
      </c>
      <c r="W203" s="36">
        <v>0</v>
      </c>
      <c r="X203" s="31">
        <v>0</v>
      </c>
      <c r="Y203" s="31">
        <v>0</v>
      </c>
      <c r="Z203" s="36" t="s">
        <v>974</v>
      </c>
      <c r="AA203" s="31">
        <v>48.696739130434757</v>
      </c>
      <c r="AB203" s="31">
        <v>0</v>
      </c>
      <c r="AC203" s="36">
        <v>0</v>
      </c>
      <c r="AD203" s="31">
        <v>13.09543478260869</v>
      </c>
      <c r="AE203" s="31">
        <v>0</v>
      </c>
      <c r="AF203" s="36">
        <v>0</v>
      </c>
      <c r="AG203" s="31">
        <v>23.315652173913048</v>
      </c>
      <c r="AH203" s="31">
        <v>0</v>
      </c>
      <c r="AI203" s="36">
        <v>0</v>
      </c>
      <c r="AJ203" t="s">
        <v>100</v>
      </c>
      <c r="AK203" s="37">
        <v>6</v>
      </c>
      <c r="AT203"/>
    </row>
    <row r="204" spans="1:46" x14ac:dyDescent="0.25">
      <c r="A204" t="s">
        <v>816</v>
      </c>
      <c r="B204" t="s">
        <v>301</v>
      </c>
      <c r="C204" t="s">
        <v>598</v>
      </c>
      <c r="D204" t="s">
        <v>712</v>
      </c>
      <c r="E204" s="31">
        <v>56.163043478260867</v>
      </c>
      <c r="F204" s="31">
        <v>205.29695652173913</v>
      </c>
      <c r="G204" s="31">
        <v>1.4329347826086956</v>
      </c>
      <c r="H204" s="36">
        <v>6.9798150293424368E-3</v>
      </c>
      <c r="I204" s="31">
        <v>27.594999999999988</v>
      </c>
      <c r="J204" s="31">
        <v>0</v>
      </c>
      <c r="K204" s="36">
        <v>0</v>
      </c>
      <c r="L204" s="31">
        <v>23.311086956521727</v>
      </c>
      <c r="M204" s="31">
        <v>0</v>
      </c>
      <c r="N204" s="36">
        <v>0</v>
      </c>
      <c r="O204" s="31">
        <v>0</v>
      </c>
      <c r="P204" s="31">
        <v>0</v>
      </c>
      <c r="Q204" s="36" t="s">
        <v>974</v>
      </c>
      <c r="R204" s="31">
        <v>4.2839130434782611</v>
      </c>
      <c r="S204" s="31">
        <v>0</v>
      </c>
      <c r="T204" s="36">
        <v>0</v>
      </c>
      <c r="U204" s="31">
        <v>67.534347826086972</v>
      </c>
      <c r="V204" s="31">
        <v>0.72163043478260869</v>
      </c>
      <c r="W204" s="36">
        <v>1.0685383927019421E-2</v>
      </c>
      <c r="X204" s="31">
        <v>2.404673913043478</v>
      </c>
      <c r="Y204" s="31">
        <v>0</v>
      </c>
      <c r="Z204" s="36">
        <v>0</v>
      </c>
      <c r="AA204" s="31">
        <v>79.532608695652158</v>
      </c>
      <c r="AB204" s="31">
        <v>0.71130434782608698</v>
      </c>
      <c r="AC204" s="36">
        <v>8.9435561022276917E-3</v>
      </c>
      <c r="AD204" s="31">
        <v>0</v>
      </c>
      <c r="AE204" s="31">
        <v>0</v>
      </c>
      <c r="AF204" s="36" t="s">
        <v>974</v>
      </c>
      <c r="AG204" s="31">
        <v>28.230326086956516</v>
      </c>
      <c r="AH204" s="31">
        <v>0</v>
      </c>
      <c r="AI204" s="36">
        <v>0</v>
      </c>
      <c r="AJ204" t="s">
        <v>13</v>
      </c>
      <c r="AK204" s="37">
        <v>6</v>
      </c>
      <c r="AT204"/>
    </row>
    <row r="205" spans="1:46" x14ac:dyDescent="0.25">
      <c r="A205" t="s">
        <v>816</v>
      </c>
      <c r="B205" t="s">
        <v>382</v>
      </c>
      <c r="C205" t="s">
        <v>630</v>
      </c>
      <c r="D205" t="s">
        <v>758</v>
      </c>
      <c r="E205" s="31">
        <v>34.130434782608695</v>
      </c>
      <c r="F205" s="31">
        <v>107.63630434782606</v>
      </c>
      <c r="G205" s="31">
        <v>18.345217391304345</v>
      </c>
      <c r="H205" s="36">
        <v>0.17043707977953135</v>
      </c>
      <c r="I205" s="31">
        <v>9.5534782608695643</v>
      </c>
      <c r="J205" s="31">
        <v>0</v>
      </c>
      <c r="K205" s="36">
        <v>0</v>
      </c>
      <c r="L205" s="31">
        <v>2.4865217391304348</v>
      </c>
      <c r="M205" s="31">
        <v>0</v>
      </c>
      <c r="N205" s="36">
        <v>0</v>
      </c>
      <c r="O205" s="31">
        <v>0</v>
      </c>
      <c r="P205" s="31">
        <v>0</v>
      </c>
      <c r="Q205" s="36" t="s">
        <v>974</v>
      </c>
      <c r="R205" s="31">
        <v>7.0669565217391304</v>
      </c>
      <c r="S205" s="31">
        <v>0</v>
      </c>
      <c r="T205" s="36">
        <v>0</v>
      </c>
      <c r="U205" s="31">
        <v>15.021195652173908</v>
      </c>
      <c r="V205" s="31">
        <v>0</v>
      </c>
      <c r="W205" s="36">
        <v>0</v>
      </c>
      <c r="X205" s="31">
        <v>9.9181521739130432</v>
      </c>
      <c r="Y205" s="31">
        <v>0</v>
      </c>
      <c r="Z205" s="36">
        <v>0</v>
      </c>
      <c r="AA205" s="31">
        <v>59.977608695652158</v>
      </c>
      <c r="AB205" s="31">
        <v>14.543478260869565</v>
      </c>
      <c r="AC205" s="36">
        <v>0.24248179574261414</v>
      </c>
      <c r="AD205" s="31">
        <v>0</v>
      </c>
      <c r="AE205" s="31">
        <v>0</v>
      </c>
      <c r="AF205" s="36" t="s">
        <v>974</v>
      </c>
      <c r="AG205" s="31">
        <v>13.165869565217392</v>
      </c>
      <c r="AH205" s="31">
        <v>3.8017391304347825</v>
      </c>
      <c r="AI205" s="36">
        <v>0.28875716196357509</v>
      </c>
      <c r="AJ205" t="s">
        <v>95</v>
      </c>
      <c r="AK205" s="37">
        <v>6</v>
      </c>
      <c r="AT205"/>
    </row>
    <row r="206" spans="1:46" x14ac:dyDescent="0.25">
      <c r="A206" t="s">
        <v>816</v>
      </c>
      <c r="B206" t="s">
        <v>397</v>
      </c>
      <c r="C206" t="s">
        <v>601</v>
      </c>
      <c r="D206" t="s">
        <v>722</v>
      </c>
      <c r="E206" s="31">
        <v>46.369565217391305</v>
      </c>
      <c r="F206" s="31">
        <v>178.61684782608694</v>
      </c>
      <c r="G206" s="31">
        <v>2.589673913043478</v>
      </c>
      <c r="H206" s="36">
        <v>1.4498486254583073E-2</v>
      </c>
      <c r="I206" s="31">
        <v>16.380434782608695</v>
      </c>
      <c r="J206" s="31">
        <v>0</v>
      </c>
      <c r="K206" s="36">
        <v>0</v>
      </c>
      <c r="L206" s="31">
        <v>5.9211956521739131</v>
      </c>
      <c r="M206" s="31">
        <v>0</v>
      </c>
      <c r="N206" s="36">
        <v>0</v>
      </c>
      <c r="O206" s="31">
        <v>5.1548913043478262</v>
      </c>
      <c r="P206" s="31">
        <v>0</v>
      </c>
      <c r="Q206" s="36">
        <v>0</v>
      </c>
      <c r="R206" s="31">
        <v>5.3043478260869561</v>
      </c>
      <c r="S206" s="31">
        <v>0</v>
      </c>
      <c r="T206" s="36">
        <v>0</v>
      </c>
      <c r="U206" s="31">
        <v>43.989130434782609</v>
      </c>
      <c r="V206" s="31">
        <v>2.589673913043478</v>
      </c>
      <c r="W206" s="36">
        <v>5.887076847047195E-2</v>
      </c>
      <c r="X206" s="31">
        <v>4.7880434782608692</v>
      </c>
      <c r="Y206" s="31">
        <v>0</v>
      </c>
      <c r="Z206" s="36">
        <v>0</v>
      </c>
      <c r="AA206" s="31">
        <v>83.782608695652172</v>
      </c>
      <c r="AB206" s="31">
        <v>0</v>
      </c>
      <c r="AC206" s="36">
        <v>0</v>
      </c>
      <c r="AD206" s="31">
        <v>0</v>
      </c>
      <c r="AE206" s="31">
        <v>0</v>
      </c>
      <c r="AF206" s="36" t="s">
        <v>974</v>
      </c>
      <c r="AG206" s="31">
        <v>29.676630434782609</v>
      </c>
      <c r="AH206" s="31">
        <v>0</v>
      </c>
      <c r="AI206" s="36">
        <v>0</v>
      </c>
      <c r="AJ206" t="s">
        <v>110</v>
      </c>
      <c r="AK206" s="37">
        <v>6</v>
      </c>
      <c r="AT206"/>
    </row>
    <row r="207" spans="1:46" x14ac:dyDescent="0.25">
      <c r="A207" t="s">
        <v>816</v>
      </c>
      <c r="B207" t="s">
        <v>531</v>
      </c>
      <c r="C207" t="s">
        <v>691</v>
      </c>
      <c r="D207" t="s">
        <v>774</v>
      </c>
      <c r="E207" s="31">
        <v>38.869565217391305</v>
      </c>
      <c r="F207" s="31">
        <v>175.29641304347825</v>
      </c>
      <c r="G207" s="31">
        <v>0.16847826086956522</v>
      </c>
      <c r="H207" s="36">
        <v>9.6110501033342907E-4</v>
      </c>
      <c r="I207" s="31">
        <v>25.221086956521745</v>
      </c>
      <c r="J207" s="31">
        <v>0</v>
      </c>
      <c r="K207" s="36">
        <v>0</v>
      </c>
      <c r="L207" s="31">
        <v>17.634130434782612</v>
      </c>
      <c r="M207" s="31">
        <v>0</v>
      </c>
      <c r="N207" s="36">
        <v>0</v>
      </c>
      <c r="O207" s="31">
        <v>1.8478260869565217</v>
      </c>
      <c r="P207" s="31">
        <v>0</v>
      </c>
      <c r="Q207" s="36">
        <v>0</v>
      </c>
      <c r="R207" s="31">
        <v>5.7391304347826084</v>
      </c>
      <c r="S207" s="31">
        <v>0</v>
      </c>
      <c r="T207" s="36">
        <v>0</v>
      </c>
      <c r="U207" s="31">
        <v>56.396630434782629</v>
      </c>
      <c r="V207" s="31">
        <v>0</v>
      </c>
      <c r="W207" s="36">
        <v>0</v>
      </c>
      <c r="X207" s="31">
        <v>5.4789130434782605</v>
      </c>
      <c r="Y207" s="31">
        <v>0</v>
      </c>
      <c r="Z207" s="36">
        <v>0</v>
      </c>
      <c r="AA207" s="31">
        <v>88.199782608695628</v>
      </c>
      <c r="AB207" s="31">
        <v>0.16847826086956522</v>
      </c>
      <c r="AC207" s="36">
        <v>1.910189071746702E-3</v>
      </c>
      <c r="AD207" s="31">
        <v>0</v>
      </c>
      <c r="AE207" s="31">
        <v>0</v>
      </c>
      <c r="AF207" s="36" t="s">
        <v>974</v>
      </c>
      <c r="AG207" s="31">
        <v>0</v>
      </c>
      <c r="AH207" s="31">
        <v>0</v>
      </c>
      <c r="AI207" s="36" t="s">
        <v>974</v>
      </c>
      <c r="AJ207" t="s">
        <v>249</v>
      </c>
      <c r="AK207" s="37">
        <v>6</v>
      </c>
      <c r="AT207"/>
    </row>
    <row r="208" spans="1:46" x14ac:dyDescent="0.25">
      <c r="A208" t="s">
        <v>816</v>
      </c>
      <c r="B208" t="s">
        <v>544</v>
      </c>
      <c r="C208" t="s">
        <v>702</v>
      </c>
      <c r="D208" t="s">
        <v>731</v>
      </c>
      <c r="E208" s="31">
        <v>40.358695652173914</v>
      </c>
      <c r="F208" s="31">
        <v>145.01630434782609</v>
      </c>
      <c r="G208" s="31">
        <v>0</v>
      </c>
      <c r="H208" s="36">
        <v>0</v>
      </c>
      <c r="I208" s="31">
        <v>12.673913043478262</v>
      </c>
      <c r="J208" s="31">
        <v>0</v>
      </c>
      <c r="K208" s="36">
        <v>0</v>
      </c>
      <c r="L208" s="31">
        <v>6.8152173913043477</v>
      </c>
      <c r="M208" s="31">
        <v>0</v>
      </c>
      <c r="N208" s="36">
        <v>0</v>
      </c>
      <c r="O208" s="31">
        <v>0</v>
      </c>
      <c r="P208" s="31">
        <v>0</v>
      </c>
      <c r="Q208" s="36" t="s">
        <v>974</v>
      </c>
      <c r="R208" s="31">
        <v>5.8586956521739131</v>
      </c>
      <c r="S208" s="31">
        <v>0</v>
      </c>
      <c r="T208" s="36">
        <v>0</v>
      </c>
      <c r="U208" s="31">
        <v>24.932065217391305</v>
      </c>
      <c r="V208" s="31">
        <v>0</v>
      </c>
      <c r="W208" s="36">
        <v>0</v>
      </c>
      <c r="X208" s="31">
        <v>0</v>
      </c>
      <c r="Y208" s="31">
        <v>0</v>
      </c>
      <c r="Z208" s="36" t="s">
        <v>974</v>
      </c>
      <c r="AA208" s="31">
        <v>83.760869565217391</v>
      </c>
      <c r="AB208" s="31">
        <v>0</v>
      </c>
      <c r="AC208" s="36">
        <v>0</v>
      </c>
      <c r="AD208" s="31">
        <v>0</v>
      </c>
      <c r="AE208" s="31">
        <v>0</v>
      </c>
      <c r="AF208" s="36" t="s">
        <v>974</v>
      </c>
      <c r="AG208" s="31">
        <v>23.649456521739129</v>
      </c>
      <c r="AH208" s="31">
        <v>0</v>
      </c>
      <c r="AI208" s="36">
        <v>0</v>
      </c>
      <c r="AJ208" t="s">
        <v>262</v>
      </c>
      <c r="AK208" s="37">
        <v>6</v>
      </c>
      <c r="AT208"/>
    </row>
    <row r="209" spans="1:46" x14ac:dyDescent="0.25">
      <c r="A209" t="s">
        <v>816</v>
      </c>
      <c r="B209" t="s">
        <v>329</v>
      </c>
      <c r="C209" t="s">
        <v>613</v>
      </c>
      <c r="D209" t="s">
        <v>752</v>
      </c>
      <c r="E209" s="31">
        <v>30.695652173913043</v>
      </c>
      <c r="F209" s="31">
        <v>100.80652173913042</v>
      </c>
      <c r="G209" s="31">
        <v>0</v>
      </c>
      <c r="H209" s="36">
        <v>0</v>
      </c>
      <c r="I209" s="31">
        <v>16.35217391304348</v>
      </c>
      <c r="J209" s="31">
        <v>0</v>
      </c>
      <c r="K209" s="36">
        <v>0</v>
      </c>
      <c r="L209" s="31">
        <v>4.8380434782608699</v>
      </c>
      <c r="M209" s="31">
        <v>0</v>
      </c>
      <c r="N209" s="36">
        <v>0</v>
      </c>
      <c r="O209" s="31">
        <v>5.4739130434782615</v>
      </c>
      <c r="P209" s="31">
        <v>0</v>
      </c>
      <c r="Q209" s="36">
        <v>0</v>
      </c>
      <c r="R209" s="31">
        <v>6.0402173913043482</v>
      </c>
      <c r="S209" s="31">
        <v>0</v>
      </c>
      <c r="T209" s="36">
        <v>0</v>
      </c>
      <c r="U209" s="31">
        <v>24.774999999999999</v>
      </c>
      <c r="V209" s="31">
        <v>0</v>
      </c>
      <c r="W209" s="36">
        <v>0</v>
      </c>
      <c r="X209" s="31">
        <v>0</v>
      </c>
      <c r="Y209" s="31">
        <v>0</v>
      </c>
      <c r="Z209" s="36" t="s">
        <v>974</v>
      </c>
      <c r="AA209" s="31">
        <v>41.535869565217375</v>
      </c>
      <c r="AB209" s="31">
        <v>0</v>
      </c>
      <c r="AC209" s="36">
        <v>0</v>
      </c>
      <c r="AD209" s="31">
        <v>8.7782608695652193</v>
      </c>
      <c r="AE209" s="31">
        <v>0</v>
      </c>
      <c r="AF209" s="36">
        <v>0</v>
      </c>
      <c r="AG209" s="31">
        <v>9.3652173913043502</v>
      </c>
      <c r="AH209" s="31">
        <v>0</v>
      </c>
      <c r="AI209" s="36">
        <v>0</v>
      </c>
      <c r="AJ209" t="s">
        <v>41</v>
      </c>
      <c r="AK209" s="37">
        <v>6</v>
      </c>
      <c r="AT209"/>
    </row>
    <row r="210" spans="1:46" x14ac:dyDescent="0.25">
      <c r="A210" t="s">
        <v>816</v>
      </c>
      <c r="B210" t="s">
        <v>344</v>
      </c>
      <c r="C210" t="s">
        <v>576</v>
      </c>
      <c r="D210" t="s">
        <v>728</v>
      </c>
      <c r="E210" s="31">
        <v>50.184782608695649</v>
      </c>
      <c r="F210" s="31">
        <v>160.04184782608689</v>
      </c>
      <c r="G210" s="31">
        <v>2.3507608695652173</v>
      </c>
      <c r="H210" s="36">
        <v>1.4688413696146055E-2</v>
      </c>
      <c r="I210" s="31">
        <v>16.837282608695649</v>
      </c>
      <c r="J210" s="31">
        <v>0</v>
      </c>
      <c r="K210" s="36">
        <v>0</v>
      </c>
      <c r="L210" s="31">
        <v>9.3534782608695632</v>
      </c>
      <c r="M210" s="31">
        <v>0</v>
      </c>
      <c r="N210" s="36">
        <v>0</v>
      </c>
      <c r="O210" s="31">
        <v>0</v>
      </c>
      <c r="P210" s="31">
        <v>0</v>
      </c>
      <c r="Q210" s="36" t="s">
        <v>974</v>
      </c>
      <c r="R210" s="31">
        <v>7.4838043478260854</v>
      </c>
      <c r="S210" s="31">
        <v>0</v>
      </c>
      <c r="T210" s="36">
        <v>0</v>
      </c>
      <c r="U210" s="31">
        <v>47.750869565217378</v>
      </c>
      <c r="V210" s="31">
        <v>2.3507608695652173</v>
      </c>
      <c r="W210" s="36">
        <v>4.9229697615340504E-2</v>
      </c>
      <c r="X210" s="31">
        <v>0</v>
      </c>
      <c r="Y210" s="31">
        <v>0</v>
      </c>
      <c r="Z210" s="36" t="s">
        <v>974</v>
      </c>
      <c r="AA210" s="31">
        <v>83.365434782608673</v>
      </c>
      <c r="AB210" s="31">
        <v>0</v>
      </c>
      <c r="AC210" s="36">
        <v>0</v>
      </c>
      <c r="AD210" s="31">
        <v>0</v>
      </c>
      <c r="AE210" s="31">
        <v>0</v>
      </c>
      <c r="AF210" s="36" t="s">
        <v>974</v>
      </c>
      <c r="AG210" s="31">
        <v>12.088260869565218</v>
      </c>
      <c r="AH210" s="31">
        <v>0</v>
      </c>
      <c r="AI210" s="36">
        <v>0</v>
      </c>
      <c r="AJ210" t="s">
        <v>57</v>
      </c>
      <c r="AK210" s="37">
        <v>6</v>
      </c>
      <c r="AT210"/>
    </row>
    <row r="211" spans="1:46" x14ac:dyDescent="0.25">
      <c r="A211" t="s">
        <v>816</v>
      </c>
      <c r="B211" t="s">
        <v>445</v>
      </c>
      <c r="C211" t="s">
        <v>576</v>
      </c>
      <c r="D211" t="s">
        <v>728</v>
      </c>
      <c r="E211" s="31">
        <v>75.619565217391298</v>
      </c>
      <c r="F211" s="31">
        <v>289.97010869565219</v>
      </c>
      <c r="G211" s="31">
        <v>20.559782608695649</v>
      </c>
      <c r="H211" s="36">
        <v>7.090311032808852E-2</v>
      </c>
      <c r="I211" s="31">
        <v>12.565217391304348</v>
      </c>
      <c r="J211" s="31">
        <v>0</v>
      </c>
      <c r="K211" s="36">
        <v>0</v>
      </c>
      <c r="L211" s="31">
        <v>7.3478260869565215</v>
      </c>
      <c r="M211" s="31">
        <v>0</v>
      </c>
      <c r="N211" s="36">
        <v>0</v>
      </c>
      <c r="O211" s="31">
        <v>0</v>
      </c>
      <c r="P211" s="31">
        <v>0</v>
      </c>
      <c r="Q211" s="36" t="s">
        <v>974</v>
      </c>
      <c r="R211" s="31">
        <v>5.2173913043478262</v>
      </c>
      <c r="S211" s="31">
        <v>0</v>
      </c>
      <c r="T211" s="36">
        <v>0</v>
      </c>
      <c r="U211" s="31">
        <v>73.573369565217391</v>
      </c>
      <c r="V211" s="31">
        <v>10.388586956521738</v>
      </c>
      <c r="W211" s="36">
        <v>0.14120036934441366</v>
      </c>
      <c r="X211" s="31">
        <v>12.423913043478262</v>
      </c>
      <c r="Y211" s="31">
        <v>0</v>
      </c>
      <c r="Z211" s="36">
        <v>0</v>
      </c>
      <c r="AA211" s="31">
        <v>138.13043478260869</v>
      </c>
      <c r="AB211" s="31">
        <v>10.171195652173912</v>
      </c>
      <c r="AC211" s="36">
        <v>7.3634718287692788E-2</v>
      </c>
      <c r="AD211" s="31">
        <v>0</v>
      </c>
      <c r="AE211" s="31">
        <v>0</v>
      </c>
      <c r="AF211" s="36" t="s">
        <v>974</v>
      </c>
      <c r="AG211" s="31">
        <v>53.277173913043477</v>
      </c>
      <c r="AH211" s="31">
        <v>0</v>
      </c>
      <c r="AI211" s="36">
        <v>0</v>
      </c>
      <c r="AJ211" t="s">
        <v>160</v>
      </c>
      <c r="AK211" s="37">
        <v>6</v>
      </c>
      <c r="AT211"/>
    </row>
    <row r="212" spans="1:46" x14ac:dyDescent="0.25">
      <c r="A212" t="s">
        <v>816</v>
      </c>
      <c r="B212" t="s">
        <v>536</v>
      </c>
      <c r="C212" t="s">
        <v>588</v>
      </c>
      <c r="D212" t="s">
        <v>743</v>
      </c>
      <c r="E212" s="31">
        <v>65.260869565217391</v>
      </c>
      <c r="F212" s="31">
        <v>198.43032608695654</v>
      </c>
      <c r="G212" s="31">
        <v>3.9836956521739131</v>
      </c>
      <c r="H212" s="36">
        <v>2.0076042461514527E-2</v>
      </c>
      <c r="I212" s="31">
        <v>7.9483695652173916</v>
      </c>
      <c r="J212" s="31">
        <v>8.6956521739130432E-2</v>
      </c>
      <c r="K212" s="36">
        <v>1.094017094017094E-2</v>
      </c>
      <c r="L212" s="31">
        <v>2.7309782608695654</v>
      </c>
      <c r="M212" s="31">
        <v>8.6956521739130432E-2</v>
      </c>
      <c r="N212" s="36">
        <v>3.1840796019900496E-2</v>
      </c>
      <c r="O212" s="31">
        <v>0</v>
      </c>
      <c r="P212" s="31">
        <v>0</v>
      </c>
      <c r="Q212" s="36" t="s">
        <v>974</v>
      </c>
      <c r="R212" s="31">
        <v>5.2173913043478262</v>
      </c>
      <c r="S212" s="31">
        <v>0</v>
      </c>
      <c r="T212" s="36">
        <v>0</v>
      </c>
      <c r="U212" s="31">
        <v>44.21108695652174</v>
      </c>
      <c r="V212" s="31">
        <v>0.34510869565217389</v>
      </c>
      <c r="W212" s="36">
        <v>7.8059310324480871E-3</v>
      </c>
      <c r="X212" s="31">
        <v>1.1168478260869565</v>
      </c>
      <c r="Y212" s="31">
        <v>0</v>
      </c>
      <c r="Z212" s="36">
        <v>0</v>
      </c>
      <c r="AA212" s="31">
        <v>128.24641304347827</v>
      </c>
      <c r="AB212" s="31">
        <v>3.5516304347826089</v>
      </c>
      <c r="AC212" s="36">
        <v>2.7693799385862982E-2</v>
      </c>
      <c r="AD212" s="31">
        <v>0</v>
      </c>
      <c r="AE212" s="31">
        <v>0</v>
      </c>
      <c r="AF212" s="36" t="s">
        <v>974</v>
      </c>
      <c r="AG212" s="31">
        <v>16.907608695652176</v>
      </c>
      <c r="AH212" s="31">
        <v>0</v>
      </c>
      <c r="AI212" s="36">
        <v>0</v>
      </c>
      <c r="AJ212" t="s">
        <v>254</v>
      </c>
      <c r="AK212" s="37">
        <v>6</v>
      </c>
      <c r="AT212"/>
    </row>
    <row r="213" spans="1:46" x14ac:dyDescent="0.25">
      <c r="A213" t="s">
        <v>816</v>
      </c>
      <c r="B213" t="s">
        <v>520</v>
      </c>
      <c r="C213" t="s">
        <v>589</v>
      </c>
      <c r="D213" t="s">
        <v>744</v>
      </c>
      <c r="E213" s="31">
        <v>73.815217391304344</v>
      </c>
      <c r="F213" s="31">
        <v>241.30717391304339</v>
      </c>
      <c r="G213" s="31">
        <v>0</v>
      </c>
      <c r="H213" s="36">
        <v>0</v>
      </c>
      <c r="I213" s="31">
        <v>9.1542391304347817</v>
      </c>
      <c r="J213" s="31">
        <v>0</v>
      </c>
      <c r="K213" s="36">
        <v>0</v>
      </c>
      <c r="L213" s="31">
        <v>2.8716304347826087</v>
      </c>
      <c r="M213" s="31">
        <v>0</v>
      </c>
      <c r="N213" s="36">
        <v>0</v>
      </c>
      <c r="O213" s="31">
        <v>0</v>
      </c>
      <c r="P213" s="31">
        <v>0</v>
      </c>
      <c r="Q213" s="36" t="s">
        <v>974</v>
      </c>
      <c r="R213" s="31">
        <v>6.2826086956521738</v>
      </c>
      <c r="S213" s="31">
        <v>0</v>
      </c>
      <c r="T213" s="36">
        <v>0</v>
      </c>
      <c r="U213" s="31">
        <v>94.425652173913022</v>
      </c>
      <c r="V213" s="31">
        <v>0</v>
      </c>
      <c r="W213" s="36">
        <v>0</v>
      </c>
      <c r="X213" s="31">
        <v>0</v>
      </c>
      <c r="Y213" s="31">
        <v>0</v>
      </c>
      <c r="Z213" s="36" t="s">
        <v>974</v>
      </c>
      <c r="AA213" s="31">
        <v>99.387173913043426</v>
      </c>
      <c r="AB213" s="31">
        <v>0</v>
      </c>
      <c r="AC213" s="36">
        <v>0</v>
      </c>
      <c r="AD213" s="31">
        <v>0</v>
      </c>
      <c r="AE213" s="31">
        <v>0</v>
      </c>
      <c r="AF213" s="36" t="s">
        <v>974</v>
      </c>
      <c r="AG213" s="31">
        <v>38.340108695652162</v>
      </c>
      <c r="AH213" s="31">
        <v>0</v>
      </c>
      <c r="AI213" s="36">
        <v>0</v>
      </c>
      <c r="AJ213" t="s">
        <v>238</v>
      </c>
      <c r="AK213" s="37">
        <v>6</v>
      </c>
      <c r="AT213"/>
    </row>
    <row r="214" spans="1:46" x14ac:dyDescent="0.25">
      <c r="A214" t="s">
        <v>816</v>
      </c>
      <c r="B214" t="s">
        <v>360</v>
      </c>
      <c r="C214" t="s">
        <v>628</v>
      </c>
      <c r="D214" t="s">
        <v>727</v>
      </c>
      <c r="E214" s="31">
        <v>29.293478260869566</v>
      </c>
      <c r="F214" s="31">
        <v>131.27445652173913</v>
      </c>
      <c r="G214" s="31">
        <v>21.725543478260871</v>
      </c>
      <c r="H214" s="36">
        <v>0.16549711233931566</v>
      </c>
      <c r="I214" s="31">
        <v>23.948369565217391</v>
      </c>
      <c r="J214" s="31">
        <v>8.6956521739130432E-2</v>
      </c>
      <c r="K214" s="36">
        <v>3.6309996595937817E-3</v>
      </c>
      <c r="L214" s="31">
        <v>16.258152173913043</v>
      </c>
      <c r="M214" s="31">
        <v>8.6956521739130432E-2</v>
      </c>
      <c r="N214" s="36">
        <v>5.3484873809125861E-3</v>
      </c>
      <c r="O214" s="31">
        <v>3.1684782608695654</v>
      </c>
      <c r="P214" s="31">
        <v>0</v>
      </c>
      <c r="Q214" s="36">
        <v>0</v>
      </c>
      <c r="R214" s="31">
        <v>4.5217391304347823</v>
      </c>
      <c r="S214" s="31">
        <v>0</v>
      </c>
      <c r="T214" s="36">
        <v>0</v>
      </c>
      <c r="U214" s="31">
        <v>21.4375</v>
      </c>
      <c r="V214" s="31">
        <v>1.6657608695652173</v>
      </c>
      <c r="W214" s="36">
        <v>7.7703130941817716E-2</v>
      </c>
      <c r="X214" s="31">
        <v>3.3614130434782608</v>
      </c>
      <c r="Y214" s="31">
        <v>0</v>
      </c>
      <c r="Z214" s="36">
        <v>0</v>
      </c>
      <c r="AA214" s="31">
        <v>66.714673913043484</v>
      </c>
      <c r="AB214" s="31">
        <v>19.972826086956523</v>
      </c>
      <c r="AC214" s="36">
        <v>0.29937680746201784</v>
      </c>
      <c r="AD214" s="31">
        <v>0</v>
      </c>
      <c r="AE214" s="31">
        <v>0</v>
      </c>
      <c r="AF214" s="36" t="s">
        <v>974</v>
      </c>
      <c r="AG214" s="31">
        <v>15.8125</v>
      </c>
      <c r="AH214" s="31">
        <v>0</v>
      </c>
      <c r="AI214" s="36">
        <v>0</v>
      </c>
      <c r="AJ214" t="s">
        <v>73</v>
      </c>
      <c r="AK214" s="37">
        <v>6</v>
      </c>
      <c r="AT214"/>
    </row>
    <row r="215" spans="1:46" x14ac:dyDescent="0.25">
      <c r="A215" t="s">
        <v>816</v>
      </c>
      <c r="B215" t="s">
        <v>436</v>
      </c>
      <c r="C215" t="s">
        <v>591</v>
      </c>
      <c r="D215" t="s">
        <v>744</v>
      </c>
      <c r="E215" s="31">
        <v>33.097826086956523</v>
      </c>
      <c r="F215" s="31">
        <v>152.7048913043478</v>
      </c>
      <c r="G215" s="31">
        <v>0</v>
      </c>
      <c r="H215" s="36">
        <v>0</v>
      </c>
      <c r="I215" s="31">
        <v>9.3754347826086963</v>
      </c>
      <c r="J215" s="31">
        <v>0</v>
      </c>
      <c r="K215" s="36">
        <v>0</v>
      </c>
      <c r="L215" s="31">
        <v>8.940652173913044</v>
      </c>
      <c r="M215" s="31">
        <v>0</v>
      </c>
      <c r="N215" s="36">
        <v>0</v>
      </c>
      <c r="O215" s="31">
        <v>0</v>
      </c>
      <c r="P215" s="31">
        <v>0</v>
      </c>
      <c r="Q215" s="36" t="s">
        <v>974</v>
      </c>
      <c r="R215" s="31">
        <v>0.43478260869565216</v>
      </c>
      <c r="S215" s="31">
        <v>0</v>
      </c>
      <c r="T215" s="36">
        <v>0</v>
      </c>
      <c r="U215" s="31">
        <v>25.469021739130437</v>
      </c>
      <c r="V215" s="31">
        <v>0</v>
      </c>
      <c r="W215" s="36">
        <v>0</v>
      </c>
      <c r="X215" s="31">
        <v>0</v>
      </c>
      <c r="Y215" s="31">
        <v>0</v>
      </c>
      <c r="Z215" s="36" t="s">
        <v>974</v>
      </c>
      <c r="AA215" s="31">
        <v>52.682173913043471</v>
      </c>
      <c r="AB215" s="31">
        <v>0</v>
      </c>
      <c r="AC215" s="36">
        <v>0</v>
      </c>
      <c r="AD215" s="31">
        <v>43.806304347826085</v>
      </c>
      <c r="AE215" s="31">
        <v>0</v>
      </c>
      <c r="AF215" s="36">
        <v>0</v>
      </c>
      <c r="AG215" s="31">
        <v>21.371956521739129</v>
      </c>
      <c r="AH215" s="31">
        <v>0</v>
      </c>
      <c r="AI215" s="36">
        <v>0</v>
      </c>
      <c r="AJ215" t="s">
        <v>151</v>
      </c>
      <c r="AK215" s="37">
        <v>6</v>
      </c>
      <c r="AT215"/>
    </row>
    <row r="216" spans="1:46" x14ac:dyDescent="0.25">
      <c r="A216" t="s">
        <v>816</v>
      </c>
      <c r="B216" t="s">
        <v>458</v>
      </c>
      <c r="C216" t="s">
        <v>591</v>
      </c>
      <c r="D216" t="s">
        <v>744</v>
      </c>
      <c r="E216" s="31">
        <v>30.510869565217391</v>
      </c>
      <c r="F216" s="31">
        <v>124.31358695652176</v>
      </c>
      <c r="G216" s="31">
        <v>0</v>
      </c>
      <c r="H216" s="36">
        <v>0</v>
      </c>
      <c r="I216" s="31">
        <v>6.1303260869565221</v>
      </c>
      <c r="J216" s="31">
        <v>0</v>
      </c>
      <c r="K216" s="36">
        <v>0</v>
      </c>
      <c r="L216" s="31">
        <v>3.2607608695652175</v>
      </c>
      <c r="M216" s="31">
        <v>0</v>
      </c>
      <c r="N216" s="36">
        <v>0</v>
      </c>
      <c r="O216" s="31">
        <v>0</v>
      </c>
      <c r="P216" s="31">
        <v>0</v>
      </c>
      <c r="Q216" s="36" t="s">
        <v>974</v>
      </c>
      <c r="R216" s="31">
        <v>2.8695652173913042</v>
      </c>
      <c r="S216" s="31">
        <v>0</v>
      </c>
      <c r="T216" s="36">
        <v>0</v>
      </c>
      <c r="U216" s="31">
        <v>31.706847826086953</v>
      </c>
      <c r="V216" s="31">
        <v>0</v>
      </c>
      <c r="W216" s="36">
        <v>0</v>
      </c>
      <c r="X216" s="31">
        <v>9.3950000000000014</v>
      </c>
      <c r="Y216" s="31">
        <v>0</v>
      </c>
      <c r="Z216" s="36">
        <v>0</v>
      </c>
      <c r="AA216" s="31">
        <v>64.012065217391324</v>
      </c>
      <c r="AB216" s="31">
        <v>0</v>
      </c>
      <c r="AC216" s="36">
        <v>0</v>
      </c>
      <c r="AD216" s="31">
        <v>0</v>
      </c>
      <c r="AE216" s="31">
        <v>0</v>
      </c>
      <c r="AF216" s="36" t="s">
        <v>974</v>
      </c>
      <c r="AG216" s="31">
        <v>13.069347826086956</v>
      </c>
      <c r="AH216" s="31">
        <v>0</v>
      </c>
      <c r="AI216" s="36">
        <v>0</v>
      </c>
      <c r="AJ216" t="s">
        <v>173</v>
      </c>
      <c r="AK216" s="37">
        <v>6</v>
      </c>
      <c r="AT216"/>
    </row>
    <row r="217" spans="1:46" x14ac:dyDescent="0.25">
      <c r="A217" t="s">
        <v>816</v>
      </c>
      <c r="B217" t="s">
        <v>398</v>
      </c>
      <c r="C217" t="s">
        <v>591</v>
      </c>
      <c r="D217" t="s">
        <v>744</v>
      </c>
      <c r="E217" s="31">
        <v>168.08695652173913</v>
      </c>
      <c r="F217" s="31">
        <v>443.03315217391309</v>
      </c>
      <c r="G217" s="31">
        <v>5.2744565217391308</v>
      </c>
      <c r="H217" s="36">
        <v>1.1905331453996106E-2</v>
      </c>
      <c r="I217" s="31">
        <v>44.182934782608697</v>
      </c>
      <c r="J217" s="31">
        <v>5.2744565217391308</v>
      </c>
      <c r="K217" s="36">
        <v>0.11937768615169639</v>
      </c>
      <c r="L217" s="31">
        <v>30.088804347826088</v>
      </c>
      <c r="M217" s="31">
        <v>5.2744565217391308</v>
      </c>
      <c r="N217" s="36">
        <v>0.17529631489395522</v>
      </c>
      <c r="O217" s="31">
        <v>8.3550000000000004</v>
      </c>
      <c r="P217" s="31">
        <v>0</v>
      </c>
      <c r="Q217" s="36">
        <v>0</v>
      </c>
      <c r="R217" s="31">
        <v>5.7391304347826084</v>
      </c>
      <c r="S217" s="31">
        <v>0</v>
      </c>
      <c r="T217" s="36">
        <v>0</v>
      </c>
      <c r="U217" s="31">
        <v>123.91663043478255</v>
      </c>
      <c r="V217" s="31">
        <v>0</v>
      </c>
      <c r="W217" s="36">
        <v>0</v>
      </c>
      <c r="X217" s="31">
        <v>2.0197826086956523</v>
      </c>
      <c r="Y217" s="31">
        <v>0</v>
      </c>
      <c r="Z217" s="36">
        <v>0</v>
      </c>
      <c r="AA217" s="31">
        <v>196.60847826086965</v>
      </c>
      <c r="AB217" s="31">
        <v>0</v>
      </c>
      <c r="AC217" s="36">
        <v>0</v>
      </c>
      <c r="AD217" s="31">
        <v>0</v>
      </c>
      <c r="AE217" s="31">
        <v>0</v>
      </c>
      <c r="AF217" s="36" t="s">
        <v>974</v>
      </c>
      <c r="AG217" s="31">
        <v>76.305326086956512</v>
      </c>
      <c r="AH217" s="31">
        <v>0</v>
      </c>
      <c r="AI217" s="36">
        <v>0</v>
      </c>
      <c r="AJ217" t="s">
        <v>111</v>
      </c>
      <c r="AK217" s="37">
        <v>6</v>
      </c>
      <c r="AT217"/>
    </row>
    <row r="218" spans="1:46" x14ac:dyDescent="0.25">
      <c r="A218" t="s">
        <v>816</v>
      </c>
      <c r="B218" t="s">
        <v>347</v>
      </c>
      <c r="C218" t="s">
        <v>605</v>
      </c>
      <c r="D218" t="s">
        <v>736</v>
      </c>
      <c r="E218" s="31">
        <v>41.434782608695649</v>
      </c>
      <c r="F218" s="31">
        <v>117.89304347826091</v>
      </c>
      <c r="G218" s="31">
        <v>1.875</v>
      </c>
      <c r="H218" s="36">
        <v>1.5904246295463088E-2</v>
      </c>
      <c r="I218" s="31">
        <v>23.033043478260872</v>
      </c>
      <c r="J218" s="31">
        <v>0</v>
      </c>
      <c r="K218" s="36">
        <v>0</v>
      </c>
      <c r="L218" s="31">
        <v>15.627173913043482</v>
      </c>
      <c r="M218" s="31">
        <v>0</v>
      </c>
      <c r="N218" s="36">
        <v>0</v>
      </c>
      <c r="O218" s="31">
        <v>1.2985869565217392</v>
      </c>
      <c r="P218" s="31">
        <v>0</v>
      </c>
      <c r="Q218" s="36">
        <v>0</v>
      </c>
      <c r="R218" s="31">
        <v>6.1072826086956509</v>
      </c>
      <c r="S218" s="31">
        <v>0</v>
      </c>
      <c r="T218" s="36">
        <v>0</v>
      </c>
      <c r="U218" s="31">
        <v>18.108152173913048</v>
      </c>
      <c r="V218" s="31">
        <v>0</v>
      </c>
      <c r="W218" s="36">
        <v>0</v>
      </c>
      <c r="X218" s="31">
        <v>3.5782608695652178</v>
      </c>
      <c r="Y218" s="31">
        <v>1.875</v>
      </c>
      <c r="Z218" s="36">
        <v>0.52399756986634261</v>
      </c>
      <c r="AA218" s="31">
        <v>40.948260869565225</v>
      </c>
      <c r="AB218" s="31">
        <v>0</v>
      </c>
      <c r="AC218" s="36">
        <v>0</v>
      </c>
      <c r="AD218" s="31">
        <v>0.86141304347826086</v>
      </c>
      <c r="AE218" s="31">
        <v>0</v>
      </c>
      <c r="AF218" s="36">
        <v>0</v>
      </c>
      <c r="AG218" s="31">
        <v>31.363913043478277</v>
      </c>
      <c r="AH218" s="31">
        <v>0</v>
      </c>
      <c r="AI218" s="36">
        <v>0</v>
      </c>
      <c r="AJ218" t="s">
        <v>60</v>
      </c>
      <c r="AK218" s="37">
        <v>6</v>
      </c>
      <c r="AT218"/>
    </row>
    <row r="219" spans="1:46" x14ac:dyDescent="0.25">
      <c r="A219" t="s">
        <v>816</v>
      </c>
      <c r="B219" t="s">
        <v>318</v>
      </c>
      <c r="C219" t="s">
        <v>588</v>
      </c>
      <c r="D219" t="s">
        <v>743</v>
      </c>
      <c r="E219" s="31">
        <v>59.902173913043477</v>
      </c>
      <c r="F219" s="31">
        <v>230.3079347826087</v>
      </c>
      <c r="G219" s="31">
        <v>70.063913043478252</v>
      </c>
      <c r="H219" s="36">
        <v>0.30421840701933561</v>
      </c>
      <c r="I219" s="31">
        <v>26.116304347826087</v>
      </c>
      <c r="J219" s="31">
        <v>0</v>
      </c>
      <c r="K219" s="36">
        <v>0</v>
      </c>
      <c r="L219" s="31">
        <v>21.779347826086958</v>
      </c>
      <c r="M219" s="31">
        <v>0</v>
      </c>
      <c r="N219" s="36">
        <v>0</v>
      </c>
      <c r="O219" s="31">
        <v>0</v>
      </c>
      <c r="P219" s="31">
        <v>0</v>
      </c>
      <c r="Q219" s="36" t="s">
        <v>974</v>
      </c>
      <c r="R219" s="31">
        <v>4.3369565217391308</v>
      </c>
      <c r="S219" s="31">
        <v>0</v>
      </c>
      <c r="T219" s="36">
        <v>0</v>
      </c>
      <c r="U219" s="31">
        <v>42.478478260869572</v>
      </c>
      <c r="V219" s="31">
        <v>19.462717391304345</v>
      </c>
      <c r="W219" s="36">
        <v>0.45817831024406208</v>
      </c>
      <c r="X219" s="31">
        <v>9.8532608695652169</v>
      </c>
      <c r="Y219" s="31">
        <v>0</v>
      </c>
      <c r="Z219" s="36">
        <v>0</v>
      </c>
      <c r="AA219" s="31">
        <v>108.10532608695651</v>
      </c>
      <c r="AB219" s="31">
        <v>32.574347826086949</v>
      </c>
      <c r="AC219" s="36">
        <v>0.3013204714806112</v>
      </c>
      <c r="AD219" s="31">
        <v>0</v>
      </c>
      <c r="AE219" s="31">
        <v>0</v>
      </c>
      <c r="AF219" s="36" t="s">
        <v>974</v>
      </c>
      <c r="AG219" s="31">
        <v>43.75456521739131</v>
      </c>
      <c r="AH219" s="31">
        <v>18.026847826086961</v>
      </c>
      <c r="AI219" s="36">
        <v>0.4119992447993005</v>
      </c>
      <c r="AJ219" t="s">
        <v>30</v>
      </c>
      <c r="AK219" s="37">
        <v>6</v>
      </c>
      <c r="AT219"/>
    </row>
    <row r="220" spans="1:46" x14ac:dyDescent="0.25">
      <c r="A220" t="s">
        <v>816</v>
      </c>
      <c r="B220" t="s">
        <v>282</v>
      </c>
      <c r="C220" t="s">
        <v>656</v>
      </c>
      <c r="D220" t="s">
        <v>729</v>
      </c>
      <c r="E220" s="31">
        <v>32.641304347826086</v>
      </c>
      <c r="F220" s="31">
        <v>146.02902173913049</v>
      </c>
      <c r="G220" s="31">
        <v>0.17119565217391305</v>
      </c>
      <c r="H220" s="36">
        <v>1.1723399234964459E-3</v>
      </c>
      <c r="I220" s="31">
        <v>16.449891304347823</v>
      </c>
      <c r="J220" s="31">
        <v>0</v>
      </c>
      <c r="K220" s="36">
        <v>0</v>
      </c>
      <c r="L220" s="31">
        <v>8.6823913043478225</v>
      </c>
      <c r="M220" s="31">
        <v>0</v>
      </c>
      <c r="N220" s="36">
        <v>0</v>
      </c>
      <c r="O220" s="31">
        <v>2.7294565217391304</v>
      </c>
      <c r="P220" s="31">
        <v>0</v>
      </c>
      <c r="Q220" s="36">
        <v>0</v>
      </c>
      <c r="R220" s="31">
        <v>5.0380434782608692</v>
      </c>
      <c r="S220" s="31">
        <v>0</v>
      </c>
      <c r="T220" s="36">
        <v>0</v>
      </c>
      <c r="U220" s="31">
        <v>44.290000000000006</v>
      </c>
      <c r="V220" s="31">
        <v>0</v>
      </c>
      <c r="W220" s="36">
        <v>0</v>
      </c>
      <c r="X220" s="31">
        <v>4.0463043478260863</v>
      </c>
      <c r="Y220" s="31">
        <v>0</v>
      </c>
      <c r="Z220" s="36">
        <v>0</v>
      </c>
      <c r="AA220" s="31">
        <v>66.227500000000049</v>
      </c>
      <c r="AB220" s="31">
        <v>0.17119565217391305</v>
      </c>
      <c r="AC220" s="36">
        <v>2.5849632278723026E-3</v>
      </c>
      <c r="AD220" s="31">
        <v>0</v>
      </c>
      <c r="AE220" s="31">
        <v>0</v>
      </c>
      <c r="AF220" s="36" t="s">
        <v>974</v>
      </c>
      <c r="AG220" s="31">
        <v>15.01532608695652</v>
      </c>
      <c r="AH220" s="31">
        <v>0</v>
      </c>
      <c r="AI220" s="36">
        <v>0</v>
      </c>
      <c r="AJ220" t="s">
        <v>119</v>
      </c>
      <c r="AK220" s="37">
        <v>6</v>
      </c>
      <c r="AT220"/>
    </row>
    <row r="221" spans="1:46" x14ac:dyDescent="0.25">
      <c r="A221" t="s">
        <v>816</v>
      </c>
      <c r="B221" t="s">
        <v>471</v>
      </c>
      <c r="C221" t="s">
        <v>679</v>
      </c>
      <c r="D221" t="s">
        <v>721</v>
      </c>
      <c r="E221" s="31">
        <v>41.804347826086953</v>
      </c>
      <c r="F221" s="31">
        <v>114.04847826086954</v>
      </c>
      <c r="G221" s="31">
        <v>0</v>
      </c>
      <c r="H221" s="36">
        <v>0</v>
      </c>
      <c r="I221" s="31">
        <v>5.9326086956521742</v>
      </c>
      <c r="J221" s="31">
        <v>0</v>
      </c>
      <c r="K221" s="36">
        <v>0</v>
      </c>
      <c r="L221" s="31">
        <v>5.0384782608695655</v>
      </c>
      <c r="M221" s="31">
        <v>0</v>
      </c>
      <c r="N221" s="36">
        <v>0</v>
      </c>
      <c r="O221" s="31">
        <v>0</v>
      </c>
      <c r="P221" s="31">
        <v>0</v>
      </c>
      <c r="Q221" s="36" t="s">
        <v>974</v>
      </c>
      <c r="R221" s="31">
        <v>0.89413043478260879</v>
      </c>
      <c r="S221" s="31">
        <v>0</v>
      </c>
      <c r="T221" s="36">
        <v>0</v>
      </c>
      <c r="U221" s="31">
        <v>18.577282608695647</v>
      </c>
      <c r="V221" s="31">
        <v>0</v>
      </c>
      <c r="W221" s="36">
        <v>0</v>
      </c>
      <c r="X221" s="31">
        <v>15.677173913043481</v>
      </c>
      <c r="Y221" s="31">
        <v>0</v>
      </c>
      <c r="Z221" s="36">
        <v>0</v>
      </c>
      <c r="AA221" s="31">
        <v>34.879891304347822</v>
      </c>
      <c r="AB221" s="31">
        <v>0</v>
      </c>
      <c r="AC221" s="36">
        <v>0</v>
      </c>
      <c r="AD221" s="31">
        <v>22.220326086956518</v>
      </c>
      <c r="AE221" s="31">
        <v>0</v>
      </c>
      <c r="AF221" s="36">
        <v>0</v>
      </c>
      <c r="AG221" s="31">
        <v>16.761195652173914</v>
      </c>
      <c r="AH221" s="31">
        <v>0</v>
      </c>
      <c r="AI221" s="36">
        <v>0</v>
      </c>
      <c r="AJ221" t="s">
        <v>186</v>
      </c>
      <c r="AK221" s="37">
        <v>6</v>
      </c>
      <c r="AT221"/>
    </row>
    <row r="222" spans="1:46" x14ac:dyDescent="0.25">
      <c r="A222" t="s">
        <v>816</v>
      </c>
      <c r="B222" t="s">
        <v>540</v>
      </c>
      <c r="C222" t="s">
        <v>618</v>
      </c>
      <c r="D222" t="s">
        <v>746</v>
      </c>
      <c r="E222" s="31">
        <v>40.369565217391305</v>
      </c>
      <c r="F222" s="31">
        <v>226.31923913043482</v>
      </c>
      <c r="G222" s="31">
        <v>7.677065217391303</v>
      </c>
      <c r="H222" s="36">
        <v>3.3921399024175632E-2</v>
      </c>
      <c r="I222" s="31">
        <v>19.622608695652168</v>
      </c>
      <c r="J222" s="31">
        <v>0</v>
      </c>
      <c r="K222" s="36">
        <v>0</v>
      </c>
      <c r="L222" s="31">
        <v>9.33760869565217</v>
      </c>
      <c r="M222" s="31">
        <v>0</v>
      </c>
      <c r="N222" s="36">
        <v>0</v>
      </c>
      <c r="O222" s="31">
        <v>5.9371739130434786</v>
      </c>
      <c r="P222" s="31">
        <v>0</v>
      </c>
      <c r="Q222" s="36">
        <v>0</v>
      </c>
      <c r="R222" s="31">
        <v>4.3478260869565215</v>
      </c>
      <c r="S222" s="31">
        <v>0</v>
      </c>
      <c r="T222" s="36">
        <v>0</v>
      </c>
      <c r="U222" s="31">
        <v>45.484130434782621</v>
      </c>
      <c r="V222" s="31">
        <v>2.6813043478260865</v>
      </c>
      <c r="W222" s="36">
        <v>5.895032667867911E-2</v>
      </c>
      <c r="X222" s="31">
        <v>16.197500000000009</v>
      </c>
      <c r="Y222" s="31">
        <v>0</v>
      </c>
      <c r="Z222" s="36">
        <v>0</v>
      </c>
      <c r="AA222" s="31">
        <v>96.552391304347864</v>
      </c>
      <c r="AB222" s="31">
        <v>4.8218478260869562</v>
      </c>
      <c r="AC222" s="36">
        <v>4.994022168635634E-2</v>
      </c>
      <c r="AD222" s="31">
        <v>9.3680434782608693</v>
      </c>
      <c r="AE222" s="31">
        <v>0</v>
      </c>
      <c r="AF222" s="36">
        <v>0</v>
      </c>
      <c r="AG222" s="31">
        <v>39.09456521739132</v>
      </c>
      <c r="AH222" s="31">
        <v>0.17391304347826086</v>
      </c>
      <c r="AI222" s="36">
        <v>4.4485222565129124E-3</v>
      </c>
      <c r="AJ222" t="s">
        <v>258</v>
      </c>
      <c r="AK222" s="37">
        <v>6</v>
      </c>
      <c r="AT222"/>
    </row>
    <row r="223" spans="1:46" x14ac:dyDescent="0.25">
      <c r="A223" t="s">
        <v>816</v>
      </c>
      <c r="B223" t="s">
        <v>349</v>
      </c>
      <c r="C223" t="s">
        <v>622</v>
      </c>
      <c r="D223" t="s">
        <v>749</v>
      </c>
      <c r="E223" s="31">
        <v>55.956521739130437</v>
      </c>
      <c r="F223" s="31">
        <v>189.15760869565216</v>
      </c>
      <c r="G223" s="31">
        <v>0</v>
      </c>
      <c r="H223" s="36">
        <v>0</v>
      </c>
      <c r="I223" s="31">
        <v>21.489130434782609</v>
      </c>
      <c r="J223" s="31">
        <v>0</v>
      </c>
      <c r="K223" s="36">
        <v>0</v>
      </c>
      <c r="L223" s="31">
        <v>16.016304347826086</v>
      </c>
      <c r="M223" s="31">
        <v>0</v>
      </c>
      <c r="N223" s="36">
        <v>0</v>
      </c>
      <c r="O223" s="31">
        <v>0</v>
      </c>
      <c r="P223" s="31">
        <v>0</v>
      </c>
      <c r="Q223" s="36" t="s">
        <v>974</v>
      </c>
      <c r="R223" s="31">
        <v>5.4728260869565215</v>
      </c>
      <c r="S223" s="31">
        <v>0</v>
      </c>
      <c r="T223" s="36">
        <v>0</v>
      </c>
      <c r="U223" s="31">
        <v>45.997282608695649</v>
      </c>
      <c r="V223" s="31">
        <v>0</v>
      </c>
      <c r="W223" s="36">
        <v>0</v>
      </c>
      <c r="X223" s="31">
        <v>0</v>
      </c>
      <c r="Y223" s="31">
        <v>0</v>
      </c>
      <c r="Z223" s="36" t="s">
        <v>974</v>
      </c>
      <c r="AA223" s="31">
        <v>109.61141304347827</v>
      </c>
      <c r="AB223" s="31">
        <v>0</v>
      </c>
      <c r="AC223" s="36">
        <v>0</v>
      </c>
      <c r="AD223" s="31">
        <v>0</v>
      </c>
      <c r="AE223" s="31">
        <v>0</v>
      </c>
      <c r="AF223" s="36" t="s">
        <v>974</v>
      </c>
      <c r="AG223" s="31">
        <v>12.059782608695652</v>
      </c>
      <c r="AH223" s="31">
        <v>0</v>
      </c>
      <c r="AI223" s="36">
        <v>0</v>
      </c>
      <c r="AJ223" t="s">
        <v>62</v>
      </c>
      <c r="AK223" s="37">
        <v>6</v>
      </c>
      <c r="AT223"/>
    </row>
    <row r="224" spans="1:46" x14ac:dyDescent="0.25">
      <c r="A224" t="s">
        <v>816</v>
      </c>
      <c r="B224" t="s">
        <v>541</v>
      </c>
      <c r="C224" t="s">
        <v>591</v>
      </c>
      <c r="D224" t="s">
        <v>744</v>
      </c>
      <c r="E224" s="31">
        <v>98.184782608695656</v>
      </c>
      <c r="F224" s="31">
        <v>317.2183695652173</v>
      </c>
      <c r="G224" s="31">
        <v>9.1786956521739125</v>
      </c>
      <c r="H224" s="36">
        <v>2.89349436627971E-2</v>
      </c>
      <c r="I224" s="31">
        <v>23.665217391304342</v>
      </c>
      <c r="J224" s="31">
        <v>0</v>
      </c>
      <c r="K224" s="36">
        <v>0</v>
      </c>
      <c r="L224" s="31">
        <v>18.360869565217385</v>
      </c>
      <c r="M224" s="31">
        <v>0</v>
      </c>
      <c r="N224" s="36">
        <v>0</v>
      </c>
      <c r="O224" s="31">
        <v>0</v>
      </c>
      <c r="P224" s="31">
        <v>0</v>
      </c>
      <c r="Q224" s="36" t="s">
        <v>974</v>
      </c>
      <c r="R224" s="31">
        <v>5.3043478260869561</v>
      </c>
      <c r="S224" s="31">
        <v>0</v>
      </c>
      <c r="T224" s="36">
        <v>0</v>
      </c>
      <c r="U224" s="31">
        <v>84.391739130434786</v>
      </c>
      <c r="V224" s="31">
        <v>1.8864130434782609</v>
      </c>
      <c r="W224" s="36">
        <v>2.2353053307298778E-2</v>
      </c>
      <c r="X224" s="31">
        <v>11.355108695652175</v>
      </c>
      <c r="Y224" s="31">
        <v>0</v>
      </c>
      <c r="Z224" s="36">
        <v>0</v>
      </c>
      <c r="AA224" s="31">
        <v>153.7084782608695</v>
      </c>
      <c r="AB224" s="31">
        <v>5.4255434782608694</v>
      </c>
      <c r="AC224" s="36">
        <v>3.5297620142024935E-2</v>
      </c>
      <c r="AD224" s="31">
        <v>0</v>
      </c>
      <c r="AE224" s="31">
        <v>0</v>
      </c>
      <c r="AF224" s="36" t="s">
        <v>974</v>
      </c>
      <c r="AG224" s="31">
        <v>44.097826086956509</v>
      </c>
      <c r="AH224" s="31">
        <v>1.8667391304347825</v>
      </c>
      <c r="AI224" s="36">
        <v>4.2331772245501609E-2</v>
      </c>
      <c r="AJ224" t="s">
        <v>259</v>
      </c>
      <c r="AK224" s="37">
        <v>6</v>
      </c>
      <c r="AT224"/>
    </row>
    <row r="225" spans="1:46" x14ac:dyDescent="0.25">
      <c r="A225" t="s">
        <v>816</v>
      </c>
      <c r="B225" t="s">
        <v>320</v>
      </c>
      <c r="C225" t="s">
        <v>580</v>
      </c>
      <c r="D225" t="s">
        <v>751</v>
      </c>
      <c r="E225" s="31">
        <v>67.717391304347828</v>
      </c>
      <c r="F225" s="31">
        <v>241.5575</v>
      </c>
      <c r="G225" s="31">
        <v>5.7132608695652181</v>
      </c>
      <c r="H225" s="36">
        <v>2.3651763532762254E-2</v>
      </c>
      <c r="I225" s="31">
        <v>22.265652173913047</v>
      </c>
      <c r="J225" s="31">
        <v>0</v>
      </c>
      <c r="K225" s="36">
        <v>0</v>
      </c>
      <c r="L225" s="31">
        <v>15.638586956521742</v>
      </c>
      <c r="M225" s="31">
        <v>0</v>
      </c>
      <c r="N225" s="36">
        <v>0</v>
      </c>
      <c r="O225" s="31">
        <v>0</v>
      </c>
      <c r="P225" s="31">
        <v>0</v>
      </c>
      <c r="Q225" s="36" t="s">
        <v>974</v>
      </c>
      <c r="R225" s="31">
        <v>6.6270652173913049</v>
      </c>
      <c r="S225" s="31">
        <v>0</v>
      </c>
      <c r="T225" s="36">
        <v>0</v>
      </c>
      <c r="U225" s="31">
        <v>60.696739130434814</v>
      </c>
      <c r="V225" s="31">
        <v>2.1263043478260872</v>
      </c>
      <c r="W225" s="36">
        <v>3.5031607600150415E-2</v>
      </c>
      <c r="X225" s="31">
        <v>7.9414130434782599</v>
      </c>
      <c r="Y225" s="31">
        <v>0</v>
      </c>
      <c r="Z225" s="36">
        <v>0</v>
      </c>
      <c r="AA225" s="31">
        <v>96.408260869565197</v>
      </c>
      <c r="AB225" s="31">
        <v>3.5869565217391304</v>
      </c>
      <c r="AC225" s="36">
        <v>3.7205904238767205E-2</v>
      </c>
      <c r="AD225" s="31">
        <v>0</v>
      </c>
      <c r="AE225" s="31">
        <v>0</v>
      </c>
      <c r="AF225" s="36" t="s">
        <v>974</v>
      </c>
      <c r="AG225" s="31">
        <v>54.245434782608697</v>
      </c>
      <c r="AH225" s="31">
        <v>0</v>
      </c>
      <c r="AI225" s="36">
        <v>0</v>
      </c>
      <c r="AJ225" t="s">
        <v>32</v>
      </c>
      <c r="AK225" s="37">
        <v>6</v>
      </c>
      <c r="AT225"/>
    </row>
    <row r="226" spans="1:46" x14ac:dyDescent="0.25">
      <c r="A226" t="s">
        <v>816</v>
      </c>
      <c r="B226" t="s">
        <v>381</v>
      </c>
      <c r="C226" t="s">
        <v>644</v>
      </c>
      <c r="D226" t="s">
        <v>726</v>
      </c>
      <c r="E226" s="31">
        <v>47</v>
      </c>
      <c r="F226" s="31">
        <v>176.92934782608694</v>
      </c>
      <c r="G226" s="31">
        <v>0</v>
      </c>
      <c r="H226" s="36">
        <v>0</v>
      </c>
      <c r="I226" s="31">
        <v>12.141304347826086</v>
      </c>
      <c r="J226" s="31">
        <v>0</v>
      </c>
      <c r="K226" s="36">
        <v>0</v>
      </c>
      <c r="L226" s="31">
        <v>6.7635869565217392</v>
      </c>
      <c r="M226" s="31">
        <v>0</v>
      </c>
      <c r="N226" s="36">
        <v>0</v>
      </c>
      <c r="O226" s="31">
        <v>8.4239130434782608E-2</v>
      </c>
      <c r="P226" s="31">
        <v>0</v>
      </c>
      <c r="Q226" s="36">
        <v>0</v>
      </c>
      <c r="R226" s="31">
        <v>5.2934782608695654</v>
      </c>
      <c r="S226" s="31">
        <v>0</v>
      </c>
      <c r="T226" s="36">
        <v>0</v>
      </c>
      <c r="U226" s="31">
        <v>33.600543478260867</v>
      </c>
      <c r="V226" s="31">
        <v>0</v>
      </c>
      <c r="W226" s="36">
        <v>0</v>
      </c>
      <c r="X226" s="31">
        <v>9.5570652173913047</v>
      </c>
      <c r="Y226" s="31">
        <v>0</v>
      </c>
      <c r="Z226" s="36">
        <v>0</v>
      </c>
      <c r="AA226" s="31">
        <v>83.586956521739125</v>
      </c>
      <c r="AB226" s="31">
        <v>0</v>
      </c>
      <c r="AC226" s="36">
        <v>0</v>
      </c>
      <c r="AD226" s="31">
        <v>0</v>
      </c>
      <c r="AE226" s="31">
        <v>0</v>
      </c>
      <c r="AF226" s="36" t="s">
        <v>974</v>
      </c>
      <c r="AG226" s="31">
        <v>38.043478260869563</v>
      </c>
      <c r="AH226" s="31">
        <v>0</v>
      </c>
      <c r="AI226" s="36">
        <v>0</v>
      </c>
      <c r="AJ226" t="s">
        <v>94</v>
      </c>
      <c r="AK226" s="37">
        <v>6</v>
      </c>
      <c r="AT226"/>
    </row>
    <row r="227" spans="1:46" x14ac:dyDescent="0.25">
      <c r="A227" t="s">
        <v>816</v>
      </c>
      <c r="B227" t="s">
        <v>400</v>
      </c>
      <c r="C227" t="s">
        <v>652</v>
      </c>
      <c r="D227" t="s">
        <v>714</v>
      </c>
      <c r="E227" s="31">
        <v>55.043478260869563</v>
      </c>
      <c r="F227" s="31">
        <v>175.41304347826087</v>
      </c>
      <c r="G227" s="31">
        <v>0</v>
      </c>
      <c r="H227" s="36">
        <v>0</v>
      </c>
      <c r="I227" s="31">
        <v>30.15217391304348</v>
      </c>
      <c r="J227" s="31">
        <v>0</v>
      </c>
      <c r="K227" s="36">
        <v>0</v>
      </c>
      <c r="L227" s="31">
        <v>24.347826086956523</v>
      </c>
      <c r="M227" s="31">
        <v>0</v>
      </c>
      <c r="N227" s="36">
        <v>0</v>
      </c>
      <c r="O227" s="31">
        <v>0</v>
      </c>
      <c r="P227" s="31">
        <v>0</v>
      </c>
      <c r="Q227" s="36" t="s">
        <v>974</v>
      </c>
      <c r="R227" s="31">
        <v>5.8043478260869561</v>
      </c>
      <c r="S227" s="31">
        <v>0</v>
      </c>
      <c r="T227" s="36">
        <v>0</v>
      </c>
      <c r="U227" s="31">
        <v>28.304347826086957</v>
      </c>
      <c r="V227" s="31">
        <v>0</v>
      </c>
      <c r="W227" s="36">
        <v>0</v>
      </c>
      <c r="X227" s="31">
        <v>0</v>
      </c>
      <c r="Y227" s="31">
        <v>0</v>
      </c>
      <c r="Z227" s="36" t="s">
        <v>974</v>
      </c>
      <c r="AA227" s="31">
        <v>104.10869565217391</v>
      </c>
      <c r="AB227" s="31">
        <v>0</v>
      </c>
      <c r="AC227" s="36">
        <v>0</v>
      </c>
      <c r="AD227" s="31">
        <v>8.6032608695652169</v>
      </c>
      <c r="AE227" s="31">
        <v>0</v>
      </c>
      <c r="AF227" s="36">
        <v>0</v>
      </c>
      <c r="AG227" s="31">
        <v>4.2445652173913047</v>
      </c>
      <c r="AH227" s="31">
        <v>0</v>
      </c>
      <c r="AI227" s="36">
        <v>0</v>
      </c>
      <c r="AJ227" t="s">
        <v>113</v>
      </c>
      <c r="AK227" s="37">
        <v>6</v>
      </c>
      <c r="AT227"/>
    </row>
    <row r="228" spans="1:46" x14ac:dyDescent="0.25">
      <c r="A228" t="s">
        <v>816</v>
      </c>
      <c r="B228" t="s">
        <v>479</v>
      </c>
      <c r="C228" t="s">
        <v>682</v>
      </c>
      <c r="D228" t="s">
        <v>723</v>
      </c>
      <c r="E228" s="31">
        <v>25.782608695652176</v>
      </c>
      <c r="F228" s="31">
        <v>102.34630434782608</v>
      </c>
      <c r="G228" s="31">
        <v>0</v>
      </c>
      <c r="H228" s="36">
        <v>0</v>
      </c>
      <c r="I228" s="31">
        <v>8.4831521739130427</v>
      </c>
      <c r="J228" s="31">
        <v>0</v>
      </c>
      <c r="K228" s="36">
        <v>0</v>
      </c>
      <c r="L228" s="31">
        <v>2.2608695652173911</v>
      </c>
      <c r="M228" s="31">
        <v>0</v>
      </c>
      <c r="N228" s="36">
        <v>0</v>
      </c>
      <c r="O228" s="31">
        <v>0</v>
      </c>
      <c r="P228" s="31">
        <v>0</v>
      </c>
      <c r="Q228" s="36" t="s">
        <v>974</v>
      </c>
      <c r="R228" s="31">
        <v>6.2222826086956511</v>
      </c>
      <c r="S228" s="31">
        <v>0</v>
      </c>
      <c r="T228" s="36">
        <v>0</v>
      </c>
      <c r="U228" s="31">
        <v>27.651739130434777</v>
      </c>
      <c r="V228" s="31">
        <v>0</v>
      </c>
      <c r="W228" s="36">
        <v>0</v>
      </c>
      <c r="X228" s="31">
        <v>7.5483695652173903</v>
      </c>
      <c r="Y228" s="31">
        <v>0</v>
      </c>
      <c r="Z228" s="36">
        <v>0</v>
      </c>
      <c r="AA228" s="31">
        <v>42.656630434782606</v>
      </c>
      <c r="AB228" s="31">
        <v>0</v>
      </c>
      <c r="AC228" s="36">
        <v>0</v>
      </c>
      <c r="AD228" s="31">
        <v>0</v>
      </c>
      <c r="AE228" s="31">
        <v>0</v>
      </c>
      <c r="AF228" s="36" t="s">
        <v>974</v>
      </c>
      <c r="AG228" s="31">
        <v>16.006413043478261</v>
      </c>
      <c r="AH228" s="31">
        <v>0</v>
      </c>
      <c r="AI228" s="36">
        <v>0</v>
      </c>
      <c r="AJ228" t="s">
        <v>194</v>
      </c>
      <c r="AK228" s="37">
        <v>6</v>
      </c>
      <c r="AT228"/>
    </row>
    <row r="229" spans="1:46" x14ac:dyDescent="0.25">
      <c r="A229" t="s">
        <v>816</v>
      </c>
      <c r="B229" t="s">
        <v>452</v>
      </c>
      <c r="C229" t="s">
        <v>626</v>
      </c>
      <c r="D229" t="s">
        <v>760</v>
      </c>
      <c r="E229" s="31">
        <v>45.336956521739133</v>
      </c>
      <c r="F229" s="31">
        <v>159.12032608695657</v>
      </c>
      <c r="G229" s="31">
        <v>0</v>
      </c>
      <c r="H229" s="36">
        <v>0</v>
      </c>
      <c r="I229" s="31">
        <v>11.021195652173912</v>
      </c>
      <c r="J229" s="31">
        <v>0</v>
      </c>
      <c r="K229" s="36">
        <v>0</v>
      </c>
      <c r="L229" s="31">
        <v>5.4468478260869562</v>
      </c>
      <c r="M229" s="31">
        <v>0</v>
      </c>
      <c r="N229" s="36">
        <v>0</v>
      </c>
      <c r="O229" s="31">
        <v>0</v>
      </c>
      <c r="P229" s="31">
        <v>0</v>
      </c>
      <c r="Q229" s="36" t="s">
        <v>974</v>
      </c>
      <c r="R229" s="31">
        <v>5.5743478260869566</v>
      </c>
      <c r="S229" s="31">
        <v>0</v>
      </c>
      <c r="T229" s="36">
        <v>0</v>
      </c>
      <c r="U229" s="31">
        <v>35.004673913043483</v>
      </c>
      <c r="V229" s="31">
        <v>0</v>
      </c>
      <c r="W229" s="36">
        <v>0</v>
      </c>
      <c r="X229" s="31">
        <v>2.3696739130434783</v>
      </c>
      <c r="Y229" s="31">
        <v>0</v>
      </c>
      <c r="Z229" s="36">
        <v>0</v>
      </c>
      <c r="AA229" s="31">
        <v>75.182173913043513</v>
      </c>
      <c r="AB229" s="31">
        <v>0</v>
      </c>
      <c r="AC229" s="36">
        <v>0</v>
      </c>
      <c r="AD229" s="31">
        <v>13.989347826086961</v>
      </c>
      <c r="AE229" s="31">
        <v>0</v>
      </c>
      <c r="AF229" s="36">
        <v>0</v>
      </c>
      <c r="AG229" s="31">
        <v>21.553260869565214</v>
      </c>
      <c r="AH229" s="31">
        <v>0</v>
      </c>
      <c r="AI229" s="36">
        <v>0</v>
      </c>
      <c r="AJ229" t="s">
        <v>167</v>
      </c>
      <c r="AK229" s="37">
        <v>6</v>
      </c>
      <c r="AT229"/>
    </row>
    <row r="230" spans="1:46" x14ac:dyDescent="0.25">
      <c r="A230" t="s">
        <v>816</v>
      </c>
      <c r="B230" t="s">
        <v>378</v>
      </c>
      <c r="C230" t="s">
        <v>641</v>
      </c>
      <c r="D230" t="s">
        <v>749</v>
      </c>
      <c r="E230" s="31">
        <v>29.771739130434781</v>
      </c>
      <c r="F230" s="31">
        <v>102.67228260869564</v>
      </c>
      <c r="G230" s="31">
        <v>0</v>
      </c>
      <c r="H230" s="36">
        <v>0</v>
      </c>
      <c r="I230" s="31">
        <v>11.718260869565215</v>
      </c>
      <c r="J230" s="31">
        <v>0</v>
      </c>
      <c r="K230" s="36">
        <v>0</v>
      </c>
      <c r="L230" s="31">
        <v>5.050108695652173</v>
      </c>
      <c r="M230" s="31">
        <v>0</v>
      </c>
      <c r="N230" s="36">
        <v>0</v>
      </c>
      <c r="O230" s="31">
        <v>0</v>
      </c>
      <c r="P230" s="31">
        <v>0</v>
      </c>
      <c r="Q230" s="36" t="s">
        <v>974</v>
      </c>
      <c r="R230" s="31">
        <v>6.6681521739130423</v>
      </c>
      <c r="S230" s="31">
        <v>0</v>
      </c>
      <c r="T230" s="36">
        <v>0</v>
      </c>
      <c r="U230" s="31">
        <v>29.76532608695652</v>
      </c>
      <c r="V230" s="31">
        <v>0</v>
      </c>
      <c r="W230" s="36">
        <v>0</v>
      </c>
      <c r="X230" s="31">
        <v>3.8409782608695657</v>
      </c>
      <c r="Y230" s="31">
        <v>0</v>
      </c>
      <c r="Z230" s="36">
        <v>0</v>
      </c>
      <c r="AA230" s="31">
        <v>48.73347826086956</v>
      </c>
      <c r="AB230" s="31">
        <v>0</v>
      </c>
      <c r="AC230" s="36">
        <v>0</v>
      </c>
      <c r="AD230" s="31">
        <v>0</v>
      </c>
      <c r="AE230" s="31">
        <v>0</v>
      </c>
      <c r="AF230" s="36" t="s">
        <v>974</v>
      </c>
      <c r="AG230" s="31">
        <v>8.6142391304347843</v>
      </c>
      <c r="AH230" s="31">
        <v>0</v>
      </c>
      <c r="AI230" s="36">
        <v>0</v>
      </c>
      <c r="AJ230" t="s">
        <v>91</v>
      </c>
      <c r="AK230" s="37">
        <v>6</v>
      </c>
      <c r="AT230"/>
    </row>
    <row r="231" spans="1:46" x14ac:dyDescent="0.25">
      <c r="A231" t="s">
        <v>816</v>
      </c>
      <c r="B231" t="s">
        <v>443</v>
      </c>
      <c r="C231" t="s">
        <v>670</v>
      </c>
      <c r="D231" t="s">
        <v>772</v>
      </c>
      <c r="E231" s="31">
        <v>32.217391304347828</v>
      </c>
      <c r="F231" s="31">
        <v>99.78804347826086</v>
      </c>
      <c r="G231" s="31">
        <v>8.1739130434782616</v>
      </c>
      <c r="H231" s="36">
        <v>8.1912749850226035E-2</v>
      </c>
      <c r="I231" s="31">
        <v>8.1739130434782616</v>
      </c>
      <c r="J231" s="31">
        <v>8.1739130434782616</v>
      </c>
      <c r="K231" s="36">
        <v>1</v>
      </c>
      <c r="L231" s="31">
        <v>8</v>
      </c>
      <c r="M231" s="31">
        <v>8</v>
      </c>
      <c r="N231" s="36">
        <v>1</v>
      </c>
      <c r="O231" s="31">
        <v>0.17391304347826086</v>
      </c>
      <c r="P231" s="31">
        <v>0.17391304347826086</v>
      </c>
      <c r="Q231" s="36">
        <v>1</v>
      </c>
      <c r="R231" s="31">
        <v>0</v>
      </c>
      <c r="S231" s="31">
        <v>0</v>
      </c>
      <c r="T231" s="36" t="s">
        <v>974</v>
      </c>
      <c r="U231" s="31">
        <v>14.693369565217383</v>
      </c>
      <c r="V231" s="31">
        <v>0</v>
      </c>
      <c r="W231" s="36">
        <v>0</v>
      </c>
      <c r="X231" s="31">
        <v>3.8795652173913044</v>
      </c>
      <c r="Y231" s="31">
        <v>0</v>
      </c>
      <c r="Z231" s="36">
        <v>0</v>
      </c>
      <c r="AA231" s="31">
        <v>67.31282608695652</v>
      </c>
      <c r="AB231" s="31">
        <v>0</v>
      </c>
      <c r="AC231" s="36">
        <v>0</v>
      </c>
      <c r="AD231" s="31">
        <v>0</v>
      </c>
      <c r="AE231" s="31">
        <v>0</v>
      </c>
      <c r="AF231" s="36" t="s">
        <v>974</v>
      </c>
      <c r="AG231" s="31">
        <v>5.7283695652173909</v>
      </c>
      <c r="AH231" s="31">
        <v>0</v>
      </c>
      <c r="AI231" s="36">
        <v>0</v>
      </c>
      <c r="AJ231" t="s">
        <v>158</v>
      </c>
      <c r="AK231" s="37">
        <v>6</v>
      </c>
      <c r="AT231"/>
    </row>
    <row r="232" spans="1:46" x14ac:dyDescent="0.25">
      <c r="A232" t="s">
        <v>816</v>
      </c>
      <c r="B232" t="s">
        <v>486</v>
      </c>
      <c r="C232" t="s">
        <v>609</v>
      </c>
      <c r="D232" t="s">
        <v>717</v>
      </c>
      <c r="E232" s="31">
        <v>81.847826086956516</v>
      </c>
      <c r="F232" s="31">
        <v>196.1521739130435</v>
      </c>
      <c r="G232" s="31">
        <v>0</v>
      </c>
      <c r="H232" s="36">
        <v>0</v>
      </c>
      <c r="I232" s="31">
        <v>21.247717391304349</v>
      </c>
      <c r="J232" s="31">
        <v>0</v>
      </c>
      <c r="K232" s="36">
        <v>0</v>
      </c>
      <c r="L232" s="31">
        <v>12.327391304347829</v>
      </c>
      <c r="M232" s="31">
        <v>0</v>
      </c>
      <c r="N232" s="36">
        <v>0</v>
      </c>
      <c r="O232" s="31">
        <v>3.2681521739130432</v>
      </c>
      <c r="P232" s="31">
        <v>0</v>
      </c>
      <c r="Q232" s="36">
        <v>0</v>
      </c>
      <c r="R232" s="31">
        <v>5.6521739130434785</v>
      </c>
      <c r="S232" s="31">
        <v>0</v>
      </c>
      <c r="T232" s="36">
        <v>0</v>
      </c>
      <c r="U232" s="31">
        <v>45.08934782608695</v>
      </c>
      <c r="V232" s="31">
        <v>0</v>
      </c>
      <c r="W232" s="36">
        <v>0</v>
      </c>
      <c r="X232" s="31">
        <v>15.276304347826089</v>
      </c>
      <c r="Y232" s="31">
        <v>0</v>
      </c>
      <c r="Z232" s="36">
        <v>0</v>
      </c>
      <c r="AA232" s="31">
        <v>67.168369565217404</v>
      </c>
      <c r="AB232" s="31">
        <v>0</v>
      </c>
      <c r="AC232" s="36">
        <v>0</v>
      </c>
      <c r="AD232" s="31">
        <v>0</v>
      </c>
      <c r="AE232" s="31">
        <v>0</v>
      </c>
      <c r="AF232" s="36" t="s">
        <v>974</v>
      </c>
      <c r="AG232" s="31">
        <v>47.370434782608712</v>
      </c>
      <c r="AH232" s="31">
        <v>0</v>
      </c>
      <c r="AI232" s="36">
        <v>0</v>
      </c>
      <c r="AJ232" t="s">
        <v>201</v>
      </c>
      <c r="AK232" s="37">
        <v>6</v>
      </c>
      <c r="AT232"/>
    </row>
    <row r="233" spans="1:46" x14ac:dyDescent="0.25">
      <c r="A233" t="s">
        <v>816</v>
      </c>
      <c r="B233" t="s">
        <v>487</v>
      </c>
      <c r="C233" t="s">
        <v>588</v>
      </c>
      <c r="D233" t="s">
        <v>743</v>
      </c>
      <c r="E233" s="31">
        <v>82.728260869565219</v>
      </c>
      <c r="F233" s="31">
        <v>285.00804347826084</v>
      </c>
      <c r="G233" s="31">
        <v>5.0081521739130439</v>
      </c>
      <c r="H233" s="36">
        <v>1.7571967839199048E-2</v>
      </c>
      <c r="I233" s="31">
        <v>33.227282608695653</v>
      </c>
      <c r="J233" s="31">
        <v>0</v>
      </c>
      <c r="K233" s="36">
        <v>0</v>
      </c>
      <c r="L233" s="31">
        <v>27.488152173913047</v>
      </c>
      <c r="M233" s="31">
        <v>0</v>
      </c>
      <c r="N233" s="36">
        <v>0</v>
      </c>
      <c r="O233" s="31">
        <v>0</v>
      </c>
      <c r="P233" s="31">
        <v>0</v>
      </c>
      <c r="Q233" s="36" t="s">
        <v>974</v>
      </c>
      <c r="R233" s="31">
        <v>5.7391304347826084</v>
      </c>
      <c r="S233" s="31">
        <v>0</v>
      </c>
      <c r="T233" s="36">
        <v>0</v>
      </c>
      <c r="U233" s="31">
        <v>59.266630434782606</v>
      </c>
      <c r="V233" s="31">
        <v>0</v>
      </c>
      <c r="W233" s="36">
        <v>0</v>
      </c>
      <c r="X233" s="31">
        <v>7.0858695652173926</v>
      </c>
      <c r="Y233" s="31">
        <v>0</v>
      </c>
      <c r="Z233" s="36">
        <v>0</v>
      </c>
      <c r="AA233" s="31">
        <v>128.65304347826086</v>
      </c>
      <c r="AB233" s="31">
        <v>5.0081521739130439</v>
      </c>
      <c r="AC233" s="36">
        <v>3.8927584132584445E-2</v>
      </c>
      <c r="AD233" s="31">
        <v>1.6146739130434784</v>
      </c>
      <c r="AE233" s="31">
        <v>0</v>
      </c>
      <c r="AF233" s="36">
        <v>0</v>
      </c>
      <c r="AG233" s="31">
        <v>55.160543478260877</v>
      </c>
      <c r="AH233" s="31">
        <v>0</v>
      </c>
      <c r="AI233" s="36">
        <v>0</v>
      </c>
      <c r="AJ233" t="s">
        <v>202</v>
      </c>
      <c r="AK233" s="37">
        <v>6</v>
      </c>
      <c r="AT233"/>
    </row>
    <row r="234" spans="1:46" x14ac:dyDescent="0.25">
      <c r="A234" t="s">
        <v>816</v>
      </c>
      <c r="B234" t="s">
        <v>322</v>
      </c>
      <c r="C234" t="s">
        <v>591</v>
      </c>
      <c r="D234" t="s">
        <v>744</v>
      </c>
      <c r="E234" s="31">
        <v>30.108695652173914</v>
      </c>
      <c r="F234" s="31">
        <v>159.61576086956524</v>
      </c>
      <c r="G234" s="31">
        <v>41.372282608695649</v>
      </c>
      <c r="H234" s="36">
        <v>0.25919923185094634</v>
      </c>
      <c r="I234" s="31">
        <v>30.039130434782606</v>
      </c>
      <c r="J234" s="31">
        <v>12.410326086956522</v>
      </c>
      <c r="K234" s="36">
        <v>0.41313865971920688</v>
      </c>
      <c r="L234" s="31">
        <v>14.56086956521739</v>
      </c>
      <c r="M234" s="31">
        <v>2.6711956521739131</v>
      </c>
      <c r="N234" s="36">
        <v>0.18345028366676622</v>
      </c>
      <c r="O234" s="31">
        <v>11.130434782608695</v>
      </c>
      <c r="P234" s="31">
        <v>5.3913043478260869</v>
      </c>
      <c r="Q234" s="36">
        <v>0.484375</v>
      </c>
      <c r="R234" s="31">
        <v>4.3478260869565215</v>
      </c>
      <c r="S234" s="31">
        <v>4.3478260869565215</v>
      </c>
      <c r="T234" s="36">
        <v>1</v>
      </c>
      <c r="U234" s="31">
        <v>30.303586956521741</v>
      </c>
      <c r="V234" s="31">
        <v>1.6521739130434783</v>
      </c>
      <c r="W234" s="36">
        <v>5.4520737608189589E-2</v>
      </c>
      <c r="X234" s="31">
        <v>4.4510869565217392</v>
      </c>
      <c r="Y234" s="31">
        <v>4.4510869565217392</v>
      </c>
      <c r="Z234" s="36">
        <v>1</v>
      </c>
      <c r="AA234" s="31">
        <v>94.735000000000014</v>
      </c>
      <c r="AB234" s="31">
        <v>22.771739130434781</v>
      </c>
      <c r="AC234" s="36">
        <v>0.24037303140797781</v>
      </c>
      <c r="AD234" s="31">
        <v>0</v>
      </c>
      <c r="AE234" s="31">
        <v>0</v>
      </c>
      <c r="AF234" s="36" t="s">
        <v>974</v>
      </c>
      <c r="AG234" s="31">
        <v>8.6956521739130432E-2</v>
      </c>
      <c r="AH234" s="31">
        <v>8.6956521739130432E-2</v>
      </c>
      <c r="AI234" s="36">
        <v>1</v>
      </c>
      <c r="AJ234" t="s">
        <v>34</v>
      </c>
      <c r="AK234" s="37">
        <v>6</v>
      </c>
      <c r="AT234"/>
    </row>
    <row r="235" spans="1:46" x14ac:dyDescent="0.25">
      <c r="A235" t="s">
        <v>816</v>
      </c>
      <c r="B235" t="s">
        <v>504</v>
      </c>
      <c r="C235" t="s">
        <v>576</v>
      </c>
      <c r="D235" t="s">
        <v>728</v>
      </c>
      <c r="E235" s="31">
        <v>42.326086956521742</v>
      </c>
      <c r="F235" s="31">
        <v>146.68206521739131</v>
      </c>
      <c r="G235" s="31">
        <v>0</v>
      </c>
      <c r="H235" s="36">
        <v>0</v>
      </c>
      <c r="I235" s="31">
        <v>16.972826086956523</v>
      </c>
      <c r="J235" s="31">
        <v>0</v>
      </c>
      <c r="K235" s="36">
        <v>0</v>
      </c>
      <c r="L235" s="31">
        <v>4.8152173913043477</v>
      </c>
      <c r="M235" s="31">
        <v>0</v>
      </c>
      <c r="N235" s="36">
        <v>0</v>
      </c>
      <c r="O235" s="31">
        <v>6.5</v>
      </c>
      <c r="P235" s="31">
        <v>0</v>
      </c>
      <c r="Q235" s="36">
        <v>0</v>
      </c>
      <c r="R235" s="31">
        <v>5.6576086956521738</v>
      </c>
      <c r="S235" s="31">
        <v>0</v>
      </c>
      <c r="T235" s="36">
        <v>0</v>
      </c>
      <c r="U235" s="31">
        <v>38.622282608695649</v>
      </c>
      <c r="V235" s="31">
        <v>0</v>
      </c>
      <c r="W235" s="36">
        <v>0</v>
      </c>
      <c r="X235" s="31">
        <v>2.2690217391304346</v>
      </c>
      <c r="Y235" s="31">
        <v>0</v>
      </c>
      <c r="Z235" s="36">
        <v>0</v>
      </c>
      <c r="AA235" s="31">
        <v>62.290760869565219</v>
      </c>
      <c r="AB235" s="31">
        <v>0</v>
      </c>
      <c r="AC235" s="36">
        <v>0</v>
      </c>
      <c r="AD235" s="31">
        <v>0</v>
      </c>
      <c r="AE235" s="31">
        <v>0</v>
      </c>
      <c r="AF235" s="36" t="s">
        <v>974</v>
      </c>
      <c r="AG235" s="31">
        <v>26.527173913043477</v>
      </c>
      <c r="AH235" s="31">
        <v>0</v>
      </c>
      <c r="AI235" s="36">
        <v>0</v>
      </c>
      <c r="AJ235" t="s">
        <v>222</v>
      </c>
      <c r="AK235" s="37">
        <v>6</v>
      </c>
      <c r="AT235"/>
    </row>
    <row r="236" spans="1:46" x14ac:dyDescent="0.25">
      <c r="A236" t="s">
        <v>816</v>
      </c>
      <c r="B236" t="s">
        <v>293</v>
      </c>
      <c r="C236" t="s">
        <v>585</v>
      </c>
      <c r="D236" t="s">
        <v>744</v>
      </c>
      <c r="E236" s="31">
        <v>96.945652173913047</v>
      </c>
      <c r="F236" s="31">
        <v>301.39369565217385</v>
      </c>
      <c r="G236" s="31">
        <v>13.543478260869563</v>
      </c>
      <c r="H236" s="36">
        <v>4.4936169721677049E-2</v>
      </c>
      <c r="I236" s="31">
        <v>38.048478260869551</v>
      </c>
      <c r="J236" s="31">
        <v>0</v>
      </c>
      <c r="K236" s="36">
        <v>0</v>
      </c>
      <c r="L236" s="31">
        <v>25.740217391304331</v>
      </c>
      <c r="M236" s="31">
        <v>0</v>
      </c>
      <c r="N236" s="36">
        <v>0</v>
      </c>
      <c r="O236" s="31">
        <v>6.7276086956521741</v>
      </c>
      <c r="P236" s="31">
        <v>0</v>
      </c>
      <c r="Q236" s="36">
        <v>0</v>
      </c>
      <c r="R236" s="31">
        <v>5.5806521739130428</v>
      </c>
      <c r="S236" s="31">
        <v>0</v>
      </c>
      <c r="T236" s="36">
        <v>0</v>
      </c>
      <c r="U236" s="31">
        <v>91.541413043478229</v>
      </c>
      <c r="V236" s="31">
        <v>4.5727173913043471</v>
      </c>
      <c r="W236" s="36">
        <v>4.9952444901986637E-2</v>
      </c>
      <c r="X236" s="31">
        <v>6.7922826086956549</v>
      </c>
      <c r="Y236" s="31">
        <v>0</v>
      </c>
      <c r="Z236" s="36">
        <v>0</v>
      </c>
      <c r="AA236" s="31">
        <v>110.94695652173912</v>
      </c>
      <c r="AB236" s="31">
        <v>6.0168478260869547</v>
      </c>
      <c r="AC236" s="36">
        <v>5.4231751953538299E-2</v>
      </c>
      <c r="AD236" s="31">
        <v>0</v>
      </c>
      <c r="AE236" s="31">
        <v>0</v>
      </c>
      <c r="AF236" s="36" t="s">
        <v>974</v>
      </c>
      <c r="AG236" s="31">
        <v>54.064565217391284</v>
      </c>
      <c r="AH236" s="31">
        <v>2.9539130434782601</v>
      </c>
      <c r="AI236" s="36">
        <v>5.4636766828711249E-2</v>
      </c>
      <c r="AJ236" t="s">
        <v>4</v>
      </c>
      <c r="AK236" s="37">
        <v>6</v>
      </c>
      <c r="AT236"/>
    </row>
    <row r="237" spans="1:46" x14ac:dyDescent="0.25">
      <c r="A237" t="s">
        <v>816</v>
      </c>
      <c r="B237" t="s">
        <v>507</v>
      </c>
      <c r="C237" t="s">
        <v>591</v>
      </c>
      <c r="D237" t="s">
        <v>744</v>
      </c>
      <c r="E237" s="31">
        <v>26.326086956521738</v>
      </c>
      <c r="F237" s="31">
        <v>136.80956521739134</v>
      </c>
      <c r="G237" s="31">
        <v>0.10869565217391304</v>
      </c>
      <c r="H237" s="36">
        <v>7.9450330831177564E-4</v>
      </c>
      <c r="I237" s="31">
        <v>16.594999999999995</v>
      </c>
      <c r="J237" s="31">
        <v>0</v>
      </c>
      <c r="K237" s="36">
        <v>0</v>
      </c>
      <c r="L237" s="31">
        <v>13.466413043478259</v>
      </c>
      <c r="M237" s="31">
        <v>0</v>
      </c>
      <c r="N237" s="36">
        <v>0</v>
      </c>
      <c r="O237" s="31">
        <v>3.1285869565217381</v>
      </c>
      <c r="P237" s="31">
        <v>0</v>
      </c>
      <c r="Q237" s="36">
        <v>0</v>
      </c>
      <c r="R237" s="31">
        <v>0</v>
      </c>
      <c r="S237" s="31">
        <v>0</v>
      </c>
      <c r="T237" s="36" t="s">
        <v>974</v>
      </c>
      <c r="U237" s="31">
        <v>30.963586956521755</v>
      </c>
      <c r="V237" s="31">
        <v>0</v>
      </c>
      <c r="W237" s="36">
        <v>0</v>
      </c>
      <c r="X237" s="31">
        <v>6.244673913043477</v>
      </c>
      <c r="Y237" s="31">
        <v>0</v>
      </c>
      <c r="Z237" s="36">
        <v>0</v>
      </c>
      <c r="AA237" s="31">
        <v>64.701630434782629</v>
      </c>
      <c r="AB237" s="31">
        <v>0.10869565217391304</v>
      </c>
      <c r="AC237" s="36">
        <v>1.6799522893549818E-3</v>
      </c>
      <c r="AD237" s="31">
        <v>0</v>
      </c>
      <c r="AE237" s="31">
        <v>0</v>
      </c>
      <c r="AF237" s="36" t="s">
        <v>974</v>
      </c>
      <c r="AG237" s="31">
        <v>18.304673913043477</v>
      </c>
      <c r="AH237" s="31">
        <v>0</v>
      </c>
      <c r="AI237" s="36">
        <v>0</v>
      </c>
      <c r="AJ237" t="s">
        <v>225</v>
      </c>
      <c r="AK237" s="37">
        <v>6</v>
      </c>
      <c r="AT237"/>
    </row>
    <row r="238" spans="1:46" x14ac:dyDescent="0.25">
      <c r="A238" t="s">
        <v>816</v>
      </c>
      <c r="B238" t="s">
        <v>538</v>
      </c>
      <c r="C238" t="s">
        <v>647</v>
      </c>
      <c r="D238" t="s">
        <v>743</v>
      </c>
      <c r="E238" s="31">
        <v>89.663043478260875</v>
      </c>
      <c r="F238" s="31">
        <v>313.10434782608689</v>
      </c>
      <c r="G238" s="31">
        <v>7.5434782608695645</v>
      </c>
      <c r="H238" s="36">
        <v>2.4092537562140696E-2</v>
      </c>
      <c r="I238" s="31">
        <v>39.866195652173907</v>
      </c>
      <c r="J238" s="31">
        <v>0</v>
      </c>
      <c r="K238" s="36">
        <v>0</v>
      </c>
      <c r="L238" s="31">
        <v>34.127065217391298</v>
      </c>
      <c r="M238" s="31">
        <v>0</v>
      </c>
      <c r="N238" s="36">
        <v>0</v>
      </c>
      <c r="O238" s="31">
        <v>0</v>
      </c>
      <c r="P238" s="31">
        <v>0</v>
      </c>
      <c r="Q238" s="36" t="s">
        <v>974</v>
      </c>
      <c r="R238" s="31">
        <v>5.7391304347826084</v>
      </c>
      <c r="S238" s="31">
        <v>0</v>
      </c>
      <c r="T238" s="36">
        <v>0</v>
      </c>
      <c r="U238" s="31">
        <v>61.353804347826078</v>
      </c>
      <c r="V238" s="31">
        <v>0.10326086956521739</v>
      </c>
      <c r="W238" s="36">
        <v>1.6830393919798747E-3</v>
      </c>
      <c r="X238" s="31">
        <v>6.1768478260869566</v>
      </c>
      <c r="Y238" s="31">
        <v>0.54619565217391308</v>
      </c>
      <c r="Z238" s="36">
        <v>8.8426276241927254E-2</v>
      </c>
      <c r="AA238" s="31">
        <v>153.07771739130433</v>
      </c>
      <c r="AB238" s="31">
        <v>5.8668478260869561</v>
      </c>
      <c r="AC238" s="36">
        <v>3.8325942704579584E-2</v>
      </c>
      <c r="AD238" s="31">
        <v>0.13043478260869565</v>
      </c>
      <c r="AE238" s="31">
        <v>0.13043478260869565</v>
      </c>
      <c r="AF238" s="36">
        <v>1</v>
      </c>
      <c r="AG238" s="31">
        <v>52.49934782608694</v>
      </c>
      <c r="AH238" s="31">
        <v>0.89673913043478259</v>
      </c>
      <c r="AI238" s="36">
        <v>1.7080957527422707E-2</v>
      </c>
      <c r="AJ238" t="s">
        <v>256</v>
      </c>
      <c r="AK238" s="37">
        <v>6</v>
      </c>
      <c r="AT238"/>
    </row>
    <row r="239" spans="1:46" x14ac:dyDescent="0.25">
      <c r="A239" t="s">
        <v>816</v>
      </c>
      <c r="B239" t="s">
        <v>420</v>
      </c>
      <c r="C239" t="s">
        <v>583</v>
      </c>
      <c r="D239" t="s">
        <v>721</v>
      </c>
      <c r="E239" s="31">
        <v>37.065217391304351</v>
      </c>
      <c r="F239" s="31">
        <v>153.45413043478266</v>
      </c>
      <c r="G239" s="31">
        <v>0</v>
      </c>
      <c r="H239" s="36">
        <v>0</v>
      </c>
      <c r="I239" s="31">
        <v>12.440869565217394</v>
      </c>
      <c r="J239" s="31">
        <v>0</v>
      </c>
      <c r="K239" s="36">
        <v>0</v>
      </c>
      <c r="L239" s="31">
        <v>5.5713043478260884</v>
      </c>
      <c r="M239" s="31">
        <v>0</v>
      </c>
      <c r="N239" s="36">
        <v>0</v>
      </c>
      <c r="O239" s="31">
        <v>0</v>
      </c>
      <c r="P239" s="31">
        <v>0</v>
      </c>
      <c r="Q239" s="36" t="s">
        <v>974</v>
      </c>
      <c r="R239" s="31">
        <v>6.8695652173913047</v>
      </c>
      <c r="S239" s="31">
        <v>0</v>
      </c>
      <c r="T239" s="36">
        <v>0</v>
      </c>
      <c r="U239" s="31">
        <v>47.069673913043488</v>
      </c>
      <c r="V239" s="31">
        <v>0</v>
      </c>
      <c r="W239" s="36">
        <v>0</v>
      </c>
      <c r="X239" s="31">
        <v>11.836739130434781</v>
      </c>
      <c r="Y239" s="31">
        <v>0</v>
      </c>
      <c r="Z239" s="36">
        <v>0</v>
      </c>
      <c r="AA239" s="31">
        <v>67.538586956521755</v>
      </c>
      <c r="AB239" s="31">
        <v>0</v>
      </c>
      <c r="AC239" s="36">
        <v>0</v>
      </c>
      <c r="AD239" s="31">
        <v>0</v>
      </c>
      <c r="AE239" s="31">
        <v>0</v>
      </c>
      <c r="AF239" s="36" t="s">
        <v>974</v>
      </c>
      <c r="AG239" s="31">
        <v>14.568260869565215</v>
      </c>
      <c r="AH239" s="31">
        <v>0</v>
      </c>
      <c r="AI239" s="36">
        <v>0</v>
      </c>
      <c r="AJ239" t="s">
        <v>134</v>
      </c>
      <c r="AK239" s="37">
        <v>6</v>
      </c>
      <c r="AT239"/>
    </row>
    <row r="240" spans="1:46" x14ac:dyDescent="0.25">
      <c r="A240" t="s">
        <v>816</v>
      </c>
      <c r="B240" t="s">
        <v>419</v>
      </c>
      <c r="C240" t="s">
        <v>591</v>
      </c>
      <c r="D240" t="s">
        <v>744</v>
      </c>
      <c r="E240" s="31">
        <v>55.510869565217391</v>
      </c>
      <c r="F240" s="31">
        <v>223.51413043478254</v>
      </c>
      <c r="G240" s="31">
        <v>0.16630434782608697</v>
      </c>
      <c r="H240" s="36">
        <v>7.4404400071972909E-4</v>
      </c>
      <c r="I240" s="31">
        <v>24.63217391304347</v>
      </c>
      <c r="J240" s="31">
        <v>0</v>
      </c>
      <c r="K240" s="36">
        <v>0</v>
      </c>
      <c r="L240" s="31">
        <v>17.29271739130434</v>
      </c>
      <c r="M240" s="31">
        <v>0</v>
      </c>
      <c r="N240" s="36">
        <v>0</v>
      </c>
      <c r="O240" s="31">
        <v>2.0351086956521738</v>
      </c>
      <c r="P240" s="31">
        <v>0</v>
      </c>
      <c r="Q240" s="36">
        <v>0</v>
      </c>
      <c r="R240" s="31">
        <v>5.3043478260869561</v>
      </c>
      <c r="S240" s="31">
        <v>0</v>
      </c>
      <c r="T240" s="36">
        <v>0</v>
      </c>
      <c r="U240" s="31">
        <v>54.76565217391304</v>
      </c>
      <c r="V240" s="31">
        <v>0</v>
      </c>
      <c r="W240" s="36">
        <v>0</v>
      </c>
      <c r="X240" s="31">
        <v>4.6847826086956523</v>
      </c>
      <c r="Y240" s="31">
        <v>0</v>
      </c>
      <c r="Z240" s="36">
        <v>0</v>
      </c>
      <c r="AA240" s="31">
        <v>91.550760869565153</v>
      </c>
      <c r="AB240" s="31">
        <v>0</v>
      </c>
      <c r="AC240" s="36">
        <v>0</v>
      </c>
      <c r="AD240" s="31">
        <v>0</v>
      </c>
      <c r="AE240" s="31">
        <v>0</v>
      </c>
      <c r="AF240" s="36" t="s">
        <v>974</v>
      </c>
      <c r="AG240" s="31">
        <v>47.880760869565236</v>
      </c>
      <c r="AH240" s="31">
        <v>0.16630434782608697</v>
      </c>
      <c r="AI240" s="36">
        <v>3.4733021114498643E-3</v>
      </c>
      <c r="AJ240" t="s">
        <v>133</v>
      </c>
      <c r="AK240" s="37">
        <v>6</v>
      </c>
      <c r="AT240"/>
    </row>
    <row r="241" spans="1:46" x14ac:dyDescent="0.25">
      <c r="A241" t="s">
        <v>816</v>
      </c>
      <c r="B241" t="s">
        <v>461</v>
      </c>
      <c r="C241" t="s">
        <v>609</v>
      </c>
      <c r="D241" t="s">
        <v>717</v>
      </c>
      <c r="E241" s="31">
        <v>11.293478260869565</v>
      </c>
      <c r="F241" s="31">
        <v>67.018586956521744</v>
      </c>
      <c r="G241" s="31">
        <v>0</v>
      </c>
      <c r="H241" s="36">
        <v>0</v>
      </c>
      <c r="I241" s="31">
        <v>15.739891304347823</v>
      </c>
      <c r="J241" s="31">
        <v>0</v>
      </c>
      <c r="K241" s="36">
        <v>0</v>
      </c>
      <c r="L241" s="31">
        <v>8.4032608695652158</v>
      </c>
      <c r="M241" s="31">
        <v>0</v>
      </c>
      <c r="N241" s="36">
        <v>0</v>
      </c>
      <c r="O241" s="31">
        <v>5.4324999999999992</v>
      </c>
      <c r="P241" s="31">
        <v>0</v>
      </c>
      <c r="Q241" s="36">
        <v>0</v>
      </c>
      <c r="R241" s="31">
        <v>1.9041304347826082</v>
      </c>
      <c r="S241" s="31">
        <v>0</v>
      </c>
      <c r="T241" s="36">
        <v>0</v>
      </c>
      <c r="U241" s="31">
        <v>17.654565217391308</v>
      </c>
      <c r="V241" s="31">
        <v>0</v>
      </c>
      <c r="W241" s="36">
        <v>0</v>
      </c>
      <c r="X241" s="31">
        <v>0</v>
      </c>
      <c r="Y241" s="31">
        <v>0</v>
      </c>
      <c r="Z241" s="36" t="s">
        <v>974</v>
      </c>
      <c r="AA241" s="31">
        <v>27.127826086956528</v>
      </c>
      <c r="AB241" s="31">
        <v>0</v>
      </c>
      <c r="AC241" s="36">
        <v>0</v>
      </c>
      <c r="AD241" s="31">
        <v>0</v>
      </c>
      <c r="AE241" s="31">
        <v>0</v>
      </c>
      <c r="AF241" s="36" t="s">
        <v>974</v>
      </c>
      <c r="AG241" s="31">
        <v>6.4963043478260882</v>
      </c>
      <c r="AH241" s="31">
        <v>0</v>
      </c>
      <c r="AI241" s="36">
        <v>0</v>
      </c>
      <c r="AJ241" t="s">
        <v>176</v>
      </c>
      <c r="AK241" s="37">
        <v>6</v>
      </c>
      <c r="AT241"/>
    </row>
    <row r="242" spans="1:46" x14ac:dyDescent="0.25">
      <c r="A242" t="s">
        <v>816</v>
      </c>
      <c r="B242" t="s">
        <v>552</v>
      </c>
      <c r="C242" t="s">
        <v>591</v>
      </c>
      <c r="D242" t="s">
        <v>744</v>
      </c>
      <c r="E242" s="31">
        <v>39.695652173913047</v>
      </c>
      <c r="F242" s="31">
        <v>152.44413043478261</v>
      </c>
      <c r="G242" s="31">
        <v>11.862608695652174</v>
      </c>
      <c r="H242" s="36">
        <v>7.7816106542239999E-2</v>
      </c>
      <c r="I242" s="31">
        <v>23.203369565217386</v>
      </c>
      <c r="J242" s="31">
        <v>3.3636956521739134</v>
      </c>
      <c r="K242" s="36">
        <v>0.14496582673993194</v>
      </c>
      <c r="L242" s="31">
        <v>17.551195652173909</v>
      </c>
      <c r="M242" s="31">
        <v>3.3636956521739134</v>
      </c>
      <c r="N242" s="36">
        <v>0.19165051309523079</v>
      </c>
      <c r="O242" s="31">
        <v>0</v>
      </c>
      <c r="P242" s="31">
        <v>0</v>
      </c>
      <c r="Q242" s="36" t="s">
        <v>974</v>
      </c>
      <c r="R242" s="31">
        <v>5.6521739130434785</v>
      </c>
      <c r="S242" s="31">
        <v>0</v>
      </c>
      <c r="T242" s="36">
        <v>0</v>
      </c>
      <c r="U242" s="31">
        <v>41.133152173913047</v>
      </c>
      <c r="V242" s="31">
        <v>0</v>
      </c>
      <c r="W242" s="36">
        <v>0</v>
      </c>
      <c r="X242" s="31">
        <v>4.1141304347826084</v>
      </c>
      <c r="Y242" s="31">
        <v>0</v>
      </c>
      <c r="Z242" s="36">
        <v>0</v>
      </c>
      <c r="AA242" s="31">
        <v>59.985326086956519</v>
      </c>
      <c r="AB242" s="31">
        <v>8.4989130434782609</v>
      </c>
      <c r="AC242" s="36">
        <v>0.1416832015076151</v>
      </c>
      <c r="AD242" s="31">
        <v>11.013586956521738</v>
      </c>
      <c r="AE242" s="31">
        <v>0</v>
      </c>
      <c r="AF242" s="36">
        <v>0</v>
      </c>
      <c r="AG242" s="31">
        <v>12.994565217391305</v>
      </c>
      <c r="AH242" s="31">
        <v>0</v>
      </c>
      <c r="AI242" s="36">
        <v>0</v>
      </c>
      <c r="AJ242" t="s">
        <v>271</v>
      </c>
      <c r="AK242" s="37">
        <v>6</v>
      </c>
      <c r="AT242"/>
    </row>
    <row r="243" spans="1:46" x14ac:dyDescent="0.25">
      <c r="A243" t="s">
        <v>816</v>
      </c>
      <c r="B243" t="s">
        <v>315</v>
      </c>
      <c r="C243" t="s">
        <v>606</v>
      </c>
      <c r="D243" t="s">
        <v>749</v>
      </c>
      <c r="E243" s="31">
        <v>95.554347826086953</v>
      </c>
      <c r="F243" s="31">
        <v>285.62869565217386</v>
      </c>
      <c r="G243" s="31">
        <v>0.17119565217391305</v>
      </c>
      <c r="H243" s="36">
        <v>5.9936433131490272E-4</v>
      </c>
      <c r="I243" s="31">
        <v>33.409456521739138</v>
      </c>
      <c r="J243" s="31">
        <v>0</v>
      </c>
      <c r="K243" s="36">
        <v>0</v>
      </c>
      <c r="L243" s="31">
        <v>19.169782608695659</v>
      </c>
      <c r="M243" s="31">
        <v>0</v>
      </c>
      <c r="N243" s="36">
        <v>0</v>
      </c>
      <c r="O243" s="31">
        <v>8.8239130434782584</v>
      </c>
      <c r="P243" s="31">
        <v>0</v>
      </c>
      <c r="Q243" s="36">
        <v>0</v>
      </c>
      <c r="R243" s="31">
        <v>5.4157608695652177</v>
      </c>
      <c r="S243" s="31">
        <v>0</v>
      </c>
      <c r="T243" s="36">
        <v>0</v>
      </c>
      <c r="U243" s="31">
        <v>39.166195652173926</v>
      </c>
      <c r="V243" s="31">
        <v>0</v>
      </c>
      <c r="W243" s="36">
        <v>0</v>
      </c>
      <c r="X243" s="31">
        <v>3.72945652173913</v>
      </c>
      <c r="Y243" s="31">
        <v>0</v>
      </c>
      <c r="Z243" s="36">
        <v>0</v>
      </c>
      <c r="AA243" s="31">
        <v>124.69206521739126</v>
      </c>
      <c r="AB243" s="31">
        <v>0.17119565217391305</v>
      </c>
      <c r="AC243" s="36">
        <v>1.3729474435718607E-3</v>
      </c>
      <c r="AD243" s="31">
        <v>39.519347826086964</v>
      </c>
      <c r="AE243" s="31">
        <v>0</v>
      </c>
      <c r="AF243" s="36">
        <v>0</v>
      </c>
      <c r="AG243" s="31">
        <v>45.112173913043478</v>
      </c>
      <c r="AH243" s="31">
        <v>0</v>
      </c>
      <c r="AI243" s="36">
        <v>0</v>
      </c>
      <c r="AJ243" t="s">
        <v>27</v>
      </c>
      <c r="AK243" s="37">
        <v>6</v>
      </c>
      <c r="AT243"/>
    </row>
    <row r="244" spans="1:46" x14ac:dyDescent="0.25">
      <c r="A244" t="s">
        <v>816</v>
      </c>
      <c r="B244" t="s">
        <v>502</v>
      </c>
      <c r="C244" t="s">
        <v>576</v>
      </c>
      <c r="D244" t="s">
        <v>728</v>
      </c>
      <c r="E244" s="31">
        <v>88.369565217391298</v>
      </c>
      <c r="F244" s="31">
        <v>307.5861956521739</v>
      </c>
      <c r="G244" s="31">
        <v>2.3468478260869565</v>
      </c>
      <c r="H244" s="36">
        <v>7.6298867090278336E-3</v>
      </c>
      <c r="I244" s="31">
        <v>33.299456521739138</v>
      </c>
      <c r="J244" s="31">
        <v>0</v>
      </c>
      <c r="K244" s="36">
        <v>0</v>
      </c>
      <c r="L244" s="31">
        <v>22.722065217391311</v>
      </c>
      <c r="M244" s="31">
        <v>0</v>
      </c>
      <c r="N244" s="36">
        <v>0</v>
      </c>
      <c r="O244" s="31">
        <v>5.3817391304347817</v>
      </c>
      <c r="P244" s="31">
        <v>0</v>
      </c>
      <c r="Q244" s="36">
        <v>0</v>
      </c>
      <c r="R244" s="31">
        <v>5.1956521739130439</v>
      </c>
      <c r="S244" s="31">
        <v>0</v>
      </c>
      <c r="T244" s="36">
        <v>0</v>
      </c>
      <c r="U244" s="31">
        <v>78.287499999999994</v>
      </c>
      <c r="V244" s="31">
        <v>0.94586956521739129</v>
      </c>
      <c r="W244" s="36">
        <v>1.2081999875042521E-2</v>
      </c>
      <c r="X244" s="31">
        <v>8.2416304347826106</v>
      </c>
      <c r="Y244" s="31">
        <v>0</v>
      </c>
      <c r="Z244" s="36">
        <v>0</v>
      </c>
      <c r="AA244" s="31">
        <v>149.50717391304349</v>
      </c>
      <c r="AB244" s="31">
        <v>1.4009782608695651</v>
      </c>
      <c r="AC244" s="36">
        <v>9.370642385925932E-3</v>
      </c>
      <c r="AD244" s="31">
        <v>0</v>
      </c>
      <c r="AE244" s="31">
        <v>0</v>
      </c>
      <c r="AF244" s="36" t="s">
        <v>974</v>
      </c>
      <c r="AG244" s="31">
        <v>38.2504347826087</v>
      </c>
      <c r="AH244" s="31">
        <v>0</v>
      </c>
      <c r="AI244" s="36">
        <v>0</v>
      </c>
      <c r="AJ244" t="s">
        <v>218</v>
      </c>
      <c r="AK244" s="37">
        <v>6</v>
      </c>
      <c r="AT244"/>
    </row>
    <row r="245" spans="1:46" x14ac:dyDescent="0.25">
      <c r="A245" t="s">
        <v>816</v>
      </c>
      <c r="B245" t="s">
        <v>313</v>
      </c>
      <c r="C245" t="s">
        <v>599</v>
      </c>
      <c r="D245" t="s">
        <v>748</v>
      </c>
      <c r="E245" s="31">
        <v>79.532608695652172</v>
      </c>
      <c r="F245" s="31">
        <v>329.43706521739136</v>
      </c>
      <c r="G245" s="31">
        <v>6.6631521739130442</v>
      </c>
      <c r="H245" s="36">
        <v>2.0225872791563737E-2</v>
      </c>
      <c r="I245" s="31">
        <v>49.549565217391319</v>
      </c>
      <c r="J245" s="31">
        <v>0</v>
      </c>
      <c r="K245" s="36">
        <v>0</v>
      </c>
      <c r="L245" s="31">
        <v>39.983152173913055</v>
      </c>
      <c r="M245" s="31">
        <v>0</v>
      </c>
      <c r="N245" s="36">
        <v>0</v>
      </c>
      <c r="O245" s="31">
        <v>4.6561956521739152</v>
      </c>
      <c r="P245" s="31">
        <v>0</v>
      </c>
      <c r="Q245" s="36">
        <v>0</v>
      </c>
      <c r="R245" s="31">
        <v>4.9102173913043483</v>
      </c>
      <c r="S245" s="31">
        <v>0</v>
      </c>
      <c r="T245" s="36">
        <v>0</v>
      </c>
      <c r="U245" s="31">
        <v>93.023913043478302</v>
      </c>
      <c r="V245" s="31">
        <v>3.9816304347826099</v>
      </c>
      <c r="W245" s="36">
        <v>4.2802224766890225E-2</v>
      </c>
      <c r="X245" s="31">
        <v>12.135108695652173</v>
      </c>
      <c r="Y245" s="31">
        <v>0</v>
      </c>
      <c r="Z245" s="36">
        <v>0</v>
      </c>
      <c r="AA245" s="31">
        <v>123.7211956521739</v>
      </c>
      <c r="AB245" s="31">
        <v>2.6815217391304347</v>
      </c>
      <c r="AC245" s="36">
        <v>2.1673907409278402E-2</v>
      </c>
      <c r="AD245" s="31">
        <v>0</v>
      </c>
      <c r="AE245" s="31">
        <v>0</v>
      </c>
      <c r="AF245" s="36" t="s">
        <v>974</v>
      </c>
      <c r="AG245" s="31">
        <v>51.007282608695654</v>
      </c>
      <c r="AH245" s="31">
        <v>0</v>
      </c>
      <c r="AI245" s="36">
        <v>0</v>
      </c>
      <c r="AJ245" t="s">
        <v>25</v>
      </c>
      <c r="AK245" s="37">
        <v>6</v>
      </c>
      <c r="AT245"/>
    </row>
    <row r="246" spans="1:46" x14ac:dyDescent="0.25">
      <c r="A246" t="s">
        <v>816</v>
      </c>
      <c r="B246" t="s">
        <v>312</v>
      </c>
      <c r="C246" t="s">
        <v>604</v>
      </c>
      <c r="D246" t="s">
        <v>744</v>
      </c>
      <c r="E246" s="31">
        <v>93.782608695652172</v>
      </c>
      <c r="F246" s="31">
        <v>322.87054347826086</v>
      </c>
      <c r="G246" s="31">
        <v>5.7755434782608699</v>
      </c>
      <c r="H246" s="36">
        <v>1.7888109011250642E-2</v>
      </c>
      <c r="I246" s="31">
        <v>36.204456521739118</v>
      </c>
      <c r="J246" s="31">
        <v>0</v>
      </c>
      <c r="K246" s="36">
        <v>0</v>
      </c>
      <c r="L246" s="31">
        <v>30.381521739130424</v>
      </c>
      <c r="M246" s="31">
        <v>0</v>
      </c>
      <c r="N246" s="36">
        <v>0</v>
      </c>
      <c r="O246" s="31">
        <v>0.96739130434782605</v>
      </c>
      <c r="P246" s="31">
        <v>0</v>
      </c>
      <c r="Q246" s="36">
        <v>0</v>
      </c>
      <c r="R246" s="31">
        <v>4.8555434782608691</v>
      </c>
      <c r="S246" s="31">
        <v>0</v>
      </c>
      <c r="T246" s="36">
        <v>0</v>
      </c>
      <c r="U246" s="31">
        <v>71.283586956521745</v>
      </c>
      <c r="V246" s="31">
        <v>2.0203260869565218</v>
      </c>
      <c r="W246" s="36">
        <v>2.8342093505883573E-2</v>
      </c>
      <c r="X246" s="31">
        <v>20.697608695652171</v>
      </c>
      <c r="Y246" s="31">
        <v>0</v>
      </c>
      <c r="Z246" s="36">
        <v>0</v>
      </c>
      <c r="AA246" s="31">
        <v>137.15336956521739</v>
      </c>
      <c r="AB246" s="31">
        <v>1.6179347826086956</v>
      </c>
      <c r="AC246" s="36">
        <v>1.1796536882306462E-2</v>
      </c>
      <c r="AD246" s="31">
        <v>0</v>
      </c>
      <c r="AE246" s="31">
        <v>0</v>
      </c>
      <c r="AF246" s="36" t="s">
        <v>974</v>
      </c>
      <c r="AG246" s="31">
        <v>57.53152173913044</v>
      </c>
      <c r="AH246" s="31">
        <v>2.137282608695652</v>
      </c>
      <c r="AI246" s="36">
        <v>3.7149766668555982E-2</v>
      </c>
      <c r="AJ246" t="s">
        <v>24</v>
      </c>
      <c r="AK246" s="37">
        <v>6</v>
      </c>
      <c r="AT246"/>
    </row>
    <row r="247" spans="1:46" x14ac:dyDescent="0.25">
      <c r="A247" t="s">
        <v>816</v>
      </c>
      <c r="B247" t="s">
        <v>527</v>
      </c>
      <c r="C247" t="s">
        <v>588</v>
      </c>
      <c r="D247" t="s">
        <v>743</v>
      </c>
      <c r="E247" s="31">
        <v>107.95652173913044</v>
      </c>
      <c r="F247" s="31">
        <v>426.1769565217391</v>
      </c>
      <c r="G247" s="31">
        <v>0</v>
      </c>
      <c r="H247" s="36">
        <v>0</v>
      </c>
      <c r="I247" s="31">
        <v>46.979130434782611</v>
      </c>
      <c r="J247" s="31">
        <v>0</v>
      </c>
      <c r="K247" s="36">
        <v>0</v>
      </c>
      <c r="L247" s="31">
        <v>30.059239130434786</v>
      </c>
      <c r="M247" s="31">
        <v>0</v>
      </c>
      <c r="N247" s="36">
        <v>0</v>
      </c>
      <c r="O247" s="31">
        <v>11.322934782608696</v>
      </c>
      <c r="P247" s="31">
        <v>0</v>
      </c>
      <c r="Q247" s="36">
        <v>0</v>
      </c>
      <c r="R247" s="31">
        <v>5.5969565217391315</v>
      </c>
      <c r="S247" s="31">
        <v>0</v>
      </c>
      <c r="T247" s="36">
        <v>0</v>
      </c>
      <c r="U247" s="31">
        <v>123.93793478260868</v>
      </c>
      <c r="V247" s="31">
        <v>0</v>
      </c>
      <c r="W247" s="36">
        <v>0</v>
      </c>
      <c r="X247" s="31">
        <v>27.862391304347824</v>
      </c>
      <c r="Y247" s="31">
        <v>0</v>
      </c>
      <c r="Z247" s="36">
        <v>0</v>
      </c>
      <c r="AA247" s="31">
        <v>215.07467391304345</v>
      </c>
      <c r="AB247" s="31">
        <v>0</v>
      </c>
      <c r="AC247" s="36">
        <v>0</v>
      </c>
      <c r="AD247" s="31">
        <v>7.7374999999999998</v>
      </c>
      <c r="AE247" s="31">
        <v>0</v>
      </c>
      <c r="AF247" s="36">
        <v>0</v>
      </c>
      <c r="AG247" s="31">
        <v>4.5853260869565204</v>
      </c>
      <c r="AH247" s="31">
        <v>0</v>
      </c>
      <c r="AI247" s="36">
        <v>0</v>
      </c>
      <c r="AJ247" t="s">
        <v>245</v>
      </c>
      <c r="AK247" s="37">
        <v>6</v>
      </c>
      <c r="AT247"/>
    </row>
    <row r="248" spans="1:46" x14ac:dyDescent="0.25">
      <c r="A248" t="s">
        <v>816</v>
      </c>
      <c r="B248" t="s">
        <v>326</v>
      </c>
      <c r="C248" t="s">
        <v>591</v>
      </c>
      <c r="D248" t="s">
        <v>744</v>
      </c>
      <c r="E248" s="31">
        <v>32.369565217391305</v>
      </c>
      <c r="F248" s="31">
        <v>118.8779347826087</v>
      </c>
      <c r="G248" s="31">
        <v>10.598913043478259</v>
      </c>
      <c r="H248" s="36">
        <v>8.9157950656363782E-2</v>
      </c>
      <c r="I248" s="31">
        <v>16.680326086956526</v>
      </c>
      <c r="J248" s="31">
        <v>0</v>
      </c>
      <c r="K248" s="36">
        <v>0</v>
      </c>
      <c r="L248" s="31">
        <v>8.1143478260869593</v>
      </c>
      <c r="M248" s="31">
        <v>0</v>
      </c>
      <c r="N248" s="36">
        <v>0</v>
      </c>
      <c r="O248" s="31">
        <v>3.9572826086956527</v>
      </c>
      <c r="P248" s="31">
        <v>0</v>
      </c>
      <c r="Q248" s="36">
        <v>0</v>
      </c>
      <c r="R248" s="31">
        <v>4.6086956521739131</v>
      </c>
      <c r="S248" s="31">
        <v>0</v>
      </c>
      <c r="T248" s="36">
        <v>0</v>
      </c>
      <c r="U248" s="31">
        <v>44.551630434782609</v>
      </c>
      <c r="V248" s="31">
        <v>2.1049999999999995</v>
      </c>
      <c r="W248" s="36">
        <v>4.7248551387618166E-2</v>
      </c>
      <c r="X248" s="31">
        <v>3.0097826086956521</v>
      </c>
      <c r="Y248" s="31">
        <v>0</v>
      </c>
      <c r="Z248" s="36">
        <v>0</v>
      </c>
      <c r="AA248" s="31">
        <v>35.677065217391302</v>
      </c>
      <c r="AB248" s="31">
        <v>8.4939130434782601</v>
      </c>
      <c r="AC248" s="36">
        <v>0.23807768356848419</v>
      </c>
      <c r="AD248" s="31">
        <v>0</v>
      </c>
      <c r="AE248" s="31">
        <v>0</v>
      </c>
      <c r="AF248" s="36" t="s">
        <v>974</v>
      </c>
      <c r="AG248" s="31">
        <v>18.959130434782608</v>
      </c>
      <c r="AH248" s="31">
        <v>0</v>
      </c>
      <c r="AI248" s="36">
        <v>0</v>
      </c>
      <c r="AJ248" t="s">
        <v>38</v>
      </c>
      <c r="AK248" s="37">
        <v>6</v>
      </c>
      <c r="AT248"/>
    </row>
    <row r="249" spans="1:46" x14ac:dyDescent="0.25">
      <c r="A249" t="s">
        <v>816</v>
      </c>
      <c r="B249" t="s">
        <v>474</v>
      </c>
      <c r="C249" t="s">
        <v>664</v>
      </c>
      <c r="D249" t="s">
        <v>744</v>
      </c>
      <c r="E249" s="31">
        <v>37.097826086956523</v>
      </c>
      <c r="F249" s="31">
        <v>155.77271739130435</v>
      </c>
      <c r="G249" s="31">
        <v>0</v>
      </c>
      <c r="H249" s="36">
        <v>0</v>
      </c>
      <c r="I249" s="31">
        <v>17.375978260869566</v>
      </c>
      <c r="J249" s="31">
        <v>0</v>
      </c>
      <c r="K249" s="36">
        <v>0</v>
      </c>
      <c r="L249" s="31">
        <v>12.070760869565218</v>
      </c>
      <c r="M249" s="31">
        <v>0</v>
      </c>
      <c r="N249" s="36">
        <v>0</v>
      </c>
      <c r="O249" s="31">
        <v>0</v>
      </c>
      <c r="P249" s="31">
        <v>0</v>
      </c>
      <c r="Q249" s="36" t="s">
        <v>974</v>
      </c>
      <c r="R249" s="31">
        <v>5.3052173913043479</v>
      </c>
      <c r="S249" s="31">
        <v>0</v>
      </c>
      <c r="T249" s="36">
        <v>0</v>
      </c>
      <c r="U249" s="31">
        <v>31.786956521739135</v>
      </c>
      <c r="V249" s="31">
        <v>0</v>
      </c>
      <c r="W249" s="36">
        <v>0</v>
      </c>
      <c r="X249" s="31">
        <v>5.3152173913043468</v>
      </c>
      <c r="Y249" s="31">
        <v>0</v>
      </c>
      <c r="Z249" s="36">
        <v>0</v>
      </c>
      <c r="AA249" s="31">
        <v>56.673478260869558</v>
      </c>
      <c r="AB249" s="31">
        <v>0</v>
      </c>
      <c r="AC249" s="36">
        <v>0</v>
      </c>
      <c r="AD249" s="31">
        <v>14.596739130434784</v>
      </c>
      <c r="AE249" s="31">
        <v>0</v>
      </c>
      <c r="AF249" s="36">
        <v>0</v>
      </c>
      <c r="AG249" s="31">
        <v>30.024347826086959</v>
      </c>
      <c r="AH249" s="31">
        <v>0</v>
      </c>
      <c r="AI249" s="36">
        <v>0</v>
      </c>
      <c r="AJ249" t="s">
        <v>189</v>
      </c>
      <c r="AK249" s="37">
        <v>6</v>
      </c>
      <c r="AT249"/>
    </row>
    <row r="250" spans="1:46" x14ac:dyDescent="0.25">
      <c r="A250" t="s">
        <v>816</v>
      </c>
      <c r="B250" t="s">
        <v>380</v>
      </c>
      <c r="C250" t="s">
        <v>643</v>
      </c>
      <c r="D250" t="s">
        <v>716</v>
      </c>
      <c r="E250" s="31">
        <v>67.684782608695656</v>
      </c>
      <c r="F250" s="31">
        <v>195.47695652173911</v>
      </c>
      <c r="G250" s="31">
        <v>38.100543478260867</v>
      </c>
      <c r="H250" s="36">
        <v>0.19491066443948693</v>
      </c>
      <c r="I250" s="31">
        <v>17.065217391304348</v>
      </c>
      <c r="J250" s="31">
        <v>5.5733695652173916</v>
      </c>
      <c r="K250" s="36">
        <v>0.3265923566878981</v>
      </c>
      <c r="L250" s="31">
        <v>12.513586956521738</v>
      </c>
      <c r="M250" s="31">
        <v>5.0407608695652177</v>
      </c>
      <c r="N250" s="36">
        <v>0.40282301845819768</v>
      </c>
      <c r="O250" s="31">
        <v>0.53260869565217395</v>
      </c>
      <c r="P250" s="31">
        <v>0.53260869565217395</v>
      </c>
      <c r="Q250" s="36">
        <v>1</v>
      </c>
      <c r="R250" s="31">
        <v>4.0190217391304346</v>
      </c>
      <c r="S250" s="31">
        <v>0</v>
      </c>
      <c r="T250" s="36">
        <v>0</v>
      </c>
      <c r="U250" s="31">
        <v>31.919565217391302</v>
      </c>
      <c r="V250" s="31">
        <v>8.7010869565217384</v>
      </c>
      <c r="W250" s="36">
        <v>0.27259415650752572</v>
      </c>
      <c r="X250" s="31">
        <v>5.1834782608695651</v>
      </c>
      <c r="Y250" s="31">
        <v>0</v>
      </c>
      <c r="Z250" s="36">
        <v>0</v>
      </c>
      <c r="AA250" s="31">
        <v>93.274565217391284</v>
      </c>
      <c r="AB250" s="31">
        <v>23.565217391304348</v>
      </c>
      <c r="AC250" s="36">
        <v>0.25264355118012977</v>
      </c>
      <c r="AD250" s="31">
        <v>0</v>
      </c>
      <c r="AE250" s="31">
        <v>0</v>
      </c>
      <c r="AF250" s="36" t="s">
        <v>974</v>
      </c>
      <c r="AG250" s="31">
        <v>48.034130434782625</v>
      </c>
      <c r="AH250" s="31">
        <v>0.2608695652173913</v>
      </c>
      <c r="AI250" s="36">
        <v>5.4309209484198259E-3</v>
      </c>
      <c r="AJ250" t="s">
        <v>93</v>
      </c>
      <c r="AK250" s="37">
        <v>6</v>
      </c>
      <c r="AT250"/>
    </row>
    <row r="251" spans="1:46" x14ac:dyDescent="0.25">
      <c r="A251" t="s">
        <v>816</v>
      </c>
      <c r="B251" t="s">
        <v>543</v>
      </c>
      <c r="C251" t="s">
        <v>695</v>
      </c>
      <c r="D251" t="s">
        <v>775</v>
      </c>
      <c r="E251" s="31">
        <v>23.815217391304348</v>
      </c>
      <c r="F251" s="31">
        <v>104.01902173913044</v>
      </c>
      <c r="G251" s="31">
        <v>0</v>
      </c>
      <c r="H251" s="36">
        <v>0</v>
      </c>
      <c r="I251" s="31">
        <v>13.029891304347824</v>
      </c>
      <c r="J251" s="31">
        <v>0</v>
      </c>
      <c r="K251" s="36">
        <v>0</v>
      </c>
      <c r="L251" s="31">
        <v>6.8043478260869561</v>
      </c>
      <c r="M251" s="31">
        <v>0</v>
      </c>
      <c r="N251" s="36">
        <v>0</v>
      </c>
      <c r="O251" s="31">
        <v>0.44293478260869568</v>
      </c>
      <c r="P251" s="31">
        <v>0</v>
      </c>
      <c r="Q251" s="36">
        <v>0</v>
      </c>
      <c r="R251" s="31">
        <v>5.7826086956521738</v>
      </c>
      <c r="S251" s="31">
        <v>0</v>
      </c>
      <c r="T251" s="36">
        <v>0</v>
      </c>
      <c r="U251" s="31">
        <v>22.394021739130434</v>
      </c>
      <c r="V251" s="31">
        <v>0</v>
      </c>
      <c r="W251" s="36">
        <v>0</v>
      </c>
      <c r="X251" s="31">
        <v>0</v>
      </c>
      <c r="Y251" s="31">
        <v>0</v>
      </c>
      <c r="Z251" s="36" t="s">
        <v>974</v>
      </c>
      <c r="AA251" s="31">
        <v>45.328804347826086</v>
      </c>
      <c r="AB251" s="31">
        <v>0</v>
      </c>
      <c r="AC251" s="36">
        <v>0</v>
      </c>
      <c r="AD251" s="31">
        <v>10.904891304347826</v>
      </c>
      <c r="AE251" s="31">
        <v>0</v>
      </c>
      <c r="AF251" s="36">
        <v>0</v>
      </c>
      <c r="AG251" s="31">
        <v>12.361413043478262</v>
      </c>
      <c r="AH251" s="31">
        <v>0</v>
      </c>
      <c r="AI251" s="36">
        <v>0</v>
      </c>
      <c r="AJ251" t="s">
        <v>261</v>
      </c>
      <c r="AK251" s="37">
        <v>6</v>
      </c>
      <c r="AT251"/>
    </row>
    <row r="252" spans="1:46" x14ac:dyDescent="0.25">
      <c r="A252" t="s">
        <v>816</v>
      </c>
      <c r="B252" t="s">
        <v>526</v>
      </c>
      <c r="C252" t="s">
        <v>698</v>
      </c>
      <c r="D252" t="s">
        <v>777</v>
      </c>
      <c r="E252" s="31">
        <v>41.043478260869563</v>
      </c>
      <c r="F252" s="31">
        <v>183.32010869565218</v>
      </c>
      <c r="G252" s="31">
        <v>0</v>
      </c>
      <c r="H252" s="36">
        <v>0</v>
      </c>
      <c r="I252" s="31">
        <v>22.970108695652176</v>
      </c>
      <c r="J252" s="31">
        <v>0</v>
      </c>
      <c r="K252" s="36">
        <v>0</v>
      </c>
      <c r="L252" s="31">
        <v>17.230978260869566</v>
      </c>
      <c r="M252" s="31">
        <v>0</v>
      </c>
      <c r="N252" s="36">
        <v>0</v>
      </c>
      <c r="O252" s="31">
        <v>0</v>
      </c>
      <c r="P252" s="31">
        <v>0</v>
      </c>
      <c r="Q252" s="36" t="s">
        <v>974</v>
      </c>
      <c r="R252" s="31">
        <v>5.7391304347826084</v>
      </c>
      <c r="S252" s="31">
        <v>0</v>
      </c>
      <c r="T252" s="36">
        <v>0</v>
      </c>
      <c r="U252" s="31">
        <v>28.163043478260871</v>
      </c>
      <c r="V252" s="31">
        <v>0</v>
      </c>
      <c r="W252" s="36">
        <v>0</v>
      </c>
      <c r="X252" s="31">
        <v>18.801630434782609</v>
      </c>
      <c r="Y252" s="31">
        <v>0</v>
      </c>
      <c r="Z252" s="36">
        <v>0</v>
      </c>
      <c r="AA252" s="31">
        <v>49.669021739130429</v>
      </c>
      <c r="AB252" s="31">
        <v>0</v>
      </c>
      <c r="AC252" s="36">
        <v>0</v>
      </c>
      <c r="AD252" s="31">
        <v>23.422826086956523</v>
      </c>
      <c r="AE252" s="31">
        <v>0</v>
      </c>
      <c r="AF252" s="36">
        <v>0</v>
      </c>
      <c r="AG252" s="31">
        <v>40.293478260869563</v>
      </c>
      <c r="AH252" s="31">
        <v>0</v>
      </c>
      <c r="AI252" s="36">
        <v>0</v>
      </c>
      <c r="AJ252" t="s">
        <v>244</v>
      </c>
      <c r="AK252" s="37">
        <v>6</v>
      </c>
      <c r="AT252"/>
    </row>
    <row r="253" spans="1:46" x14ac:dyDescent="0.25">
      <c r="A253" t="s">
        <v>816</v>
      </c>
      <c r="B253" t="s">
        <v>459</v>
      </c>
      <c r="C253" t="s">
        <v>588</v>
      </c>
      <c r="D253" t="s">
        <v>743</v>
      </c>
      <c r="E253" s="31">
        <v>55.782608695652172</v>
      </c>
      <c r="F253" s="31">
        <v>210.49869565217389</v>
      </c>
      <c r="G253" s="31">
        <v>0</v>
      </c>
      <c r="H253" s="36">
        <v>0</v>
      </c>
      <c r="I253" s="31">
        <v>20.167608695652174</v>
      </c>
      <c r="J253" s="31">
        <v>0</v>
      </c>
      <c r="K253" s="36">
        <v>0</v>
      </c>
      <c r="L253" s="31">
        <v>8.3143478260869568</v>
      </c>
      <c r="M253" s="31">
        <v>0</v>
      </c>
      <c r="N253" s="36">
        <v>0</v>
      </c>
      <c r="O253" s="31">
        <v>5.7391304347826084</v>
      </c>
      <c r="P253" s="31">
        <v>0</v>
      </c>
      <c r="Q253" s="36">
        <v>0</v>
      </c>
      <c r="R253" s="31">
        <v>6.1141304347826084</v>
      </c>
      <c r="S253" s="31">
        <v>0</v>
      </c>
      <c r="T253" s="36">
        <v>0</v>
      </c>
      <c r="U253" s="31">
        <v>43.255978260869568</v>
      </c>
      <c r="V253" s="31">
        <v>0</v>
      </c>
      <c r="W253" s="36">
        <v>0</v>
      </c>
      <c r="X253" s="31">
        <v>28.326086956521738</v>
      </c>
      <c r="Y253" s="31">
        <v>0</v>
      </c>
      <c r="Z253" s="36">
        <v>0</v>
      </c>
      <c r="AA253" s="31">
        <v>62.818260869565222</v>
      </c>
      <c r="AB253" s="31">
        <v>0</v>
      </c>
      <c r="AC253" s="36">
        <v>0</v>
      </c>
      <c r="AD253" s="31">
        <v>0</v>
      </c>
      <c r="AE253" s="31">
        <v>0</v>
      </c>
      <c r="AF253" s="36" t="s">
        <v>974</v>
      </c>
      <c r="AG253" s="31">
        <v>55.930760869565198</v>
      </c>
      <c r="AH253" s="31">
        <v>0</v>
      </c>
      <c r="AI253" s="36">
        <v>0</v>
      </c>
      <c r="AJ253" t="s">
        <v>174</v>
      </c>
      <c r="AK253" s="37">
        <v>6</v>
      </c>
      <c r="AT253"/>
    </row>
    <row r="254" spans="1:46" x14ac:dyDescent="0.25">
      <c r="A254" t="s">
        <v>816</v>
      </c>
      <c r="B254" t="s">
        <v>413</v>
      </c>
      <c r="C254" t="s">
        <v>588</v>
      </c>
      <c r="D254" t="s">
        <v>743</v>
      </c>
      <c r="E254" s="31">
        <v>89.173913043478265</v>
      </c>
      <c r="F254" s="31">
        <v>273.25054347826085</v>
      </c>
      <c r="G254" s="31">
        <v>31.297499999999999</v>
      </c>
      <c r="H254" s="36">
        <v>0.11453774108409029</v>
      </c>
      <c r="I254" s="31">
        <v>24.535543478260859</v>
      </c>
      <c r="J254" s="31">
        <v>0.12771739130434784</v>
      </c>
      <c r="K254" s="36">
        <v>5.2054029867937843E-3</v>
      </c>
      <c r="L254" s="31">
        <v>1.6615217391304349</v>
      </c>
      <c r="M254" s="31">
        <v>0.12771739130434784</v>
      </c>
      <c r="N254" s="36">
        <v>7.6867722098652363E-2</v>
      </c>
      <c r="O254" s="31">
        <v>15.526086956521731</v>
      </c>
      <c r="P254" s="31">
        <v>0</v>
      </c>
      <c r="Q254" s="36">
        <v>0</v>
      </c>
      <c r="R254" s="31">
        <v>7.3479347826086929</v>
      </c>
      <c r="S254" s="31">
        <v>0</v>
      </c>
      <c r="T254" s="36">
        <v>0</v>
      </c>
      <c r="U254" s="31">
        <v>46.721086956521731</v>
      </c>
      <c r="V254" s="31">
        <v>12.922065217391301</v>
      </c>
      <c r="W254" s="36">
        <v>0.27657886532940623</v>
      </c>
      <c r="X254" s="31">
        <v>13.89413043478261</v>
      </c>
      <c r="Y254" s="31">
        <v>0</v>
      </c>
      <c r="Z254" s="36">
        <v>0</v>
      </c>
      <c r="AA254" s="31">
        <v>124.16945652173914</v>
      </c>
      <c r="AB254" s="31">
        <v>15.968695652173915</v>
      </c>
      <c r="AC254" s="36">
        <v>0.12860405529260066</v>
      </c>
      <c r="AD254" s="31">
        <v>25.514673913043481</v>
      </c>
      <c r="AE254" s="31">
        <v>0</v>
      </c>
      <c r="AF254" s="36">
        <v>0</v>
      </c>
      <c r="AG254" s="31">
        <v>38.415652173913045</v>
      </c>
      <c r="AH254" s="31">
        <v>2.2790217391304348</v>
      </c>
      <c r="AI254" s="36">
        <v>5.9325342930870564E-2</v>
      </c>
      <c r="AJ254" t="s">
        <v>127</v>
      </c>
      <c r="AK254" s="37">
        <v>6</v>
      </c>
      <c r="AT254"/>
    </row>
    <row r="255" spans="1:46" x14ac:dyDescent="0.25">
      <c r="A255" t="s">
        <v>816</v>
      </c>
      <c r="B255" t="s">
        <v>522</v>
      </c>
      <c r="C255" t="s">
        <v>591</v>
      </c>
      <c r="D255" t="s">
        <v>744</v>
      </c>
      <c r="E255" s="31">
        <v>117.42391304347827</v>
      </c>
      <c r="F255" s="31">
        <v>428.03717391304349</v>
      </c>
      <c r="G255" s="31">
        <v>9.7211956521739147</v>
      </c>
      <c r="H255" s="36">
        <v>2.2711101382397205E-2</v>
      </c>
      <c r="I255" s="31">
        <v>24.352391304347826</v>
      </c>
      <c r="J255" s="31">
        <v>0.39130434782608697</v>
      </c>
      <c r="K255" s="36">
        <v>1.6068415743476672E-2</v>
      </c>
      <c r="L255" s="31">
        <v>10.550217391304351</v>
      </c>
      <c r="M255" s="31">
        <v>0.39130434782608697</v>
      </c>
      <c r="N255" s="36">
        <v>3.7089695246337387E-2</v>
      </c>
      <c r="O255" s="31">
        <v>8.2704347826086924</v>
      </c>
      <c r="P255" s="31">
        <v>0</v>
      </c>
      <c r="Q255" s="36">
        <v>0</v>
      </c>
      <c r="R255" s="31">
        <v>5.5317391304347829</v>
      </c>
      <c r="S255" s="31">
        <v>0</v>
      </c>
      <c r="T255" s="36">
        <v>0</v>
      </c>
      <c r="U255" s="31">
        <v>103.79097826086957</v>
      </c>
      <c r="V255" s="31">
        <v>2.1467391304347827</v>
      </c>
      <c r="W255" s="36">
        <v>2.0683292193654262E-2</v>
      </c>
      <c r="X255" s="31">
        <v>20.377282608695655</v>
      </c>
      <c r="Y255" s="31">
        <v>0</v>
      </c>
      <c r="Z255" s="36">
        <v>0</v>
      </c>
      <c r="AA255" s="31">
        <v>131.39902173913043</v>
      </c>
      <c r="AB255" s="31">
        <v>7.0889130434782617</v>
      </c>
      <c r="AC255" s="36">
        <v>5.3949511569059069E-2</v>
      </c>
      <c r="AD255" s="31">
        <v>95.242391304347862</v>
      </c>
      <c r="AE255" s="31">
        <v>0</v>
      </c>
      <c r="AF255" s="36">
        <v>0</v>
      </c>
      <c r="AG255" s="31">
        <v>52.875108695652187</v>
      </c>
      <c r="AH255" s="31">
        <v>9.4239130434782603E-2</v>
      </c>
      <c r="AI255" s="36">
        <v>1.7822966753074816E-3</v>
      </c>
      <c r="AJ255" t="s">
        <v>240</v>
      </c>
      <c r="AK255" s="37">
        <v>6</v>
      </c>
      <c r="AT255"/>
    </row>
    <row r="256" spans="1:46" x14ac:dyDescent="0.25">
      <c r="A256" t="s">
        <v>816</v>
      </c>
      <c r="B256" t="s">
        <v>442</v>
      </c>
      <c r="C256" t="s">
        <v>669</v>
      </c>
      <c r="D256" t="s">
        <v>722</v>
      </c>
      <c r="E256" s="31">
        <v>33.021739130434781</v>
      </c>
      <c r="F256" s="31">
        <v>112.65086956521739</v>
      </c>
      <c r="G256" s="31">
        <v>11.266847826086957</v>
      </c>
      <c r="H256" s="36">
        <v>0.10001563121147679</v>
      </c>
      <c r="I256" s="31">
        <v>15.586521739130433</v>
      </c>
      <c r="J256" s="31">
        <v>0</v>
      </c>
      <c r="K256" s="36">
        <v>0</v>
      </c>
      <c r="L256" s="31">
        <v>9.7604347826086943</v>
      </c>
      <c r="M256" s="31">
        <v>0</v>
      </c>
      <c r="N256" s="36">
        <v>0</v>
      </c>
      <c r="O256" s="31">
        <v>5.8260869565217392</v>
      </c>
      <c r="P256" s="31">
        <v>0</v>
      </c>
      <c r="Q256" s="36">
        <v>0</v>
      </c>
      <c r="R256" s="31">
        <v>0</v>
      </c>
      <c r="S256" s="31">
        <v>0</v>
      </c>
      <c r="T256" s="36" t="s">
        <v>974</v>
      </c>
      <c r="U256" s="31">
        <v>19.946630434782609</v>
      </c>
      <c r="V256" s="31">
        <v>2.3929347826086955</v>
      </c>
      <c r="W256" s="36">
        <v>0.11996686811001095</v>
      </c>
      <c r="X256" s="31">
        <v>5.660760869565217</v>
      </c>
      <c r="Y256" s="31">
        <v>0.69456521739130428</v>
      </c>
      <c r="Z256" s="36">
        <v>0.12269820849094644</v>
      </c>
      <c r="AA256" s="31">
        <v>55.73467391304348</v>
      </c>
      <c r="AB256" s="31">
        <v>8.179347826086957</v>
      </c>
      <c r="AC256" s="36">
        <v>0.14675510327463781</v>
      </c>
      <c r="AD256" s="31">
        <v>0</v>
      </c>
      <c r="AE256" s="31">
        <v>0</v>
      </c>
      <c r="AF256" s="36" t="s">
        <v>974</v>
      </c>
      <c r="AG256" s="31">
        <v>15.722282608695652</v>
      </c>
      <c r="AH256" s="31">
        <v>0</v>
      </c>
      <c r="AI256" s="36">
        <v>0</v>
      </c>
      <c r="AJ256" t="s">
        <v>157</v>
      </c>
      <c r="AK256" s="37">
        <v>6</v>
      </c>
      <c r="AT256"/>
    </row>
    <row r="257" spans="1:46" x14ac:dyDescent="0.25">
      <c r="A257" t="s">
        <v>816</v>
      </c>
      <c r="B257" t="s">
        <v>323</v>
      </c>
      <c r="C257" t="s">
        <v>598</v>
      </c>
      <c r="D257" t="s">
        <v>712</v>
      </c>
      <c r="E257" s="31">
        <v>65.793478260869563</v>
      </c>
      <c r="F257" s="31">
        <v>215.2796739130435</v>
      </c>
      <c r="G257" s="31">
        <v>1.1757608695652173</v>
      </c>
      <c r="H257" s="36">
        <v>5.4615507734377868E-3</v>
      </c>
      <c r="I257" s="31">
        <v>12.985760869565219</v>
      </c>
      <c r="J257" s="31">
        <v>0</v>
      </c>
      <c r="K257" s="36">
        <v>0</v>
      </c>
      <c r="L257" s="31">
        <v>8.2475000000000023</v>
      </c>
      <c r="M257" s="31">
        <v>0</v>
      </c>
      <c r="N257" s="36">
        <v>0</v>
      </c>
      <c r="O257" s="31">
        <v>0</v>
      </c>
      <c r="P257" s="31">
        <v>0</v>
      </c>
      <c r="Q257" s="36" t="s">
        <v>974</v>
      </c>
      <c r="R257" s="31">
        <v>4.7382608695652175</v>
      </c>
      <c r="S257" s="31">
        <v>0</v>
      </c>
      <c r="T257" s="36">
        <v>0</v>
      </c>
      <c r="U257" s="31">
        <v>66.845543478260865</v>
      </c>
      <c r="V257" s="31">
        <v>0.98684782608695643</v>
      </c>
      <c r="W257" s="36">
        <v>1.4763105732065648E-2</v>
      </c>
      <c r="X257" s="31">
        <v>6.2664130434782619</v>
      </c>
      <c r="Y257" s="31">
        <v>0</v>
      </c>
      <c r="Z257" s="36">
        <v>0</v>
      </c>
      <c r="AA257" s="31">
        <v>84.112065217391333</v>
      </c>
      <c r="AB257" s="31">
        <v>0.18891304347826085</v>
      </c>
      <c r="AC257" s="36">
        <v>2.2459684349683579E-3</v>
      </c>
      <c r="AD257" s="31">
        <v>0</v>
      </c>
      <c r="AE257" s="31">
        <v>0</v>
      </c>
      <c r="AF257" s="36" t="s">
        <v>974</v>
      </c>
      <c r="AG257" s="31">
        <v>45.06989130434782</v>
      </c>
      <c r="AH257" s="31">
        <v>0</v>
      </c>
      <c r="AI257" s="36">
        <v>0</v>
      </c>
      <c r="AJ257" t="s">
        <v>35</v>
      </c>
      <c r="AK257" s="37">
        <v>6</v>
      </c>
      <c r="AT257"/>
    </row>
    <row r="258" spans="1:46" x14ac:dyDescent="0.25">
      <c r="A258" t="s">
        <v>816</v>
      </c>
      <c r="B258" t="s">
        <v>518</v>
      </c>
      <c r="C258" t="s">
        <v>588</v>
      </c>
      <c r="D258" t="s">
        <v>743</v>
      </c>
      <c r="E258" s="31">
        <v>67.456521739130437</v>
      </c>
      <c r="F258" s="31">
        <v>304.02771739130435</v>
      </c>
      <c r="G258" s="31">
        <v>76.153152173913043</v>
      </c>
      <c r="H258" s="36">
        <v>0.25048095228731648</v>
      </c>
      <c r="I258" s="31">
        <v>28.791739130434781</v>
      </c>
      <c r="J258" s="31">
        <v>1.2445652173913044</v>
      </c>
      <c r="K258" s="36">
        <v>4.3226468944896637E-2</v>
      </c>
      <c r="L258" s="31">
        <v>18.588695652173911</v>
      </c>
      <c r="M258" s="31">
        <v>1.2445652173913044</v>
      </c>
      <c r="N258" s="36">
        <v>6.6952799738036223E-2</v>
      </c>
      <c r="O258" s="31">
        <v>7.7570652173913031</v>
      </c>
      <c r="P258" s="31">
        <v>0</v>
      </c>
      <c r="Q258" s="36">
        <v>0</v>
      </c>
      <c r="R258" s="31">
        <v>2.4459782608695653</v>
      </c>
      <c r="S258" s="31">
        <v>0</v>
      </c>
      <c r="T258" s="36">
        <v>0</v>
      </c>
      <c r="U258" s="31">
        <v>65.921086956521734</v>
      </c>
      <c r="V258" s="31">
        <v>20.084782608695651</v>
      </c>
      <c r="W258" s="36">
        <v>0.30467917833245944</v>
      </c>
      <c r="X258" s="31">
        <v>22.395217391304353</v>
      </c>
      <c r="Y258" s="31">
        <v>0</v>
      </c>
      <c r="Z258" s="36">
        <v>0</v>
      </c>
      <c r="AA258" s="31">
        <v>130.83543478260873</v>
      </c>
      <c r="AB258" s="31">
        <v>47.415326086956512</v>
      </c>
      <c r="AC258" s="36">
        <v>0.36240431474653673</v>
      </c>
      <c r="AD258" s="31">
        <v>0</v>
      </c>
      <c r="AE258" s="31">
        <v>0</v>
      </c>
      <c r="AF258" s="36" t="s">
        <v>974</v>
      </c>
      <c r="AG258" s="31">
        <v>56.084239130434753</v>
      </c>
      <c r="AH258" s="31">
        <v>7.4084782608695656</v>
      </c>
      <c r="AI258" s="36">
        <v>0.13209554726488695</v>
      </c>
      <c r="AJ258" t="s">
        <v>236</v>
      </c>
      <c r="AK258" s="37">
        <v>6</v>
      </c>
      <c r="AT258"/>
    </row>
    <row r="259" spans="1:46" x14ac:dyDescent="0.25">
      <c r="A259" t="s">
        <v>816</v>
      </c>
      <c r="B259" t="s">
        <v>446</v>
      </c>
      <c r="C259" t="s">
        <v>672</v>
      </c>
      <c r="D259" t="s">
        <v>750</v>
      </c>
      <c r="E259" s="31">
        <v>51.043478260869563</v>
      </c>
      <c r="F259" s="31">
        <v>180.4173913043478</v>
      </c>
      <c r="G259" s="31">
        <v>0.70652173913043481</v>
      </c>
      <c r="H259" s="36">
        <v>3.9160401002506272E-3</v>
      </c>
      <c r="I259" s="31">
        <v>14.288369565217398</v>
      </c>
      <c r="J259" s="31">
        <v>0</v>
      </c>
      <c r="K259" s="36">
        <v>0</v>
      </c>
      <c r="L259" s="31">
        <v>9.1090217391304407</v>
      </c>
      <c r="M259" s="31">
        <v>0</v>
      </c>
      <c r="N259" s="36">
        <v>0</v>
      </c>
      <c r="O259" s="31">
        <v>0</v>
      </c>
      <c r="P259" s="31">
        <v>0</v>
      </c>
      <c r="Q259" s="36" t="s">
        <v>974</v>
      </c>
      <c r="R259" s="31">
        <v>5.1793478260869561</v>
      </c>
      <c r="S259" s="31">
        <v>0</v>
      </c>
      <c r="T259" s="36">
        <v>0</v>
      </c>
      <c r="U259" s="31">
        <v>34.379565217391303</v>
      </c>
      <c r="V259" s="31">
        <v>0.70652173913043481</v>
      </c>
      <c r="W259" s="36">
        <v>2.055063043010889E-2</v>
      </c>
      <c r="X259" s="31">
        <v>0</v>
      </c>
      <c r="Y259" s="31">
        <v>0</v>
      </c>
      <c r="Z259" s="36" t="s">
        <v>974</v>
      </c>
      <c r="AA259" s="31">
        <v>104.36749999999995</v>
      </c>
      <c r="AB259" s="31">
        <v>0</v>
      </c>
      <c r="AC259" s="36">
        <v>0</v>
      </c>
      <c r="AD259" s="31">
        <v>0</v>
      </c>
      <c r="AE259" s="31">
        <v>0</v>
      </c>
      <c r="AF259" s="36" t="s">
        <v>974</v>
      </c>
      <c r="AG259" s="31">
        <v>27.381956521739131</v>
      </c>
      <c r="AH259" s="31">
        <v>0</v>
      </c>
      <c r="AI259" s="36">
        <v>0</v>
      </c>
      <c r="AJ259" t="s">
        <v>161</v>
      </c>
      <c r="AK259" s="37">
        <v>6</v>
      </c>
      <c r="AT259"/>
    </row>
    <row r="260" spans="1:46" x14ac:dyDescent="0.25">
      <c r="A260" t="s">
        <v>816</v>
      </c>
      <c r="B260" t="s">
        <v>317</v>
      </c>
      <c r="C260" t="s">
        <v>607</v>
      </c>
      <c r="D260" t="s">
        <v>743</v>
      </c>
      <c r="E260" s="31">
        <v>41.141304347826086</v>
      </c>
      <c r="F260" s="31">
        <v>147.58967391304347</v>
      </c>
      <c r="G260" s="31">
        <v>0</v>
      </c>
      <c r="H260" s="36">
        <v>0</v>
      </c>
      <c r="I260" s="31">
        <v>8.711956521739129</v>
      </c>
      <c r="J260" s="31">
        <v>0</v>
      </c>
      <c r="K260" s="36">
        <v>0</v>
      </c>
      <c r="L260" s="31">
        <v>3.0815217391304346</v>
      </c>
      <c r="M260" s="31">
        <v>0</v>
      </c>
      <c r="N260" s="36">
        <v>0</v>
      </c>
      <c r="O260" s="31">
        <v>0</v>
      </c>
      <c r="P260" s="31">
        <v>0</v>
      </c>
      <c r="Q260" s="36" t="s">
        <v>974</v>
      </c>
      <c r="R260" s="31">
        <v>5.6304347826086953</v>
      </c>
      <c r="S260" s="31">
        <v>0</v>
      </c>
      <c r="T260" s="36">
        <v>0</v>
      </c>
      <c r="U260" s="31">
        <v>36.032608695652172</v>
      </c>
      <c r="V260" s="31">
        <v>0</v>
      </c>
      <c r="W260" s="36">
        <v>0</v>
      </c>
      <c r="X260" s="31">
        <v>0</v>
      </c>
      <c r="Y260" s="31">
        <v>0</v>
      </c>
      <c r="Z260" s="36" t="s">
        <v>974</v>
      </c>
      <c r="AA260" s="31">
        <v>56.043478260869563</v>
      </c>
      <c r="AB260" s="31">
        <v>0</v>
      </c>
      <c r="AC260" s="36">
        <v>0</v>
      </c>
      <c r="AD260" s="31">
        <v>32.377717391304351</v>
      </c>
      <c r="AE260" s="31">
        <v>0</v>
      </c>
      <c r="AF260" s="36">
        <v>0</v>
      </c>
      <c r="AG260" s="31">
        <v>14.423913043478262</v>
      </c>
      <c r="AH260" s="31">
        <v>0</v>
      </c>
      <c r="AI260" s="36">
        <v>0</v>
      </c>
      <c r="AJ260" t="s">
        <v>29</v>
      </c>
      <c r="AK260" s="37">
        <v>6</v>
      </c>
      <c r="AT260"/>
    </row>
    <row r="261" spans="1:46" x14ac:dyDescent="0.25">
      <c r="A261" t="s">
        <v>816</v>
      </c>
      <c r="B261" t="s">
        <v>401</v>
      </c>
      <c r="C261" t="s">
        <v>653</v>
      </c>
      <c r="D261" t="s">
        <v>761</v>
      </c>
      <c r="E261" s="31">
        <v>56.25</v>
      </c>
      <c r="F261" s="31">
        <v>202.31684782608698</v>
      </c>
      <c r="G261" s="31">
        <v>0</v>
      </c>
      <c r="H261" s="36">
        <v>0</v>
      </c>
      <c r="I261" s="31">
        <v>16.179347826086957</v>
      </c>
      <c r="J261" s="31">
        <v>0</v>
      </c>
      <c r="K261" s="36">
        <v>0</v>
      </c>
      <c r="L261" s="31">
        <v>10.266304347826088</v>
      </c>
      <c r="M261" s="31">
        <v>0</v>
      </c>
      <c r="N261" s="36">
        <v>0</v>
      </c>
      <c r="O261" s="31">
        <v>0</v>
      </c>
      <c r="P261" s="31">
        <v>0</v>
      </c>
      <c r="Q261" s="36" t="s">
        <v>974</v>
      </c>
      <c r="R261" s="31">
        <v>5.9130434782608692</v>
      </c>
      <c r="S261" s="31">
        <v>0</v>
      </c>
      <c r="T261" s="36">
        <v>0</v>
      </c>
      <c r="U261" s="31">
        <v>41.038043478260867</v>
      </c>
      <c r="V261" s="31">
        <v>0</v>
      </c>
      <c r="W261" s="36">
        <v>0</v>
      </c>
      <c r="X261" s="31">
        <v>3.8858695652173911</v>
      </c>
      <c r="Y261" s="31">
        <v>0</v>
      </c>
      <c r="Z261" s="36">
        <v>0</v>
      </c>
      <c r="AA261" s="31">
        <v>101.85271739130435</v>
      </c>
      <c r="AB261" s="31">
        <v>0</v>
      </c>
      <c r="AC261" s="36">
        <v>0</v>
      </c>
      <c r="AD261" s="31">
        <v>2.785326086956522</v>
      </c>
      <c r="AE261" s="31">
        <v>0</v>
      </c>
      <c r="AF261" s="36">
        <v>0</v>
      </c>
      <c r="AG261" s="31">
        <v>36.575543478260869</v>
      </c>
      <c r="AH261" s="31">
        <v>0</v>
      </c>
      <c r="AI261" s="36">
        <v>0</v>
      </c>
      <c r="AJ261" t="s">
        <v>114</v>
      </c>
      <c r="AK261" s="37">
        <v>6</v>
      </c>
      <c r="AT261"/>
    </row>
    <row r="262" spans="1:46" x14ac:dyDescent="0.25">
      <c r="A262" t="s">
        <v>816</v>
      </c>
      <c r="B262" t="s">
        <v>384</v>
      </c>
      <c r="C262" t="s">
        <v>638</v>
      </c>
      <c r="D262" t="s">
        <v>767</v>
      </c>
      <c r="E262" s="31">
        <v>61.130434782608695</v>
      </c>
      <c r="F262" s="31">
        <v>179.03152173913043</v>
      </c>
      <c r="G262" s="31">
        <v>0</v>
      </c>
      <c r="H262" s="36">
        <v>0</v>
      </c>
      <c r="I262" s="31">
        <v>14.661847826086955</v>
      </c>
      <c r="J262" s="31">
        <v>0</v>
      </c>
      <c r="K262" s="36">
        <v>0</v>
      </c>
      <c r="L262" s="31">
        <v>10.248043478260868</v>
      </c>
      <c r="M262" s="31">
        <v>0</v>
      </c>
      <c r="N262" s="36">
        <v>0</v>
      </c>
      <c r="O262" s="31">
        <v>1.9565217391304348</v>
      </c>
      <c r="P262" s="31">
        <v>0</v>
      </c>
      <c r="Q262" s="36">
        <v>0</v>
      </c>
      <c r="R262" s="31">
        <v>2.4572826086956523</v>
      </c>
      <c r="S262" s="31">
        <v>0</v>
      </c>
      <c r="T262" s="36">
        <v>0</v>
      </c>
      <c r="U262" s="31">
        <v>37.074999999999996</v>
      </c>
      <c r="V262" s="31">
        <v>0</v>
      </c>
      <c r="W262" s="36">
        <v>0</v>
      </c>
      <c r="X262" s="31">
        <v>5.1114130434782608</v>
      </c>
      <c r="Y262" s="31">
        <v>0</v>
      </c>
      <c r="Z262" s="36">
        <v>0</v>
      </c>
      <c r="AA262" s="31">
        <v>86.502717391304344</v>
      </c>
      <c r="AB262" s="31">
        <v>0</v>
      </c>
      <c r="AC262" s="36">
        <v>0</v>
      </c>
      <c r="AD262" s="31">
        <v>0</v>
      </c>
      <c r="AE262" s="31">
        <v>0</v>
      </c>
      <c r="AF262" s="36" t="s">
        <v>974</v>
      </c>
      <c r="AG262" s="31">
        <v>35.680543478260873</v>
      </c>
      <c r="AH262" s="31">
        <v>0</v>
      </c>
      <c r="AI262" s="36">
        <v>0</v>
      </c>
      <c r="AJ262" t="s">
        <v>97</v>
      </c>
      <c r="AK262" s="37">
        <v>6</v>
      </c>
      <c r="AT262"/>
    </row>
    <row r="263" spans="1:46" x14ac:dyDescent="0.25">
      <c r="A263" t="s">
        <v>816</v>
      </c>
      <c r="B263" t="s">
        <v>352</v>
      </c>
      <c r="C263" t="s">
        <v>591</v>
      </c>
      <c r="D263" t="s">
        <v>744</v>
      </c>
      <c r="E263" s="31">
        <v>50.815217391304351</v>
      </c>
      <c r="F263" s="31">
        <v>187.72010869565219</v>
      </c>
      <c r="G263" s="31">
        <v>12.622282608695652</v>
      </c>
      <c r="H263" s="36">
        <v>6.7239906776103406E-2</v>
      </c>
      <c r="I263" s="31">
        <v>12.644021739130434</v>
      </c>
      <c r="J263" s="31">
        <v>0</v>
      </c>
      <c r="K263" s="36">
        <v>0</v>
      </c>
      <c r="L263" s="31">
        <v>7.7771739130434785</v>
      </c>
      <c r="M263" s="31">
        <v>0</v>
      </c>
      <c r="N263" s="36">
        <v>0</v>
      </c>
      <c r="O263" s="31">
        <v>0</v>
      </c>
      <c r="P263" s="31">
        <v>0</v>
      </c>
      <c r="Q263" s="36" t="s">
        <v>974</v>
      </c>
      <c r="R263" s="31">
        <v>4.8668478260869561</v>
      </c>
      <c r="S263" s="31">
        <v>0</v>
      </c>
      <c r="T263" s="36">
        <v>0</v>
      </c>
      <c r="U263" s="31">
        <v>60.404891304347828</v>
      </c>
      <c r="V263" s="31">
        <v>0</v>
      </c>
      <c r="W263" s="36">
        <v>0</v>
      </c>
      <c r="X263" s="31">
        <v>16.576086956521738</v>
      </c>
      <c r="Y263" s="31">
        <v>0</v>
      </c>
      <c r="Z263" s="36">
        <v>0</v>
      </c>
      <c r="AA263" s="31">
        <v>72.565217391304344</v>
      </c>
      <c r="AB263" s="31">
        <v>12.622282608695652</v>
      </c>
      <c r="AC263" s="36">
        <v>0.17394397843019774</v>
      </c>
      <c r="AD263" s="31">
        <v>8.9565217391304355</v>
      </c>
      <c r="AE263" s="31">
        <v>0</v>
      </c>
      <c r="AF263" s="36">
        <v>0</v>
      </c>
      <c r="AG263" s="31">
        <v>16.573369565217391</v>
      </c>
      <c r="AH263" s="31">
        <v>0</v>
      </c>
      <c r="AI263" s="36">
        <v>0</v>
      </c>
      <c r="AJ263" t="s">
        <v>65</v>
      </c>
      <c r="AK263" s="37">
        <v>6</v>
      </c>
      <c r="AT263"/>
    </row>
    <row r="264" spans="1:46" x14ac:dyDescent="0.25">
      <c r="A264" t="s">
        <v>816</v>
      </c>
      <c r="B264" t="s">
        <v>386</v>
      </c>
      <c r="C264" t="s">
        <v>646</v>
      </c>
      <c r="D264" t="s">
        <v>755</v>
      </c>
      <c r="E264" s="31">
        <v>36.619565217391305</v>
      </c>
      <c r="F264" s="31">
        <v>160.45434782608697</v>
      </c>
      <c r="G264" s="31">
        <v>0</v>
      </c>
      <c r="H264" s="36">
        <v>0</v>
      </c>
      <c r="I264" s="31">
        <v>18.174999999999997</v>
      </c>
      <c r="J264" s="31">
        <v>0</v>
      </c>
      <c r="K264" s="36">
        <v>0</v>
      </c>
      <c r="L264" s="31">
        <v>8.2369565217391312</v>
      </c>
      <c r="M264" s="31">
        <v>0</v>
      </c>
      <c r="N264" s="36">
        <v>0</v>
      </c>
      <c r="O264" s="31">
        <v>4.9076086956521729</v>
      </c>
      <c r="P264" s="31">
        <v>0</v>
      </c>
      <c r="Q264" s="36">
        <v>0</v>
      </c>
      <c r="R264" s="31">
        <v>5.0304347826086957</v>
      </c>
      <c r="S264" s="31">
        <v>0</v>
      </c>
      <c r="T264" s="36">
        <v>0</v>
      </c>
      <c r="U264" s="31">
        <v>34.548913043478279</v>
      </c>
      <c r="V264" s="31">
        <v>0</v>
      </c>
      <c r="W264" s="36">
        <v>0</v>
      </c>
      <c r="X264" s="31">
        <v>0</v>
      </c>
      <c r="Y264" s="31">
        <v>0</v>
      </c>
      <c r="Z264" s="36" t="s">
        <v>974</v>
      </c>
      <c r="AA264" s="31">
        <v>63.284782608695672</v>
      </c>
      <c r="AB264" s="31">
        <v>0</v>
      </c>
      <c r="AC264" s="36">
        <v>0</v>
      </c>
      <c r="AD264" s="31">
        <v>13.226086956521737</v>
      </c>
      <c r="AE264" s="31">
        <v>0</v>
      </c>
      <c r="AF264" s="36">
        <v>0</v>
      </c>
      <c r="AG264" s="31">
        <v>31.219565217391303</v>
      </c>
      <c r="AH264" s="31">
        <v>0</v>
      </c>
      <c r="AI264" s="36">
        <v>0</v>
      </c>
      <c r="AJ264" t="s">
        <v>99</v>
      </c>
      <c r="AK264" s="37">
        <v>6</v>
      </c>
      <c r="AT264"/>
    </row>
    <row r="265" spans="1:46" x14ac:dyDescent="0.25">
      <c r="A265" t="s">
        <v>816</v>
      </c>
      <c r="B265" t="s">
        <v>328</v>
      </c>
      <c r="C265" t="s">
        <v>612</v>
      </c>
      <c r="D265" t="s">
        <v>707</v>
      </c>
      <c r="E265" s="31">
        <v>27.75</v>
      </c>
      <c r="F265" s="31">
        <v>102.84097826086955</v>
      </c>
      <c r="G265" s="31">
        <v>0</v>
      </c>
      <c r="H265" s="36">
        <v>0</v>
      </c>
      <c r="I265" s="31">
        <v>8.5426086956521736</v>
      </c>
      <c r="J265" s="31">
        <v>0</v>
      </c>
      <c r="K265" s="36">
        <v>0</v>
      </c>
      <c r="L265" s="31">
        <v>2.4990217391304346</v>
      </c>
      <c r="M265" s="31">
        <v>0</v>
      </c>
      <c r="N265" s="36">
        <v>0</v>
      </c>
      <c r="O265" s="31">
        <v>1.4179347826086954</v>
      </c>
      <c r="P265" s="31">
        <v>0</v>
      </c>
      <c r="Q265" s="36">
        <v>0</v>
      </c>
      <c r="R265" s="31">
        <v>4.6256521739130436</v>
      </c>
      <c r="S265" s="31">
        <v>0</v>
      </c>
      <c r="T265" s="36">
        <v>0</v>
      </c>
      <c r="U265" s="31">
        <v>18.408586956521749</v>
      </c>
      <c r="V265" s="31">
        <v>0</v>
      </c>
      <c r="W265" s="36">
        <v>0</v>
      </c>
      <c r="X265" s="31">
        <v>6.2546739130434785</v>
      </c>
      <c r="Y265" s="31">
        <v>0</v>
      </c>
      <c r="Z265" s="36">
        <v>0</v>
      </c>
      <c r="AA265" s="31">
        <v>57.941956521739122</v>
      </c>
      <c r="AB265" s="31">
        <v>0</v>
      </c>
      <c r="AC265" s="36">
        <v>0</v>
      </c>
      <c r="AD265" s="31">
        <v>0</v>
      </c>
      <c r="AE265" s="31">
        <v>0</v>
      </c>
      <c r="AF265" s="36" t="s">
        <v>974</v>
      </c>
      <c r="AG265" s="31">
        <v>11.693152173913036</v>
      </c>
      <c r="AH265" s="31">
        <v>0</v>
      </c>
      <c r="AI265" s="36">
        <v>0</v>
      </c>
      <c r="AJ265" t="s">
        <v>40</v>
      </c>
      <c r="AK265" s="37">
        <v>6</v>
      </c>
      <c r="AT265"/>
    </row>
    <row r="266" spans="1:46" x14ac:dyDescent="0.25">
      <c r="A266" t="s">
        <v>816</v>
      </c>
      <c r="B266" t="s">
        <v>350</v>
      </c>
      <c r="C266" t="s">
        <v>581</v>
      </c>
      <c r="D266" t="s">
        <v>735</v>
      </c>
      <c r="E266" s="31">
        <v>27.815217391304348</v>
      </c>
      <c r="F266" s="31">
        <v>100.97673913043478</v>
      </c>
      <c r="G266" s="31">
        <v>0</v>
      </c>
      <c r="H266" s="36">
        <v>0</v>
      </c>
      <c r="I266" s="31">
        <v>20.390217391304347</v>
      </c>
      <c r="J266" s="31">
        <v>0</v>
      </c>
      <c r="K266" s="36">
        <v>0</v>
      </c>
      <c r="L266" s="31">
        <v>14.428260869565216</v>
      </c>
      <c r="M266" s="31">
        <v>0</v>
      </c>
      <c r="N266" s="36">
        <v>0</v>
      </c>
      <c r="O266" s="31">
        <v>0.63586956521739135</v>
      </c>
      <c r="P266" s="31">
        <v>0</v>
      </c>
      <c r="Q266" s="36">
        <v>0</v>
      </c>
      <c r="R266" s="31">
        <v>5.3260869565217392</v>
      </c>
      <c r="S266" s="31">
        <v>0</v>
      </c>
      <c r="T266" s="36">
        <v>0</v>
      </c>
      <c r="U266" s="31">
        <v>29.854891304347827</v>
      </c>
      <c r="V266" s="31">
        <v>0</v>
      </c>
      <c r="W266" s="36">
        <v>0</v>
      </c>
      <c r="X266" s="31">
        <v>0</v>
      </c>
      <c r="Y266" s="31">
        <v>0</v>
      </c>
      <c r="Z266" s="36" t="s">
        <v>974</v>
      </c>
      <c r="AA266" s="31">
        <v>50.237282608695644</v>
      </c>
      <c r="AB266" s="31">
        <v>0</v>
      </c>
      <c r="AC266" s="36">
        <v>0</v>
      </c>
      <c r="AD266" s="31">
        <v>0</v>
      </c>
      <c r="AE266" s="31">
        <v>0</v>
      </c>
      <c r="AF266" s="36" t="s">
        <v>974</v>
      </c>
      <c r="AG266" s="31">
        <v>0.49434782608695649</v>
      </c>
      <c r="AH266" s="31">
        <v>0</v>
      </c>
      <c r="AI266" s="36">
        <v>0</v>
      </c>
      <c r="AJ266" t="s">
        <v>63</v>
      </c>
      <c r="AK266" s="37">
        <v>6</v>
      </c>
      <c r="AT266"/>
    </row>
    <row r="267" spans="1:46" x14ac:dyDescent="0.25">
      <c r="A267" t="s">
        <v>816</v>
      </c>
      <c r="B267" t="s">
        <v>432</v>
      </c>
      <c r="C267" t="s">
        <v>580</v>
      </c>
      <c r="D267" t="s">
        <v>751</v>
      </c>
      <c r="E267" s="31">
        <v>59.239130434782609</v>
      </c>
      <c r="F267" s="31">
        <v>236.74456521739131</v>
      </c>
      <c r="G267" s="31">
        <v>24.654891304347828</v>
      </c>
      <c r="H267" s="36">
        <v>0.10414131906981015</v>
      </c>
      <c r="I267" s="31">
        <v>22.725543478260871</v>
      </c>
      <c r="J267" s="31">
        <v>0.21195652173913043</v>
      </c>
      <c r="K267" s="36">
        <v>9.3267966040894417E-3</v>
      </c>
      <c r="L267" s="31">
        <v>17.682065217391305</v>
      </c>
      <c r="M267" s="31">
        <v>0.21195652173913043</v>
      </c>
      <c r="N267" s="36">
        <v>1.1987090825265098E-2</v>
      </c>
      <c r="O267" s="31">
        <v>0</v>
      </c>
      <c r="P267" s="31">
        <v>0</v>
      </c>
      <c r="Q267" s="36" t="s">
        <v>974</v>
      </c>
      <c r="R267" s="31">
        <v>5.0434782608695654</v>
      </c>
      <c r="S267" s="31">
        <v>0</v>
      </c>
      <c r="T267" s="36">
        <v>0</v>
      </c>
      <c r="U267" s="31">
        <v>53.081521739130437</v>
      </c>
      <c r="V267" s="31">
        <v>8.6983695652173907</v>
      </c>
      <c r="W267" s="36">
        <v>0.16386812736766662</v>
      </c>
      <c r="X267" s="31">
        <v>16.597826086956523</v>
      </c>
      <c r="Y267" s="31">
        <v>0</v>
      </c>
      <c r="Z267" s="36">
        <v>0</v>
      </c>
      <c r="AA267" s="31">
        <v>117.39673913043478</v>
      </c>
      <c r="AB267" s="31">
        <v>15.744565217391305</v>
      </c>
      <c r="AC267" s="36">
        <v>0.13411416138141752</v>
      </c>
      <c r="AD267" s="31">
        <v>0</v>
      </c>
      <c r="AE267" s="31">
        <v>0</v>
      </c>
      <c r="AF267" s="36" t="s">
        <v>974</v>
      </c>
      <c r="AG267" s="31">
        <v>26.942934782608695</v>
      </c>
      <c r="AH267" s="31">
        <v>0</v>
      </c>
      <c r="AI267" s="36">
        <v>0</v>
      </c>
      <c r="AJ267" t="s">
        <v>147</v>
      </c>
      <c r="AK267" s="37">
        <v>6</v>
      </c>
      <c r="AT267"/>
    </row>
    <row r="268" spans="1:46" x14ac:dyDescent="0.25">
      <c r="A268" t="s">
        <v>816</v>
      </c>
      <c r="B268" t="s">
        <v>364</v>
      </c>
      <c r="C268" t="s">
        <v>632</v>
      </c>
      <c r="D268" t="s">
        <v>718</v>
      </c>
      <c r="E268" s="31">
        <v>37.043478260869563</v>
      </c>
      <c r="F268" s="31">
        <v>134.58967391304347</v>
      </c>
      <c r="G268" s="31">
        <v>24.630434782608695</v>
      </c>
      <c r="H268" s="36">
        <v>0.18300389670697975</v>
      </c>
      <c r="I268" s="31">
        <v>12.228260869565219</v>
      </c>
      <c r="J268" s="31">
        <v>1.8369565217391304</v>
      </c>
      <c r="K268" s="36">
        <v>0.1502222222222222</v>
      </c>
      <c r="L268" s="31">
        <v>9.6576086956521738</v>
      </c>
      <c r="M268" s="31">
        <v>0.53260869565217395</v>
      </c>
      <c r="N268" s="36">
        <v>5.5149127743387739E-2</v>
      </c>
      <c r="O268" s="31">
        <v>1.6141304347826086</v>
      </c>
      <c r="P268" s="31">
        <v>0.34782608695652173</v>
      </c>
      <c r="Q268" s="36">
        <v>0.21548821548821548</v>
      </c>
      <c r="R268" s="31">
        <v>0.95652173913043481</v>
      </c>
      <c r="S268" s="31">
        <v>0.95652173913043481</v>
      </c>
      <c r="T268" s="36">
        <v>1</v>
      </c>
      <c r="U268" s="31">
        <v>26.538043478260871</v>
      </c>
      <c r="V268" s="31">
        <v>12.817934782608695</v>
      </c>
      <c r="W268" s="36">
        <v>0.48300225271349578</v>
      </c>
      <c r="X268" s="31">
        <v>3.8913043478260869</v>
      </c>
      <c r="Y268" s="31">
        <v>0</v>
      </c>
      <c r="Z268" s="36">
        <v>0</v>
      </c>
      <c r="AA268" s="31">
        <v>65.304347826086953</v>
      </c>
      <c r="AB268" s="31">
        <v>5.5081521739130439</v>
      </c>
      <c r="AC268" s="36">
        <v>8.4345872170439429E-2</v>
      </c>
      <c r="AD268" s="31">
        <v>4.6983695652173916</v>
      </c>
      <c r="AE268" s="31">
        <v>0</v>
      </c>
      <c r="AF268" s="36">
        <v>0</v>
      </c>
      <c r="AG268" s="31">
        <v>21.929347826086957</v>
      </c>
      <c r="AH268" s="31">
        <v>4.4673913043478262</v>
      </c>
      <c r="AI268" s="36">
        <v>0.2037174721189591</v>
      </c>
      <c r="AJ268" t="s">
        <v>77</v>
      </c>
      <c r="AK268" s="37">
        <v>6</v>
      </c>
      <c r="AT268"/>
    </row>
    <row r="269" spans="1:46" x14ac:dyDescent="0.25">
      <c r="A269" t="s">
        <v>816</v>
      </c>
      <c r="B269" t="s">
        <v>409</v>
      </c>
      <c r="C269" t="s">
        <v>591</v>
      </c>
      <c r="D269" t="s">
        <v>744</v>
      </c>
      <c r="E269" s="31">
        <v>73.347826086956516</v>
      </c>
      <c r="F269" s="31">
        <v>230.25499999999994</v>
      </c>
      <c r="G269" s="31">
        <v>7.8951086956521719</v>
      </c>
      <c r="H269" s="36">
        <v>3.4288543986676398E-2</v>
      </c>
      <c r="I269" s="31">
        <v>12.239565217391306</v>
      </c>
      <c r="J269" s="31">
        <v>0</v>
      </c>
      <c r="K269" s="36">
        <v>0</v>
      </c>
      <c r="L269" s="31">
        <v>7.8917391304347833</v>
      </c>
      <c r="M269" s="31">
        <v>0</v>
      </c>
      <c r="N269" s="36">
        <v>0</v>
      </c>
      <c r="O269" s="31">
        <v>0</v>
      </c>
      <c r="P269" s="31">
        <v>0</v>
      </c>
      <c r="Q269" s="36" t="s">
        <v>974</v>
      </c>
      <c r="R269" s="31">
        <v>4.3478260869565215</v>
      </c>
      <c r="S269" s="31">
        <v>0</v>
      </c>
      <c r="T269" s="36">
        <v>0</v>
      </c>
      <c r="U269" s="31">
        <v>66.999021739130399</v>
      </c>
      <c r="V269" s="31">
        <v>1.6667391304347829</v>
      </c>
      <c r="W269" s="36">
        <v>2.487706666709931E-2</v>
      </c>
      <c r="X269" s="31">
        <v>13.322065217391309</v>
      </c>
      <c r="Y269" s="31">
        <v>0</v>
      </c>
      <c r="Z269" s="36">
        <v>0</v>
      </c>
      <c r="AA269" s="31">
        <v>97.944891304347806</v>
      </c>
      <c r="AB269" s="31">
        <v>6.2283695652173892</v>
      </c>
      <c r="AC269" s="36">
        <v>6.3590550586898345E-2</v>
      </c>
      <c r="AD269" s="31">
        <v>0</v>
      </c>
      <c r="AE269" s="31">
        <v>0</v>
      </c>
      <c r="AF269" s="36" t="s">
        <v>974</v>
      </c>
      <c r="AG269" s="31">
        <v>39.749456521739127</v>
      </c>
      <c r="AH269" s="31">
        <v>0</v>
      </c>
      <c r="AI269" s="36">
        <v>0</v>
      </c>
      <c r="AJ269" t="s">
        <v>123</v>
      </c>
      <c r="AK269" s="37">
        <v>6</v>
      </c>
      <c r="AT269"/>
    </row>
    <row r="270" spans="1:46" x14ac:dyDescent="0.25">
      <c r="A270" t="s">
        <v>816</v>
      </c>
      <c r="B270" t="s">
        <v>438</v>
      </c>
      <c r="C270" t="s">
        <v>584</v>
      </c>
      <c r="D270" t="s">
        <v>720</v>
      </c>
      <c r="E270" s="31">
        <v>101.53260869565217</v>
      </c>
      <c r="F270" s="31">
        <v>389.07326086956516</v>
      </c>
      <c r="G270" s="31">
        <v>0</v>
      </c>
      <c r="H270" s="36">
        <v>0</v>
      </c>
      <c r="I270" s="31">
        <v>23.493152173913042</v>
      </c>
      <c r="J270" s="31">
        <v>0</v>
      </c>
      <c r="K270" s="36">
        <v>0</v>
      </c>
      <c r="L270" s="31">
        <v>18.914347826086956</v>
      </c>
      <c r="M270" s="31">
        <v>0</v>
      </c>
      <c r="N270" s="36">
        <v>0</v>
      </c>
      <c r="O270" s="31">
        <v>0</v>
      </c>
      <c r="P270" s="31">
        <v>0</v>
      </c>
      <c r="Q270" s="36" t="s">
        <v>974</v>
      </c>
      <c r="R270" s="31">
        <v>4.5788043478260869</v>
      </c>
      <c r="S270" s="31">
        <v>0</v>
      </c>
      <c r="T270" s="36">
        <v>0</v>
      </c>
      <c r="U270" s="31">
        <v>77.944456521739127</v>
      </c>
      <c r="V270" s="31">
        <v>0</v>
      </c>
      <c r="W270" s="36">
        <v>0</v>
      </c>
      <c r="X270" s="31">
        <v>11.845108695652174</v>
      </c>
      <c r="Y270" s="31">
        <v>0</v>
      </c>
      <c r="Z270" s="36">
        <v>0</v>
      </c>
      <c r="AA270" s="31">
        <v>151.63347826086951</v>
      </c>
      <c r="AB270" s="31">
        <v>0</v>
      </c>
      <c r="AC270" s="36">
        <v>0</v>
      </c>
      <c r="AD270" s="31">
        <v>41.521630434782601</v>
      </c>
      <c r="AE270" s="31">
        <v>0</v>
      </c>
      <c r="AF270" s="36">
        <v>0</v>
      </c>
      <c r="AG270" s="31">
        <v>82.635434782608698</v>
      </c>
      <c r="AH270" s="31">
        <v>0</v>
      </c>
      <c r="AI270" s="36">
        <v>0</v>
      </c>
      <c r="AJ270" t="s">
        <v>153</v>
      </c>
      <c r="AK270" s="37">
        <v>6</v>
      </c>
      <c r="AT270"/>
    </row>
    <row r="271" spans="1:46" x14ac:dyDescent="0.25">
      <c r="A271" t="s">
        <v>816</v>
      </c>
      <c r="B271" t="s">
        <v>448</v>
      </c>
      <c r="C271" t="s">
        <v>654</v>
      </c>
      <c r="D271" t="s">
        <v>715</v>
      </c>
      <c r="E271" s="31">
        <v>55.271739130434781</v>
      </c>
      <c r="F271" s="31">
        <v>211.96467391304344</v>
      </c>
      <c r="G271" s="31">
        <v>2.3695652173913042</v>
      </c>
      <c r="H271" s="36">
        <v>1.1179057215748113E-2</v>
      </c>
      <c r="I271" s="31">
        <v>18.630434782608695</v>
      </c>
      <c r="J271" s="31">
        <v>0</v>
      </c>
      <c r="K271" s="36">
        <v>0</v>
      </c>
      <c r="L271" s="31">
        <v>13.472826086956522</v>
      </c>
      <c r="M271" s="31">
        <v>0</v>
      </c>
      <c r="N271" s="36">
        <v>0</v>
      </c>
      <c r="O271" s="31">
        <v>0.57880434782608692</v>
      </c>
      <c r="P271" s="31">
        <v>0</v>
      </c>
      <c r="Q271" s="36">
        <v>0</v>
      </c>
      <c r="R271" s="31">
        <v>4.5788043478260869</v>
      </c>
      <c r="S271" s="31">
        <v>0</v>
      </c>
      <c r="T271" s="36">
        <v>0</v>
      </c>
      <c r="U271" s="31">
        <v>32.804347826086953</v>
      </c>
      <c r="V271" s="31">
        <v>0</v>
      </c>
      <c r="W271" s="36">
        <v>0</v>
      </c>
      <c r="X271" s="31">
        <v>6.3722826086956523</v>
      </c>
      <c r="Y271" s="31">
        <v>0</v>
      </c>
      <c r="Z271" s="36">
        <v>0</v>
      </c>
      <c r="AA271" s="31">
        <v>82.660326086956516</v>
      </c>
      <c r="AB271" s="31">
        <v>2.3695652173913042</v>
      </c>
      <c r="AC271" s="36">
        <v>2.8666294092507972E-2</v>
      </c>
      <c r="AD271" s="31">
        <v>10.839673913043478</v>
      </c>
      <c r="AE271" s="31">
        <v>0</v>
      </c>
      <c r="AF271" s="36">
        <v>0</v>
      </c>
      <c r="AG271" s="31">
        <v>60.657608695652172</v>
      </c>
      <c r="AH271" s="31">
        <v>0</v>
      </c>
      <c r="AI271" s="36">
        <v>0</v>
      </c>
      <c r="AJ271" t="s">
        <v>163</v>
      </c>
      <c r="AK271" s="37">
        <v>6</v>
      </c>
      <c r="AT271"/>
    </row>
    <row r="272" spans="1:46" x14ac:dyDescent="0.25">
      <c r="A272" t="s">
        <v>816</v>
      </c>
      <c r="B272" t="s">
        <v>535</v>
      </c>
      <c r="C272" t="s">
        <v>700</v>
      </c>
      <c r="D272" t="s">
        <v>752</v>
      </c>
      <c r="E272" s="31">
        <v>28.108695652173914</v>
      </c>
      <c r="F272" s="31">
        <v>104.13891304347825</v>
      </c>
      <c r="G272" s="31">
        <v>0</v>
      </c>
      <c r="H272" s="36">
        <v>0</v>
      </c>
      <c r="I272" s="31">
        <v>11.709239130434781</v>
      </c>
      <c r="J272" s="31">
        <v>0</v>
      </c>
      <c r="K272" s="36">
        <v>0</v>
      </c>
      <c r="L272" s="31">
        <v>4.8342391304347823</v>
      </c>
      <c r="M272" s="31">
        <v>0</v>
      </c>
      <c r="N272" s="36">
        <v>0</v>
      </c>
      <c r="O272" s="31">
        <v>3.125</v>
      </c>
      <c r="P272" s="31">
        <v>0</v>
      </c>
      <c r="Q272" s="36">
        <v>0</v>
      </c>
      <c r="R272" s="31">
        <v>3.75</v>
      </c>
      <c r="S272" s="31">
        <v>0</v>
      </c>
      <c r="T272" s="36">
        <v>0</v>
      </c>
      <c r="U272" s="31">
        <v>22.059782608695652</v>
      </c>
      <c r="V272" s="31">
        <v>0</v>
      </c>
      <c r="W272" s="36">
        <v>0</v>
      </c>
      <c r="X272" s="31">
        <v>0</v>
      </c>
      <c r="Y272" s="31">
        <v>0</v>
      </c>
      <c r="Z272" s="36" t="s">
        <v>974</v>
      </c>
      <c r="AA272" s="31">
        <v>59.68782608695652</v>
      </c>
      <c r="AB272" s="31">
        <v>0</v>
      </c>
      <c r="AC272" s="36">
        <v>0</v>
      </c>
      <c r="AD272" s="31">
        <v>0</v>
      </c>
      <c r="AE272" s="31">
        <v>0</v>
      </c>
      <c r="AF272" s="36" t="s">
        <v>974</v>
      </c>
      <c r="AG272" s="31">
        <v>10.682065217391305</v>
      </c>
      <c r="AH272" s="31">
        <v>0</v>
      </c>
      <c r="AI272" s="36">
        <v>0</v>
      </c>
      <c r="AJ272" t="s">
        <v>253</v>
      </c>
      <c r="AK272" s="37">
        <v>6</v>
      </c>
      <c r="AT272"/>
    </row>
    <row r="273" spans="1:46" x14ac:dyDescent="0.25">
      <c r="A273" t="s">
        <v>816</v>
      </c>
      <c r="B273" t="s">
        <v>444</v>
      </c>
      <c r="C273" t="s">
        <v>671</v>
      </c>
      <c r="D273" t="s">
        <v>732</v>
      </c>
      <c r="E273" s="31">
        <v>70.293478260869563</v>
      </c>
      <c r="F273" s="31">
        <v>217.54826086956521</v>
      </c>
      <c r="G273" s="31">
        <v>58.847826086956516</v>
      </c>
      <c r="H273" s="36">
        <v>0.27050469560976975</v>
      </c>
      <c r="I273" s="31">
        <v>14.564456521739132</v>
      </c>
      <c r="J273" s="31">
        <v>7.8913043478260869</v>
      </c>
      <c r="K273" s="36">
        <v>0.5418193487719507</v>
      </c>
      <c r="L273" s="31">
        <v>13.629673913043479</v>
      </c>
      <c r="M273" s="31">
        <v>6.9565217391304346</v>
      </c>
      <c r="N273" s="36">
        <v>0.51039531712296538</v>
      </c>
      <c r="O273" s="31">
        <v>0.93478260869565222</v>
      </c>
      <c r="P273" s="31">
        <v>0.93478260869565222</v>
      </c>
      <c r="Q273" s="36">
        <v>1</v>
      </c>
      <c r="R273" s="31">
        <v>0</v>
      </c>
      <c r="S273" s="31">
        <v>0</v>
      </c>
      <c r="T273" s="36" t="s">
        <v>974</v>
      </c>
      <c r="U273" s="31">
        <v>54.137717391304371</v>
      </c>
      <c r="V273" s="31">
        <v>14.652173913043478</v>
      </c>
      <c r="W273" s="36">
        <v>0.27064631866797029</v>
      </c>
      <c r="X273" s="31">
        <v>10.849021739130434</v>
      </c>
      <c r="Y273" s="31">
        <v>0</v>
      </c>
      <c r="Z273" s="36">
        <v>0</v>
      </c>
      <c r="AA273" s="31">
        <v>109.93999999999996</v>
      </c>
      <c r="AB273" s="31">
        <v>36.304347826086953</v>
      </c>
      <c r="AC273" s="36">
        <v>0.33021964549833516</v>
      </c>
      <c r="AD273" s="31">
        <v>0</v>
      </c>
      <c r="AE273" s="31">
        <v>0</v>
      </c>
      <c r="AF273" s="36" t="s">
        <v>974</v>
      </c>
      <c r="AG273" s="31">
        <v>28.057065217391319</v>
      </c>
      <c r="AH273" s="31">
        <v>0</v>
      </c>
      <c r="AI273" s="36">
        <v>0</v>
      </c>
      <c r="AJ273" t="s">
        <v>159</v>
      </c>
      <c r="AK273" s="37">
        <v>6</v>
      </c>
      <c r="AT273"/>
    </row>
    <row r="274" spans="1:46" x14ac:dyDescent="0.25">
      <c r="A274" t="s">
        <v>816</v>
      </c>
      <c r="B274" t="s">
        <v>549</v>
      </c>
      <c r="C274" t="s">
        <v>575</v>
      </c>
      <c r="D274" t="s">
        <v>736</v>
      </c>
      <c r="E274" s="31">
        <v>31.076086956521738</v>
      </c>
      <c r="F274" s="31">
        <v>109.58945652173914</v>
      </c>
      <c r="G274" s="31">
        <v>8.2373913043478257</v>
      </c>
      <c r="H274" s="36">
        <v>7.5165910716180839E-2</v>
      </c>
      <c r="I274" s="31">
        <v>12.575434782608696</v>
      </c>
      <c r="J274" s="31">
        <v>0.99456521739130432</v>
      </c>
      <c r="K274" s="36">
        <v>7.9087938873234565E-2</v>
      </c>
      <c r="L274" s="31">
        <v>5.8841304347826089</v>
      </c>
      <c r="M274" s="31">
        <v>0.99456521739130432</v>
      </c>
      <c r="N274" s="36">
        <v>0.16902501200724129</v>
      </c>
      <c r="O274" s="31">
        <v>0</v>
      </c>
      <c r="P274" s="31">
        <v>0</v>
      </c>
      <c r="Q274" s="36" t="s">
        <v>974</v>
      </c>
      <c r="R274" s="31">
        <v>6.6913043478260876</v>
      </c>
      <c r="S274" s="31">
        <v>0</v>
      </c>
      <c r="T274" s="36">
        <v>0</v>
      </c>
      <c r="U274" s="31">
        <v>19.515978260869566</v>
      </c>
      <c r="V274" s="31">
        <v>0</v>
      </c>
      <c r="W274" s="36">
        <v>0</v>
      </c>
      <c r="X274" s="31">
        <v>6.2381521739130434</v>
      </c>
      <c r="Y274" s="31">
        <v>0</v>
      </c>
      <c r="Z274" s="36">
        <v>0</v>
      </c>
      <c r="AA274" s="31">
        <v>59.991086956521741</v>
      </c>
      <c r="AB274" s="31">
        <v>7.2428260869565211</v>
      </c>
      <c r="AC274" s="36">
        <v>0.12073170289789424</v>
      </c>
      <c r="AD274" s="31">
        <v>0</v>
      </c>
      <c r="AE274" s="31">
        <v>0</v>
      </c>
      <c r="AF274" s="36" t="s">
        <v>974</v>
      </c>
      <c r="AG274" s="31">
        <v>11.268804347826086</v>
      </c>
      <c r="AH274" s="31">
        <v>0</v>
      </c>
      <c r="AI274" s="36">
        <v>0</v>
      </c>
      <c r="AJ274" t="s">
        <v>268</v>
      </c>
      <c r="AK274" s="37">
        <v>6</v>
      </c>
      <c r="AT274"/>
    </row>
    <row r="275" spans="1:46" x14ac:dyDescent="0.25">
      <c r="A275" t="s">
        <v>816</v>
      </c>
      <c r="B275" t="s">
        <v>383</v>
      </c>
      <c r="C275" t="s">
        <v>567</v>
      </c>
      <c r="D275" t="s">
        <v>730</v>
      </c>
      <c r="E275" s="31">
        <v>29.293478260869566</v>
      </c>
      <c r="F275" s="31">
        <v>142.96195652173913</v>
      </c>
      <c r="G275" s="31">
        <v>0</v>
      </c>
      <c r="H275" s="36">
        <v>0</v>
      </c>
      <c r="I275" s="31">
        <v>12.894021739130435</v>
      </c>
      <c r="J275" s="31">
        <v>0</v>
      </c>
      <c r="K275" s="36">
        <v>0</v>
      </c>
      <c r="L275" s="31">
        <v>2.2445652173913042</v>
      </c>
      <c r="M275" s="31">
        <v>0</v>
      </c>
      <c r="N275" s="36">
        <v>0</v>
      </c>
      <c r="O275" s="31">
        <v>4.9972826086956523</v>
      </c>
      <c r="P275" s="31">
        <v>0</v>
      </c>
      <c r="Q275" s="36">
        <v>0</v>
      </c>
      <c r="R275" s="31">
        <v>5.6521739130434785</v>
      </c>
      <c r="S275" s="31">
        <v>0</v>
      </c>
      <c r="T275" s="36">
        <v>0</v>
      </c>
      <c r="U275" s="31">
        <v>36.298913043478258</v>
      </c>
      <c r="V275" s="31">
        <v>0</v>
      </c>
      <c r="W275" s="36">
        <v>0</v>
      </c>
      <c r="X275" s="31">
        <v>5.5788043478260869</v>
      </c>
      <c r="Y275" s="31">
        <v>0</v>
      </c>
      <c r="Z275" s="36">
        <v>0</v>
      </c>
      <c r="AA275" s="31">
        <v>66.902173913043484</v>
      </c>
      <c r="AB275" s="31">
        <v>0</v>
      </c>
      <c r="AC275" s="36">
        <v>0</v>
      </c>
      <c r="AD275" s="31">
        <v>0</v>
      </c>
      <c r="AE275" s="31">
        <v>0</v>
      </c>
      <c r="AF275" s="36" t="s">
        <v>974</v>
      </c>
      <c r="AG275" s="31">
        <v>21.288043478260871</v>
      </c>
      <c r="AH275" s="31">
        <v>0</v>
      </c>
      <c r="AI275" s="36">
        <v>0</v>
      </c>
      <c r="AJ275" t="s">
        <v>96</v>
      </c>
      <c r="AK275" s="37">
        <v>6</v>
      </c>
      <c r="AT275"/>
    </row>
    <row r="276" spans="1:46" x14ac:dyDescent="0.25">
      <c r="A276" t="s">
        <v>816</v>
      </c>
      <c r="B276" t="s">
        <v>422</v>
      </c>
      <c r="C276" t="s">
        <v>591</v>
      </c>
      <c r="D276" t="s">
        <v>744</v>
      </c>
      <c r="E276" s="31">
        <v>59.630434782608695</v>
      </c>
      <c r="F276" s="31">
        <v>237.41304347826087</v>
      </c>
      <c r="G276" s="31">
        <v>0</v>
      </c>
      <c r="H276" s="36">
        <v>0</v>
      </c>
      <c r="I276" s="31">
        <v>34.839673913043477</v>
      </c>
      <c r="J276" s="31">
        <v>0</v>
      </c>
      <c r="K276" s="36">
        <v>0</v>
      </c>
      <c r="L276" s="31">
        <v>29.1875</v>
      </c>
      <c r="M276" s="31">
        <v>0</v>
      </c>
      <c r="N276" s="36">
        <v>0</v>
      </c>
      <c r="O276" s="31">
        <v>0</v>
      </c>
      <c r="P276" s="31">
        <v>0</v>
      </c>
      <c r="Q276" s="36" t="s">
        <v>974</v>
      </c>
      <c r="R276" s="31">
        <v>5.6521739130434785</v>
      </c>
      <c r="S276" s="31">
        <v>0</v>
      </c>
      <c r="T276" s="36">
        <v>0</v>
      </c>
      <c r="U276" s="31">
        <v>47.453804347826086</v>
      </c>
      <c r="V276" s="31">
        <v>0</v>
      </c>
      <c r="W276" s="36">
        <v>0</v>
      </c>
      <c r="X276" s="31">
        <v>18.817934782608695</v>
      </c>
      <c r="Y276" s="31">
        <v>0</v>
      </c>
      <c r="Z276" s="36">
        <v>0</v>
      </c>
      <c r="AA276" s="31">
        <v>79.790760869565219</v>
      </c>
      <c r="AB276" s="31">
        <v>0</v>
      </c>
      <c r="AC276" s="36">
        <v>0</v>
      </c>
      <c r="AD276" s="31">
        <v>17.576086956521738</v>
      </c>
      <c r="AE276" s="31">
        <v>0</v>
      </c>
      <c r="AF276" s="36">
        <v>0</v>
      </c>
      <c r="AG276" s="31">
        <v>38.934782608695649</v>
      </c>
      <c r="AH276" s="31">
        <v>0</v>
      </c>
      <c r="AI276" s="36">
        <v>0</v>
      </c>
      <c r="AJ276" t="s">
        <v>136</v>
      </c>
      <c r="AK276" s="37">
        <v>6</v>
      </c>
      <c r="AT276"/>
    </row>
    <row r="277" spans="1:46" x14ac:dyDescent="0.25">
      <c r="A277" t="s">
        <v>816</v>
      </c>
      <c r="B277" t="s">
        <v>492</v>
      </c>
      <c r="C277" t="s">
        <v>637</v>
      </c>
      <c r="D277" t="s">
        <v>766</v>
      </c>
      <c r="E277" s="31">
        <v>53.913043478260867</v>
      </c>
      <c r="F277" s="31">
        <v>191.29173913043476</v>
      </c>
      <c r="G277" s="31">
        <v>8.1521739130434784E-2</v>
      </c>
      <c r="H277" s="36">
        <v>4.2616445174795619E-4</v>
      </c>
      <c r="I277" s="31">
        <v>25.865434782608691</v>
      </c>
      <c r="J277" s="31">
        <v>0</v>
      </c>
      <c r="K277" s="36">
        <v>0</v>
      </c>
      <c r="L277" s="31">
        <v>15.153043478260866</v>
      </c>
      <c r="M277" s="31">
        <v>0</v>
      </c>
      <c r="N277" s="36">
        <v>0</v>
      </c>
      <c r="O277" s="31">
        <v>5.5652173913043477</v>
      </c>
      <c r="P277" s="31">
        <v>0</v>
      </c>
      <c r="Q277" s="36">
        <v>0</v>
      </c>
      <c r="R277" s="31">
        <v>5.1471739130434777</v>
      </c>
      <c r="S277" s="31">
        <v>0</v>
      </c>
      <c r="T277" s="36">
        <v>0</v>
      </c>
      <c r="U277" s="31">
        <v>40.865217391304348</v>
      </c>
      <c r="V277" s="31">
        <v>0</v>
      </c>
      <c r="W277" s="36">
        <v>0</v>
      </c>
      <c r="X277" s="31">
        <v>10.428695652173914</v>
      </c>
      <c r="Y277" s="31">
        <v>0</v>
      </c>
      <c r="Z277" s="36">
        <v>0</v>
      </c>
      <c r="AA277" s="31">
        <v>77.975978260869539</v>
      </c>
      <c r="AB277" s="31">
        <v>8.1521739130434784E-2</v>
      </c>
      <c r="AC277" s="36">
        <v>1.0454724768915737E-3</v>
      </c>
      <c r="AD277" s="31">
        <v>0</v>
      </c>
      <c r="AE277" s="31">
        <v>0</v>
      </c>
      <c r="AF277" s="36" t="s">
        <v>974</v>
      </c>
      <c r="AG277" s="31">
        <v>36.156413043478267</v>
      </c>
      <c r="AH277" s="31">
        <v>0</v>
      </c>
      <c r="AI277" s="36">
        <v>0</v>
      </c>
      <c r="AJ277" t="s">
        <v>207</v>
      </c>
      <c r="AK277" s="37">
        <v>6</v>
      </c>
      <c r="AT277"/>
    </row>
    <row r="278" spans="1:46" x14ac:dyDescent="0.25">
      <c r="A278" t="s">
        <v>816</v>
      </c>
      <c r="B278" t="s">
        <v>416</v>
      </c>
      <c r="C278" t="s">
        <v>605</v>
      </c>
      <c r="D278" t="s">
        <v>736</v>
      </c>
      <c r="E278" s="31">
        <v>36.228260869565219</v>
      </c>
      <c r="F278" s="31">
        <v>109.14260869565216</v>
      </c>
      <c r="G278" s="31">
        <v>0</v>
      </c>
      <c r="H278" s="36">
        <v>0</v>
      </c>
      <c r="I278" s="31">
        <v>20.979999999999997</v>
      </c>
      <c r="J278" s="31">
        <v>0</v>
      </c>
      <c r="K278" s="36">
        <v>0</v>
      </c>
      <c r="L278" s="31">
        <v>7.0004347826086937</v>
      </c>
      <c r="M278" s="31">
        <v>0</v>
      </c>
      <c r="N278" s="36">
        <v>0</v>
      </c>
      <c r="O278" s="31">
        <v>8.8214130434782572</v>
      </c>
      <c r="P278" s="31">
        <v>0</v>
      </c>
      <c r="Q278" s="36">
        <v>0</v>
      </c>
      <c r="R278" s="31">
        <v>5.1581521739130443</v>
      </c>
      <c r="S278" s="31">
        <v>0</v>
      </c>
      <c r="T278" s="36">
        <v>0</v>
      </c>
      <c r="U278" s="31">
        <v>24.806413043478262</v>
      </c>
      <c r="V278" s="31">
        <v>0</v>
      </c>
      <c r="W278" s="36">
        <v>0</v>
      </c>
      <c r="X278" s="31">
        <v>0.17043478260869566</v>
      </c>
      <c r="Y278" s="31">
        <v>0</v>
      </c>
      <c r="Z278" s="36">
        <v>0</v>
      </c>
      <c r="AA278" s="31">
        <v>46.562717391304339</v>
      </c>
      <c r="AB278" s="31">
        <v>0</v>
      </c>
      <c r="AC278" s="36">
        <v>0</v>
      </c>
      <c r="AD278" s="31">
        <v>9.0661956521739135</v>
      </c>
      <c r="AE278" s="31">
        <v>0</v>
      </c>
      <c r="AF278" s="36">
        <v>0</v>
      </c>
      <c r="AG278" s="31">
        <v>7.5568478260869565</v>
      </c>
      <c r="AH278" s="31">
        <v>0</v>
      </c>
      <c r="AI278" s="36">
        <v>0</v>
      </c>
      <c r="AJ278" t="s">
        <v>130</v>
      </c>
      <c r="AK278" s="37">
        <v>6</v>
      </c>
      <c r="AT278"/>
    </row>
    <row r="279" spans="1:46" x14ac:dyDescent="0.25">
      <c r="A279" t="s">
        <v>816</v>
      </c>
      <c r="B279" t="s">
        <v>330</v>
      </c>
      <c r="C279" t="s">
        <v>614</v>
      </c>
      <c r="D279" t="s">
        <v>753</v>
      </c>
      <c r="E279" s="31">
        <v>58.565217391304351</v>
      </c>
      <c r="F279" s="31">
        <v>210.48326086956519</v>
      </c>
      <c r="G279" s="31">
        <v>0</v>
      </c>
      <c r="H279" s="36">
        <v>0</v>
      </c>
      <c r="I279" s="31">
        <v>26.309021739130429</v>
      </c>
      <c r="J279" s="31">
        <v>0</v>
      </c>
      <c r="K279" s="36">
        <v>0</v>
      </c>
      <c r="L279" s="31">
        <v>17.535869565217389</v>
      </c>
      <c r="M279" s="31">
        <v>0</v>
      </c>
      <c r="N279" s="36">
        <v>0</v>
      </c>
      <c r="O279" s="31">
        <v>3.9631521739130422</v>
      </c>
      <c r="P279" s="31">
        <v>0</v>
      </c>
      <c r="Q279" s="36">
        <v>0</v>
      </c>
      <c r="R279" s="31">
        <v>4.8099999999999996</v>
      </c>
      <c r="S279" s="31">
        <v>0</v>
      </c>
      <c r="T279" s="36">
        <v>0</v>
      </c>
      <c r="U279" s="31">
        <v>56.232282608695641</v>
      </c>
      <c r="V279" s="31">
        <v>0</v>
      </c>
      <c r="W279" s="36">
        <v>0</v>
      </c>
      <c r="X279" s="31">
        <v>11.085217391304347</v>
      </c>
      <c r="Y279" s="31">
        <v>0</v>
      </c>
      <c r="Z279" s="36">
        <v>0</v>
      </c>
      <c r="AA279" s="31">
        <v>97.4982608695652</v>
      </c>
      <c r="AB279" s="31">
        <v>0</v>
      </c>
      <c r="AC279" s="36">
        <v>0</v>
      </c>
      <c r="AD279" s="31">
        <v>0</v>
      </c>
      <c r="AE279" s="31">
        <v>0</v>
      </c>
      <c r="AF279" s="36" t="s">
        <v>974</v>
      </c>
      <c r="AG279" s="31">
        <v>19.358478260869564</v>
      </c>
      <c r="AH279" s="31">
        <v>0</v>
      </c>
      <c r="AI279" s="36">
        <v>0</v>
      </c>
      <c r="AJ279" t="s">
        <v>42</v>
      </c>
      <c r="AK279" s="37">
        <v>6</v>
      </c>
      <c r="AT279"/>
    </row>
    <row r="280" spans="1:46" x14ac:dyDescent="0.25">
      <c r="A280" t="s">
        <v>816</v>
      </c>
      <c r="B280" t="s">
        <v>302</v>
      </c>
      <c r="C280" t="s">
        <v>599</v>
      </c>
      <c r="D280" t="s">
        <v>748</v>
      </c>
      <c r="E280" s="31">
        <v>43.434782608695649</v>
      </c>
      <c r="F280" s="31">
        <v>160.77989130434781</v>
      </c>
      <c r="G280" s="31">
        <v>0</v>
      </c>
      <c r="H280" s="36">
        <v>0</v>
      </c>
      <c r="I280" s="31">
        <v>10.777173913043478</v>
      </c>
      <c r="J280" s="31">
        <v>0</v>
      </c>
      <c r="K280" s="36">
        <v>0</v>
      </c>
      <c r="L280" s="31">
        <v>7.7663043478260869</v>
      </c>
      <c r="M280" s="31">
        <v>0</v>
      </c>
      <c r="N280" s="36">
        <v>0</v>
      </c>
      <c r="O280" s="31">
        <v>0</v>
      </c>
      <c r="P280" s="31">
        <v>0</v>
      </c>
      <c r="Q280" s="36" t="s">
        <v>974</v>
      </c>
      <c r="R280" s="31">
        <v>3.0108695652173911</v>
      </c>
      <c r="S280" s="31">
        <v>0</v>
      </c>
      <c r="T280" s="36">
        <v>0</v>
      </c>
      <c r="U280" s="31">
        <v>34.211956521739133</v>
      </c>
      <c r="V280" s="31">
        <v>0</v>
      </c>
      <c r="W280" s="36">
        <v>0</v>
      </c>
      <c r="X280" s="31">
        <v>0</v>
      </c>
      <c r="Y280" s="31">
        <v>0</v>
      </c>
      <c r="Z280" s="36" t="s">
        <v>974</v>
      </c>
      <c r="AA280" s="31">
        <v>86.239130434782609</v>
      </c>
      <c r="AB280" s="31">
        <v>0</v>
      </c>
      <c r="AC280" s="36">
        <v>0</v>
      </c>
      <c r="AD280" s="31">
        <v>0</v>
      </c>
      <c r="AE280" s="31">
        <v>0</v>
      </c>
      <c r="AF280" s="36" t="s">
        <v>974</v>
      </c>
      <c r="AG280" s="31">
        <v>29.551630434782609</v>
      </c>
      <c r="AH280" s="31">
        <v>0</v>
      </c>
      <c r="AI280" s="36">
        <v>0</v>
      </c>
      <c r="AJ280" t="s">
        <v>14</v>
      </c>
      <c r="AK280" s="37">
        <v>6</v>
      </c>
      <c r="AT280"/>
    </row>
    <row r="281" spans="1:46" x14ac:dyDescent="0.25">
      <c r="A281" t="s">
        <v>816</v>
      </c>
      <c r="B281" t="s">
        <v>528</v>
      </c>
      <c r="C281" t="s">
        <v>588</v>
      </c>
      <c r="D281" t="s">
        <v>743</v>
      </c>
      <c r="E281" s="31">
        <v>57.119565217391305</v>
      </c>
      <c r="F281" s="31">
        <v>313.98369565217394</v>
      </c>
      <c r="G281" s="31">
        <v>0</v>
      </c>
      <c r="H281" s="36">
        <v>0</v>
      </c>
      <c r="I281" s="31">
        <v>24.02717391304348</v>
      </c>
      <c r="J281" s="31">
        <v>0</v>
      </c>
      <c r="K281" s="36">
        <v>0</v>
      </c>
      <c r="L281" s="31">
        <v>9.258152173913043</v>
      </c>
      <c r="M281" s="31">
        <v>0</v>
      </c>
      <c r="N281" s="36">
        <v>0</v>
      </c>
      <c r="O281" s="31">
        <v>11.834239130434783</v>
      </c>
      <c r="P281" s="31">
        <v>0</v>
      </c>
      <c r="Q281" s="36">
        <v>0</v>
      </c>
      <c r="R281" s="31">
        <v>2.9347826086956523</v>
      </c>
      <c r="S281" s="31">
        <v>0</v>
      </c>
      <c r="T281" s="36">
        <v>0</v>
      </c>
      <c r="U281" s="31">
        <v>56.551630434782609</v>
      </c>
      <c r="V281" s="31">
        <v>0</v>
      </c>
      <c r="W281" s="36">
        <v>0</v>
      </c>
      <c r="X281" s="31">
        <v>18.027173913043477</v>
      </c>
      <c r="Y281" s="31">
        <v>0</v>
      </c>
      <c r="Z281" s="36">
        <v>0</v>
      </c>
      <c r="AA281" s="31">
        <v>190.78532608695653</v>
      </c>
      <c r="AB281" s="31">
        <v>0</v>
      </c>
      <c r="AC281" s="36">
        <v>0</v>
      </c>
      <c r="AD281" s="31">
        <v>0</v>
      </c>
      <c r="AE281" s="31">
        <v>0</v>
      </c>
      <c r="AF281" s="36" t="s">
        <v>974</v>
      </c>
      <c r="AG281" s="31">
        <v>24.592391304347824</v>
      </c>
      <c r="AH281" s="31">
        <v>0</v>
      </c>
      <c r="AI281" s="36">
        <v>0</v>
      </c>
      <c r="AJ281" t="s">
        <v>246</v>
      </c>
      <c r="AK281" s="37">
        <v>6</v>
      </c>
      <c r="AT281"/>
    </row>
    <row r="282" spans="1:46" x14ac:dyDescent="0.25">
      <c r="E282" s="31"/>
      <c r="F282" s="31"/>
      <c r="G282" s="31"/>
      <c r="I282" s="31"/>
      <c r="J282" s="31"/>
      <c r="L282" s="31"/>
      <c r="M282" s="31"/>
      <c r="O282" s="31"/>
      <c r="R282" s="31"/>
      <c r="U282" s="31"/>
      <c r="X282" s="31"/>
      <c r="AA282" s="31"/>
      <c r="AD282" s="31"/>
      <c r="AG282" s="31"/>
      <c r="AT282"/>
    </row>
    <row r="283" spans="1:46" x14ac:dyDescent="0.25">
      <c r="AT283"/>
    </row>
    <row r="284" spans="1:46" x14ac:dyDescent="0.25">
      <c r="AT284"/>
    </row>
    <row r="285" spans="1:46" x14ac:dyDescent="0.25">
      <c r="AT285"/>
    </row>
    <row r="286" spans="1:46" x14ac:dyDescent="0.25">
      <c r="AT286"/>
    </row>
    <row r="287" spans="1:46" x14ac:dyDescent="0.25">
      <c r="AT287"/>
    </row>
    <row r="294" spans="38:44" x14ac:dyDescent="0.25">
      <c r="AL294" s="31"/>
      <c r="AM294" s="31"/>
      <c r="AN294" s="31"/>
      <c r="AO294" s="31"/>
      <c r="AP294" s="31"/>
      <c r="AQ294" s="31"/>
      <c r="AR294" s="31"/>
    </row>
  </sheetData>
  <pageMargins left="0.7" right="0.7" top="0.75" bottom="0.75" header="0.3" footer="0.3"/>
  <pageSetup orientation="portrait" horizontalDpi="1200" verticalDpi="1200" r:id="rId1"/>
  <ignoredErrors>
    <ignoredError sqref="AJ2:AJ281"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AE0228-25A5-40CF-BAED-B553557915A7}">
  <sheetPr codeName="Sheet3"/>
  <dimension ref="A1:AI281"/>
  <sheetViews>
    <sheetView zoomScale="85" zoomScaleNormal="85" workbookViewId="0">
      <pane xSplit="4" ySplit="1" topLeftCell="E2" activePane="bottomRight" state="frozen"/>
      <selection pane="topRight" activeCell="F1" sqref="F1"/>
      <selection pane="bottomLeft" activeCell="A2" sqref="A2"/>
      <selection pane="bottomRight"/>
    </sheetView>
  </sheetViews>
  <sheetFormatPr defaultColWidth="8.7109375" defaultRowHeight="15" outlineLevelCol="1" x14ac:dyDescent="0.25"/>
  <cols>
    <col min="1" max="1" width="8.5703125" customWidth="1"/>
    <col min="2" max="2" width="60.7109375" customWidth="1"/>
    <col min="3" max="4" width="21.7109375" customWidth="1"/>
    <col min="5" max="12" width="12.5703125" customWidth="1"/>
    <col min="13" max="14" width="12.5703125" hidden="1" customWidth="1" outlineLevel="1"/>
    <col min="15" max="15" width="12.5703125" customWidth="1" collapsed="1"/>
    <col min="16" max="17" width="12.5703125" hidden="1" customWidth="1" outlineLevel="1"/>
    <col min="18" max="18" width="12.5703125" customWidth="1" collapsed="1"/>
    <col min="19" max="21" width="12.5703125" hidden="1" customWidth="1" outlineLevel="1"/>
    <col min="22" max="22" width="12.5703125" customWidth="1" collapsed="1"/>
    <col min="23" max="25" width="12.5703125" hidden="1" customWidth="1" outlineLevel="1"/>
    <col min="26" max="26" width="12.5703125" customWidth="1" collapsed="1"/>
    <col min="27" max="34" width="12.5703125" customWidth="1"/>
    <col min="35" max="35" width="12.5703125" style="2" customWidth="1"/>
    <col min="36" max="36" width="11.85546875" customWidth="1"/>
    <col min="38" max="38" width="12.5703125" customWidth="1"/>
    <col min="40" max="48" width="12.5703125" customWidth="1"/>
    <col min="49" max="49" width="18.5703125" customWidth="1"/>
    <col min="51" max="51" width="22.140625" customWidth="1"/>
  </cols>
  <sheetData>
    <row r="1" spans="1:35" s="1" customFormat="1" ht="189.95" customHeight="1" x14ac:dyDescent="0.25">
      <c r="A1" s="1" t="s">
        <v>831</v>
      </c>
      <c r="B1" s="1" t="s">
        <v>898</v>
      </c>
      <c r="C1" s="1" t="s">
        <v>834</v>
      </c>
      <c r="D1" s="1" t="s">
        <v>833</v>
      </c>
      <c r="E1" s="1" t="s">
        <v>835</v>
      </c>
      <c r="F1" s="1" t="s">
        <v>945</v>
      </c>
      <c r="G1" s="1" t="s">
        <v>946</v>
      </c>
      <c r="H1" s="1" t="s">
        <v>947</v>
      </c>
      <c r="I1" s="1" t="s">
        <v>948</v>
      </c>
      <c r="J1" s="1" t="s">
        <v>949</v>
      </c>
      <c r="K1" s="1" t="s">
        <v>950</v>
      </c>
      <c r="L1" s="1" t="s">
        <v>951</v>
      </c>
      <c r="M1" s="1" t="s">
        <v>952</v>
      </c>
      <c r="N1" s="1" t="s">
        <v>953</v>
      </c>
      <c r="O1" s="1" t="s">
        <v>954</v>
      </c>
      <c r="P1" s="1" t="s">
        <v>955</v>
      </c>
      <c r="Q1" s="1" t="s">
        <v>956</v>
      </c>
      <c r="R1" s="1" t="s">
        <v>957</v>
      </c>
      <c r="S1" s="1" t="s">
        <v>958</v>
      </c>
      <c r="T1" s="1" t="s">
        <v>959</v>
      </c>
      <c r="U1" s="1" t="s">
        <v>960</v>
      </c>
      <c r="V1" s="1" t="s">
        <v>961</v>
      </c>
      <c r="W1" s="1" t="s">
        <v>962</v>
      </c>
      <c r="X1" s="1" t="s">
        <v>963</v>
      </c>
      <c r="Y1" s="1" t="s">
        <v>964</v>
      </c>
      <c r="Z1" s="1" t="s">
        <v>965</v>
      </c>
      <c r="AA1" s="1" t="s">
        <v>966</v>
      </c>
      <c r="AB1" s="1" t="s">
        <v>967</v>
      </c>
      <c r="AC1" s="1" t="s">
        <v>968</v>
      </c>
      <c r="AD1" s="1" t="s">
        <v>969</v>
      </c>
      <c r="AE1" s="1" t="s">
        <v>970</v>
      </c>
      <c r="AF1" s="1" t="s">
        <v>971</v>
      </c>
      <c r="AG1" s="1" t="s">
        <v>972</v>
      </c>
      <c r="AH1" s="1" t="s">
        <v>832</v>
      </c>
      <c r="AI1" s="38" t="s">
        <v>973</v>
      </c>
    </row>
    <row r="2" spans="1:35" x14ac:dyDescent="0.25">
      <c r="A2" t="s">
        <v>816</v>
      </c>
      <c r="B2" t="s">
        <v>548</v>
      </c>
      <c r="C2" t="s">
        <v>591</v>
      </c>
      <c r="D2" t="s">
        <v>716</v>
      </c>
      <c r="E2" s="2">
        <v>52.119565217391305</v>
      </c>
      <c r="F2" s="2">
        <v>4.7763043478260858</v>
      </c>
      <c r="G2" s="2">
        <v>0.35326086956521741</v>
      </c>
      <c r="H2" s="2">
        <v>0</v>
      </c>
      <c r="I2" s="2">
        <v>0</v>
      </c>
      <c r="J2" s="2">
        <v>0</v>
      </c>
      <c r="K2" s="2">
        <v>0</v>
      </c>
      <c r="L2" s="2">
        <v>7.9680434782608716</v>
      </c>
      <c r="M2" s="2">
        <v>5.5454347826086963</v>
      </c>
      <c r="N2" s="2">
        <v>4.2653260869565228</v>
      </c>
      <c r="O2" s="2">
        <v>0.18823566214807091</v>
      </c>
      <c r="P2" s="2">
        <v>0</v>
      </c>
      <c r="Q2" s="2">
        <v>0</v>
      </c>
      <c r="R2" s="2">
        <v>0</v>
      </c>
      <c r="S2" s="2">
        <v>8.0432608695652128</v>
      </c>
      <c r="T2" s="2">
        <v>15.616739130434786</v>
      </c>
      <c r="U2" s="2">
        <v>0</v>
      </c>
      <c r="V2" s="2">
        <v>0.45395620437956197</v>
      </c>
      <c r="W2" s="2">
        <v>8.7536956521739135</v>
      </c>
      <c r="X2" s="2">
        <v>15.330108695652177</v>
      </c>
      <c r="Y2" s="2">
        <v>0</v>
      </c>
      <c r="Z2" s="2">
        <v>0.46208759124087595</v>
      </c>
      <c r="AA2" s="2">
        <v>0</v>
      </c>
      <c r="AB2" s="2">
        <v>0</v>
      </c>
      <c r="AC2" s="2">
        <v>0</v>
      </c>
      <c r="AD2" s="2">
        <v>0</v>
      </c>
      <c r="AE2" s="2">
        <v>0</v>
      </c>
      <c r="AF2" s="2">
        <v>0</v>
      </c>
      <c r="AG2" s="2">
        <v>0.21195652173913043</v>
      </c>
      <c r="AH2" t="s">
        <v>267</v>
      </c>
      <c r="AI2">
        <v>6</v>
      </c>
    </row>
    <row r="3" spans="1:35" x14ac:dyDescent="0.25">
      <c r="A3" t="s">
        <v>816</v>
      </c>
      <c r="B3" t="s">
        <v>467</v>
      </c>
      <c r="C3" t="s">
        <v>582</v>
      </c>
      <c r="D3" t="s">
        <v>738</v>
      </c>
      <c r="E3" s="2">
        <v>41.163043478260867</v>
      </c>
      <c r="F3" s="2">
        <v>8.9172826086956523</v>
      </c>
      <c r="G3" s="2">
        <v>6.5217391304347824E-2</v>
      </c>
      <c r="H3" s="2">
        <v>0.16304347826086957</v>
      </c>
      <c r="I3" s="2">
        <v>0.2608695652173913</v>
      </c>
      <c r="J3" s="2">
        <v>0</v>
      </c>
      <c r="K3" s="2">
        <v>0</v>
      </c>
      <c r="L3" s="2">
        <v>2.0185869565217391</v>
      </c>
      <c r="M3" s="2">
        <v>0</v>
      </c>
      <c r="N3" s="2">
        <v>5.5035869565217386</v>
      </c>
      <c r="O3" s="2">
        <v>0.13370213889622393</v>
      </c>
      <c r="P3" s="2">
        <v>0</v>
      </c>
      <c r="Q3" s="2">
        <v>0</v>
      </c>
      <c r="R3" s="2">
        <v>0</v>
      </c>
      <c r="S3" s="2">
        <v>0.25271739130434784</v>
      </c>
      <c r="T3" s="2">
        <v>2.4370652173913041</v>
      </c>
      <c r="U3" s="2">
        <v>0</v>
      </c>
      <c r="V3" s="2">
        <v>6.5344599947187748E-2</v>
      </c>
      <c r="W3" s="2">
        <v>0.29184782608695653</v>
      </c>
      <c r="X3" s="2">
        <v>2.089673913043478</v>
      </c>
      <c r="Y3" s="2">
        <v>0</v>
      </c>
      <c r="Z3" s="2">
        <v>5.7855822550831784E-2</v>
      </c>
      <c r="AA3" s="2">
        <v>0</v>
      </c>
      <c r="AB3" s="2">
        <v>0</v>
      </c>
      <c r="AC3" s="2">
        <v>0</v>
      </c>
      <c r="AD3" s="2">
        <v>0</v>
      </c>
      <c r="AE3" s="2">
        <v>0</v>
      </c>
      <c r="AF3" s="2">
        <v>0</v>
      </c>
      <c r="AG3" s="2">
        <v>0</v>
      </c>
      <c r="AH3" t="s">
        <v>182</v>
      </c>
      <c r="AI3">
        <v>6</v>
      </c>
    </row>
    <row r="4" spans="1:35" x14ac:dyDescent="0.25">
      <c r="A4" t="s">
        <v>816</v>
      </c>
      <c r="B4" t="s">
        <v>316</v>
      </c>
      <c r="C4" t="s">
        <v>588</v>
      </c>
      <c r="D4" t="s">
        <v>743</v>
      </c>
      <c r="E4" s="2">
        <v>116.90217391304348</v>
      </c>
      <c r="F4" s="2">
        <v>5.7391304347826084</v>
      </c>
      <c r="G4" s="2">
        <v>0</v>
      </c>
      <c r="H4" s="2">
        <v>4.2608695652173916</v>
      </c>
      <c r="I4" s="2">
        <v>0</v>
      </c>
      <c r="J4" s="2">
        <v>0</v>
      </c>
      <c r="K4" s="2">
        <v>0</v>
      </c>
      <c r="L4" s="2">
        <v>2.5945652173913043</v>
      </c>
      <c r="M4" s="2">
        <v>2.6413043478260869</v>
      </c>
      <c r="N4" s="2">
        <v>0</v>
      </c>
      <c r="O4" s="2">
        <v>2.2594142259414224E-2</v>
      </c>
      <c r="P4" s="2">
        <v>3.6791304347826088</v>
      </c>
      <c r="Q4" s="2">
        <v>0</v>
      </c>
      <c r="R4" s="2">
        <v>3.1471873547187355E-2</v>
      </c>
      <c r="S4" s="2">
        <v>2.1254347826086959</v>
      </c>
      <c r="T4" s="2">
        <v>0</v>
      </c>
      <c r="U4" s="2">
        <v>7.9202173913043454</v>
      </c>
      <c r="V4" s="2">
        <v>8.5932124593212436E-2</v>
      </c>
      <c r="W4" s="2">
        <v>2.3222826086956534</v>
      </c>
      <c r="X4" s="2">
        <v>0</v>
      </c>
      <c r="Y4" s="2">
        <v>6.2585869565217385</v>
      </c>
      <c r="Z4" s="2">
        <v>7.3402138540213852E-2</v>
      </c>
      <c r="AA4" s="2">
        <v>0</v>
      </c>
      <c r="AB4" s="2">
        <v>0</v>
      </c>
      <c r="AC4" s="2">
        <v>0</v>
      </c>
      <c r="AD4" s="2">
        <v>0</v>
      </c>
      <c r="AE4" s="2">
        <v>0</v>
      </c>
      <c r="AF4" s="2">
        <v>0</v>
      </c>
      <c r="AG4" s="2">
        <v>0</v>
      </c>
      <c r="AH4" t="s">
        <v>28</v>
      </c>
      <c r="AI4">
        <v>6</v>
      </c>
    </row>
    <row r="5" spans="1:35" x14ac:dyDescent="0.25">
      <c r="A5" t="s">
        <v>816</v>
      </c>
      <c r="B5" t="s">
        <v>478</v>
      </c>
      <c r="C5" t="s">
        <v>681</v>
      </c>
      <c r="D5" t="s">
        <v>737</v>
      </c>
      <c r="E5" s="2">
        <v>68.032608695652172</v>
      </c>
      <c r="F5" s="2">
        <v>5.7391304347826084</v>
      </c>
      <c r="G5" s="2">
        <v>0.28260869565217389</v>
      </c>
      <c r="H5" s="2">
        <v>0.2608695652173913</v>
      </c>
      <c r="I5" s="2">
        <v>0.2608695652173913</v>
      </c>
      <c r="J5" s="2">
        <v>0</v>
      </c>
      <c r="K5" s="2">
        <v>0</v>
      </c>
      <c r="L5" s="2">
        <v>0</v>
      </c>
      <c r="M5" s="2">
        <v>6.3695652173913047</v>
      </c>
      <c r="N5" s="2">
        <v>0</v>
      </c>
      <c r="O5" s="2">
        <v>9.3625179741172723E-2</v>
      </c>
      <c r="P5" s="2">
        <v>0</v>
      </c>
      <c r="Q5" s="2">
        <v>4.5570652173913047</v>
      </c>
      <c r="R5" s="2">
        <v>6.6983543697076223E-2</v>
      </c>
      <c r="S5" s="2">
        <v>0.24815217391304345</v>
      </c>
      <c r="T5" s="2">
        <v>1.1327173913043478</v>
      </c>
      <c r="U5" s="2">
        <v>0</v>
      </c>
      <c r="V5" s="2">
        <v>2.029717207221601E-2</v>
      </c>
      <c r="W5" s="2">
        <v>0</v>
      </c>
      <c r="X5" s="2">
        <v>0.13217391304347825</v>
      </c>
      <c r="Y5" s="2">
        <v>0</v>
      </c>
      <c r="Z5" s="2">
        <v>1.9428023645949831E-3</v>
      </c>
      <c r="AA5" s="2">
        <v>0</v>
      </c>
      <c r="AB5" s="2">
        <v>0</v>
      </c>
      <c r="AC5" s="2">
        <v>0</v>
      </c>
      <c r="AD5" s="2">
        <v>0</v>
      </c>
      <c r="AE5" s="2">
        <v>0</v>
      </c>
      <c r="AF5" s="2">
        <v>0</v>
      </c>
      <c r="AG5" s="2">
        <v>0</v>
      </c>
      <c r="AH5" t="s">
        <v>193</v>
      </c>
      <c r="AI5">
        <v>6</v>
      </c>
    </row>
    <row r="6" spans="1:35" x14ac:dyDescent="0.25">
      <c r="A6" t="s">
        <v>816</v>
      </c>
      <c r="B6" t="s">
        <v>369</v>
      </c>
      <c r="C6" t="s">
        <v>636</v>
      </c>
      <c r="D6" t="s">
        <v>765</v>
      </c>
      <c r="E6" s="2">
        <v>32.206521739130437</v>
      </c>
      <c r="F6" s="2">
        <v>7.4504347826086965</v>
      </c>
      <c r="G6" s="2">
        <v>0</v>
      </c>
      <c r="H6" s="2">
        <v>0</v>
      </c>
      <c r="I6" s="2">
        <v>23.432717391304347</v>
      </c>
      <c r="J6" s="2">
        <v>0</v>
      </c>
      <c r="K6" s="2">
        <v>0</v>
      </c>
      <c r="L6" s="2">
        <v>0</v>
      </c>
      <c r="M6" s="2">
        <v>0</v>
      </c>
      <c r="N6" s="2">
        <v>0</v>
      </c>
      <c r="O6" s="2">
        <v>0</v>
      </c>
      <c r="P6" s="2">
        <v>0</v>
      </c>
      <c r="Q6" s="2">
        <v>2.3874999999999997</v>
      </c>
      <c r="R6" s="2">
        <v>7.4130948363145446E-2</v>
      </c>
      <c r="S6" s="2">
        <v>0</v>
      </c>
      <c r="T6" s="2">
        <v>0</v>
      </c>
      <c r="U6" s="2">
        <v>0</v>
      </c>
      <c r="V6" s="2">
        <v>0</v>
      </c>
      <c r="W6" s="2">
        <v>0</v>
      </c>
      <c r="X6" s="2">
        <v>0</v>
      </c>
      <c r="Y6" s="2">
        <v>0</v>
      </c>
      <c r="Z6" s="2">
        <v>0</v>
      </c>
      <c r="AA6" s="2">
        <v>0</v>
      </c>
      <c r="AB6" s="2">
        <v>0</v>
      </c>
      <c r="AC6" s="2">
        <v>0</v>
      </c>
      <c r="AD6" s="2">
        <v>0</v>
      </c>
      <c r="AE6" s="2">
        <v>0</v>
      </c>
      <c r="AF6" s="2">
        <v>0</v>
      </c>
      <c r="AG6" s="2">
        <v>0</v>
      </c>
      <c r="AH6" t="s">
        <v>82</v>
      </c>
      <c r="AI6">
        <v>6</v>
      </c>
    </row>
    <row r="7" spans="1:35" x14ac:dyDescent="0.25">
      <c r="A7" t="s">
        <v>816</v>
      </c>
      <c r="B7" t="s">
        <v>355</v>
      </c>
      <c r="C7" t="s">
        <v>624</v>
      </c>
      <c r="D7" t="s">
        <v>759</v>
      </c>
      <c r="E7" s="2">
        <v>67.717391304347828</v>
      </c>
      <c r="F7" s="2">
        <v>11.304347826086957</v>
      </c>
      <c r="G7" s="2">
        <v>0.38771739130434785</v>
      </c>
      <c r="H7" s="2">
        <v>0</v>
      </c>
      <c r="I7" s="2">
        <v>0</v>
      </c>
      <c r="J7" s="2">
        <v>0</v>
      </c>
      <c r="K7" s="2">
        <v>0</v>
      </c>
      <c r="L7" s="2">
        <v>1.9768478260869571</v>
      </c>
      <c r="M7" s="2">
        <v>0</v>
      </c>
      <c r="N7" s="2">
        <v>5.4891304347826084</v>
      </c>
      <c r="O7" s="2">
        <v>8.1059390048154087E-2</v>
      </c>
      <c r="P7" s="2">
        <v>3.6222826086956523</v>
      </c>
      <c r="Q7" s="2">
        <v>18.255434782608695</v>
      </c>
      <c r="R7" s="2">
        <v>0.32307383627608344</v>
      </c>
      <c r="S7" s="2">
        <v>0.75619565217391294</v>
      </c>
      <c r="T7" s="2">
        <v>4.7976086956521735</v>
      </c>
      <c r="U7" s="2">
        <v>0</v>
      </c>
      <c r="V7" s="2">
        <v>8.2014446227929361E-2</v>
      </c>
      <c r="W7" s="2">
        <v>0.67076086956521741</v>
      </c>
      <c r="X7" s="2">
        <v>4.0736956521739129</v>
      </c>
      <c r="Y7" s="2">
        <v>0</v>
      </c>
      <c r="Z7" s="2">
        <v>7.0062600321027291E-2</v>
      </c>
      <c r="AA7" s="2">
        <v>0</v>
      </c>
      <c r="AB7" s="2">
        <v>0</v>
      </c>
      <c r="AC7" s="2">
        <v>0</v>
      </c>
      <c r="AD7" s="2">
        <v>0</v>
      </c>
      <c r="AE7" s="2">
        <v>0</v>
      </c>
      <c r="AF7" s="2">
        <v>0</v>
      </c>
      <c r="AG7" s="2">
        <v>4.3478260869565216E-2</v>
      </c>
      <c r="AH7" t="s">
        <v>68</v>
      </c>
      <c r="AI7">
        <v>6</v>
      </c>
    </row>
    <row r="8" spans="1:35" x14ac:dyDescent="0.25">
      <c r="A8" t="s">
        <v>816</v>
      </c>
      <c r="B8" t="s">
        <v>358</v>
      </c>
      <c r="C8" t="s">
        <v>578</v>
      </c>
      <c r="D8" t="s">
        <v>719</v>
      </c>
      <c r="E8" s="2">
        <v>34.152173913043477</v>
      </c>
      <c r="F8" s="2">
        <v>5.3804347826086953</v>
      </c>
      <c r="G8" s="2">
        <v>0.30434782608695654</v>
      </c>
      <c r="H8" s="2">
        <v>0.24456521739130435</v>
      </c>
      <c r="I8" s="2">
        <v>0.59304347826086956</v>
      </c>
      <c r="J8" s="2">
        <v>0</v>
      </c>
      <c r="K8" s="2">
        <v>0</v>
      </c>
      <c r="L8" s="2">
        <v>0</v>
      </c>
      <c r="M8" s="2">
        <v>0</v>
      </c>
      <c r="N8" s="2">
        <v>1.7161956521739128</v>
      </c>
      <c r="O8" s="2">
        <v>5.0251432208784211E-2</v>
      </c>
      <c r="P8" s="2">
        <v>0</v>
      </c>
      <c r="Q8" s="2">
        <v>0</v>
      </c>
      <c r="R8" s="2">
        <v>0</v>
      </c>
      <c r="S8" s="2">
        <v>0</v>
      </c>
      <c r="T8" s="2">
        <v>0</v>
      </c>
      <c r="U8" s="2">
        <v>0</v>
      </c>
      <c r="V8" s="2">
        <v>0</v>
      </c>
      <c r="W8" s="2">
        <v>0</v>
      </c>
      <c r="X8" s="2">
        <v>0</v>
      </c>
      <c r="Y8" s="2">
        <v>0</v>
      </c>
      <c r="Z8" s="2">
        <v>0</v>
      </c>
      <c r="AA8" s="2">
        <v>0</v>
      </c>
      <c r="AB8" s="2">
        <v>0</v>
      </c>
      <c r="AC8" s="2">
        <v>0</v>
      </c>
      <c r="AD8" s="2">
        <v>0</v>
      </c>
      <c r="AE8" s="2">
        <v>0</v>
      </c>
      <c r="AF8" s="2">
        <v>0</v>
      </c>
      <c r="AG8" s="2">
        <v>0</v>
      </c>
      <c r="AH8" t="s">
        <v>71</v>
      </c>
      <c r="AI8">
        <v>6</v>
      </c>
    </row>
    <row r="9" spans="1:35" x14ac:dyDescent="0.25">
      <c r="A9" t="s">
        <v>816</v>
      </c>
      <c r="B9" t="s">
        <v>510</v>
      </c>
      <c r="C9" t="s">
        <v>613</v>
      </c>
      <c r="D9" t="s">
        <v>752</v>
      </c>
      <c r="E9" s="2">
        <v>47.891304347826086</v>
      </c>
      <c r="F9" s="2">
        <v>4.6956521739130439</v>
      </c>
      <c r="G9" s="2">
        <v>0</v>
      </c>
      <c r="H9" s="2">
        <v>0</v>
      </c>
      <c r="I9" s="2">
        <v>2.7173913043478262</v>
      </c>
      <c r="J9" s="2">
        <v>0</v>
      </c>
      <c r="K9" s="2">
        <v>0</v>
      </c>
      <c r="L9" s="2">
        <v>1.745543478260869</v>
      </c>
      <c r="M9" s="2">
        <v>0</v>
      </c>
      <c r="N9" s="2">
        <v>4.3544565217391309</v>
      </c>
      <c r="O9" s="2">
        <v>9.0923740354062657E-2</v>
      </c>
      <c r="P9" s="2">
        <v>0</v>
      </c>
      <c r="Q9" s="2">
        <v>9.9219565217391299</v>
      </c>
      <c r="R9" s="2">
        <v>0.2071765773944621</v>
      </c>
      <c r="S9" s="2">
        <v>0.95445652173913065</v>
      </c>
      <c r="T9" s="2">
        <v>2.6893478260869572</v>
      </c>
      <c r="U9" s="2">
        <v>0</v>
      </c>
      <c r="V9" s="2">
        <v>7.6084884248751719E-2</v>
      </c>
      <c r="W9" s="2">
        <v>0.98271739130434776</v>
      </c>
      <c r="X9" s="2">
        <v>3.7066304347826087</v>
      </c>
      <c r="Y9" s="2">
        <v>0</v>
      </c>
      <c r="Z9" s="2">
        <v>9.7916477530640048E-2</v>
      </c>
      <c r="AA9" s="2">
        <v>0</v>
      </c>
      <c r="AB9" s="2">
        <v>0</v>
      </c>
      <c r="AC9" s="2">
        <v>0</v>
      </c>
      <c r="AD9" s="2">
        <v>0</v>
      </c>
      <c r="AE9" s="2">
        <v>0</v>
      </c>
      <c r="AF9" s="2">
        <v>0</v>
      </c>
      <c r="AG9" s="2">
        <v>0</v>
      </c>
      <c r="AH9" t="s">
        <v>228</v>
      </c>
      <c r="AI9">
        <v>6</v>
      </c>
    </row>
    <row r="10" spans="1:35" x14ac:dyDescent="0.25">
      <c r="A10" t="s">
        <v>816</v>
      </c>
      <c r="B10" t="s">
        <v>392</v>
      </c>
      <c r="C10" t="s">
        <v>607</v>
      </c>
      <c r="D10" t="s">
        <v>743</v>
      </c>
      <c r="E10" s="2">
        <v>67.413043478260875</v>
      </c>
      <c r="F10" s="2">
        <v>5.7391304347826084</v>
      </c>
      <c r="G10" s="2">
        <v>0.13043478260869565</v>
      </c>
      <c r="H10" s="2">
        <v>0.32608695652173914</v>
      </c>
      <c r="I10" s="2">
        <v>8.0054347826086953</v>
      </c>
      <c r="J10" s="2">
        <v>0</v>
      </c>
      <c r="K10" s="2">
        <v>0</v>
      </c>
      <c r="L10" s="2">
        <v>3.8265217391304338</v>
      </c>
      <c r="M10" s="2">
        <v>5.7635869565217392</v>
      </c>
      <c r="N10" s="2">
        <v>3.0163043478260869</v>
      </c>
      <c r="O10" s="2">
        <v>0.13024024508223153</v>
      </c>
      <c r="P10" s="2">
        <v>5.4021739130434785</v>
      </c>
      <c r="Q10" s="2">
        <v>3.6847826086956523</v>
      </c>
      <c r="R10" s="2">
        <v>0.1347952273460174</v>
      </c>
      <c r="S10" s="2">
        <v>5.2639130434782606</v>
      </c>
      <c r="T10" s="2">
        <v>5.0346739130434761</v>
      </c>
      <c r="U10" s="2">
        <v>0</v>
      </c>
      <c r="V10" s="2">
        <v>0.15276846178652043</v>
      </c>
      <c r="W10" s="2">
        <v>2.7163043478260867</v>
      </c>
      <c r="X10" s="2">
        <v>6.5789130434782619</v>
      </c>
      <c r="Y10" s="2">
        <v>0</v>
      </c>
      <c r="Z10" s="2">
        <v>0.13788455336988067</v>
      </c>
      <c r="AA10" s="2">
        <v>0</v>
      </c>
      <c r="AB10" s="2">
        <v>0</v>
      </c>
      <c r="AC10" s="2">
        <v>0</v>
      </c>
      <c r="AD10" s="2">
        <v>0</v>
      </c>
      <c r="AE10" s="2">
        <v>0</v>
      </c>
      <c r="AF10" s="2">
        <v>0</v>
      </c>
      <c r="AG10" s="2">
        <v>0</v>
      </c>
      <c r="AH10" t="s">
        <v>105</v>
      </c>
      <c r="AI10">
        <v>6</v>
      </c>
    </row>
    <row r="11" spans="1:35" x14ac:dyDescent="0.25">
      <c r="A11" t="s">
        <v>816</v>
      </c>
      <c r="B11" t="s">
        <v>524</v>
      </c>
      <c r="C11" t="s">
        <v>696</v>
      </c>
      <c r="D11" t="s">
        <v>776</v>
      </c>
      <c r="E11" s="2">
        <v>37.826086956521742</v>
      </c>
      <c r="F11" s="2">
        <v>5.5988043478260865</v>
      </c>
      <c r="G11" s="2">
        <v>0</v>
      </c>
      <c r="H11" s="2">
        <v>0</v>
      </c>
      <c r="I11" s="2">
        <v>0.2608695652173913</v>
      </c>
      <c r="J11" s="2">
        <v>0</v>
      </c>
      <c r="K11" s="2">
        <v>0</v>
      </c>
      <c r="L11" s="2">
        <v>0.35869565217391303</v>
      </c>
      <c r="M11" s="2">
        <v>0</v>
      </c>
      <c r="N11" s="2">
        <v>5.3260869565217392</v>
      </c>
      <c r="O11" s="2">
        <v>0.14080459770114942</v>
      </c>
      <c r="P11" s="2">
        <v>0</v>
      </c>
      <c r="Q11" s="2">
        <v>0</v>
      </c>
      <c r="R11" s="2">
        <v>0</v>
      </c>
      <c r="S11" s="2">
        <v>0.5</v>
      </c>
      <c r="T11" s="2">
        <v>0</v>
      </c>
      <c r="U11" s="2">
        <v>0</v>
      </c>
      <c r="V11" s="2">
        <v>1.3218390804597701E-2</v>
      </c>
      <c r="W11" s="2">
        <v>3.6559782608695657</v>
      </c>
      <c r="X11" s="2">
        <v>0</v>
      </c>
      <c r="Y11" s="2">
        <v>0</v>
      </c>
      <c r="Z11" s="2">
        <v>9.6652298850574719E-2</v>
      </c>
      <c r="AA11" s="2">
        <v>0</v>
      </c>
      <c r="AB11" s="2">
        <v>0</v>
      </c>
      <c r="AC11" s="2">
        <v>0</v>
      </c>
      <c r="AD11" s="2">
        <v>0</v>
      </c>
      <c r="AE11" s="2">
        <v>0</v>
      </c>
      <c r="AF11" s="2">
        <v>0</v>
      </c>
      <c r="AG11" s="2">
        <v>0</v>
      </c>
      <c r="AH11" t="s">
        <v>242</v>
      </c>
      <c r="AI11">
        <v>6</v>
      </c>
    </row>
    <row r="12" spans="1:35" x14ac:dyDescent="0.25">
      <c r="A12" t="s">
        <v>816</v>
      </c>
      <c r="B12" t="s">
        <v>529</v>
      </c>
      <c r="C12" t="s">
        <v>699</v>
      </c>
      <c r="D12" t="s">
        <v>733</v>
      </c>
      <c r="E12" s="2">
        <v>58.956521739130437</v>
      </c>
      <c r="F12" s="2">
        <v>5.7391304347826084</v>
      </c>
      <c r="G12" s="2">
        <v>0.52173913043478259</v>
      </c>
      <c r="H12" s="2">
        <v>0.2608695652173913</v>
      </c>
      <c r="I12" s="2">
        <v>0.2608695652173913</v>
      </c>
      <c r="J12" s="2">
        <v>0</v>
      </c>
      <c r="K12" s="2">
        <v>0</v>
      </c>
      <c r="L12" s="2">
        <v>0</v>
      </c>
      <c r="M12" s="2">
        <v>0</v>
      </c>
      <c r="N12" s="2">
        <v>0</v>
      </c>
      <c r="O12" s="2">
        <v>0</v>
      </c>
      <c r="P12" s="2">
        <v>0</v>
      </c>
      <c r="Q12" s="2">
        <v>0</v>
      </c>
      <c r="R12" s="2">
        <v>0</v>
      </c>
      <c r="S12" s="2">
        <v>0.37771739130434784</v>
      </c>
      <c r="T12" s="2">
        <v>3.1304347826086958</v>
      </c>
      <c r="U12" s="2">
        <v>0</v>
      </c>
      <c r="V12" s="2">
        <v>5.9504056047197634E-2</v>
      </c>
      <c r="W12" s="2">
        <v>1.9021739130434783</v>
      </c>
      <c r="X12" s="2">
        <v>3.8233695652173911</v>
      </c>
      <c r="Y12" s="2">
        <v>0</v>
      </c>
      <c r="Z12" s="2">
        <v>9.7114675516224172E-2</v>
      </c>
      <c r="AA12" s="2">
        <v>0</v>
      </c>
      <c r="AB12" s="2">
        <v>0</v>
      </c>
      <c r="AC12" s="2">
        <v>0</v>
      </c>
      <c r="AD12" s="2">
        <v>0</v>
      </c>
      <c r="AE12" s="2">
        <v>0</v>
      </c>
      <c r="AF12" s="2">
        <v>0</v>
      </c>
      <c r="AG12" s="2">
        <v>0</v>
      </c>
      <c r="AH12" t="s">
        <v>247</v>
      </c>
      <c r="AI12">
        <v>6</v>
      </c>
    </row>
    <row r="13" spans="1:35" x14ac:dyDescent="0.25">
      <c r="A13" t="s">
        <v>816</v>
      </c>
      <c r="B13" t="s">
        <v>351</v>
      </c>
      <c r="C13" t="s">
        <v>582</v>
      </c>
      <c r="D13" t="s">
        <v>738</v>
      </c>
      <c r="E13" s="2">
        <v>38.293478260869563</v>
      </c>
      <c r="F13" s="2">
        <v>5.6521739130434785</v>
      </c>
      <c r="G13" s="2">
        <v>5.434782608695652E-2</v>
      </c>
      <c r="H13" s="2">
        <v>0.16304347826086957</v>
      </c>
      <c r="I13" s="2">
        <v>0.41304347826086957</v>
      </c>
      <c r="J13" s="2">
        <v>0</v>
      </c>
      <c r="K13" s="2">
        <v>0</v>
      </c>
      <c r="L13" s="2">
        <v>1.8994565217391304</v>
      </c>
      <c r="M13" s="2">
        <v>0</v>
      </c>
      <c r="N13" s="2">
        <v>0</v>
      </c>
      <c r="O13" s="2">
        <v>0</v>
      </c>
      <c r="P13" s="2">
        <v>0</v>
      </c>
      <c r="Q13" s="2">
        <v>2.7446739130434787</v>
      </c>
      <c r="R13" s="2">
        <v>7.1674709054782876E-2</v>
      </c>
      <c r="S13" s="2">
        <v>0.2608695652173913</v>
      </c>
      <c r="T13" s="2">
        <v>2.4896739130434784</v>
      </c>
      <c r="U13" s="2">
        <v>0</v>
      </c>
      <c r="V13" s="2">
        <v>7.1827987510644342E-2</v>
      </c>
      <c r="W13" s="2">
        <v>0.35054347826086957</v>
      </c>
      <c r="X13" s="2">
        <v>2.581521739130435</v>
      </c>
      <c r="Y13" s="2">
        <v>0</v>
      </c>
      <c r="Z13" s="2">
        <v>7.6568265682656844E-2</v>
      </c>
      <c r="AA13" s="2">
        <v>0</v>
      </c>
      <c r="AB13" s="2">
        <v>0</v>
      </c>
      <c r="AC13" s="2">
        <v>0</v>
      </c>
      <c r="AD13" s="2">
        <v>0</v>
      </c>
      <c r="AE13" s="2">
        <v>0</v>
      </c>
      <c r="AF13" s="2">
        <v>0</v>
      </c>
      <c r="AG13" s="2">
        <v>0</v>
      </c>
      <c r="AH13" t="s">
        <v>64</v>
      </c>
      <c r="AI13">
        <v>6</v>
      </c>
    </row>
    <row r="14" spans="1:35" x14ac:dyDescent="0.25">
      <c r="A14" t="s">
        <v>816</v>
      </c>
      <c r="B14" t="s">
        <v>414</v>
      </c>
      <c r="C14" t="s">
        <v>659</v>
      </c>
      <c r="D14" t="s">
        <v>710</v>
      </c>
      <c r="E14" s="2">
        <v>51.706521739130437</v>
      </c>
      <c r="F14" s="2">
        <v>5.0326086956521738</v>
      </c>
      <c r="G14" s="2">
        <v>0</v>
      </c>
      <c r="H14" s="2">
        <v>0.38043478260869568</v>
      </c>
      <c r="I14" s="2">
        <v>0.2608695652173913</v>
      </c>
      <c r="J14" s="2">
        <v>0</v>
      </c>
      <c r="K14" s="2">
        <v>0</v>
      </c>
      <c r="L14" s="2">
        <v>0.63423913043478264</v>
      </c>
      <c r="M14" s="2">
        <v>0</v>
      </c>
      <c r="N14" s="2">
        <v>8.0047826086956526</v>
      </c>
      <c r="O14" s="2">
        <v>0.15481185621189825</v>
      </c>
      <c r="P14" s="2">
        <v>0</v>
      </c>
      <c r="Q14" s="2">
        <v>0.17684782608695651</v>
      </c>
      <c r="R14" s="2">
        <v>3.4202228295143995E-3</v>
      </c>
      <c r="S14" s="2">
        <v>0.24543478260869564</v>
      </c>
      <c r="T14" s="2">
        <v>2.5366304347826083</v>
      </c>
      <c r="U14" s="2">
        <v>0</v>
      </c>
      <c r="V14" s="2">
        <v>5.3804919066638625E-2</v>
      </c>
      <c r="W14" s="2">
        <v>0.36282608695652163</v>
      </c>
      <c r="X14" s="2">
        <v>4.06141304347826</v>
      </c>
      <c r="Y14" s="2">
        <v>0</v>
      </c>
      <c r="Z14" s="2">
        <v>8.5564431364305207E-2</v>
      </c>
      <c r="AA14" s="2">
        <v>0</v>
      </c>
      <c r="AB14" s="2">
        <v>0</v>
      </c>
      <c r="AC14" s="2">
        <v>0</v>
      </c>
      <c r="AD14" s="2">
        <v>0</v>
      </c>
      <c r="AE14" s="2">
        <v>0</v>
      </c>
      <c r="AF14" s="2">
        <v>0</v>
      </c>
      <c r="AG14" s="2">
        <v>0</v>
      </c>
      <c r="AH14" t="s">
        <v>128</v>
      </c>
      <c r="AI14">
        <v>6</v>
      </c>
    </row>
    <row r="15" spans="1:35" x14ac:dyDescent="0.25">
      <c r="A15" t="s">
        <v>816</v>
      </c>
      <c r="B15" t="s">
        <v>407</v>
      </c>
      <c r="C15" t="s">
        <v>591</v>
      </c>
      <c r="D15" t="s">
        <v>744</v>
      </c>
      <c r="E15" s="2">
        <v>75.75</v>
      </c>
      <c r="F15" s="2">
        <v>0</v>
      </c>
      <c r="G15" s="2">
        <v>0</v>
      </c>
      <c r="H15" s="2">
        <v>0.60326086956521741</v>
      </c>
      <c r="I15" s="2">
        <v>5.5434782608695654</v>
      </c>
      <c r="J15" s="2">
        <v>0</v>
      </c>
      <c r="K15" s="2">
        <v>3.9945652173913042</v>
      </c>
      <c r="L15" s="2">
        <v>5.4782608695652177</v>
      </c>
      <c r="M15" s="2">
        <v>0</v>
      </c>
      <c r="N15" s="2">
        <v>9.4533695652173897</v>
      </c>
      <c r="O15" s="2">
        <v>0.12479695795666521</v>
      </c>
      <c r="P15" s="2">
        <v>6.9125000000000005</v>
      </c>
      <c r="Q15" s="2">
        <v>0</v>
      </c>
      <c r="R15" s="2">
        <v>9.1254125412541257E-2</v>
      </c>
      <c r="S15" s="2">
        <v>5.2608695652173916</v>
      </c>
      <c r="T15" s="2">
        <v>7.3309782608695633</v>
      </c>
      <c r="U15" s="2">
        <v>0</v>
      </c>
      <c r="V15" s="2">
        <v>0.16622901420576838</v>
      </c>
      <c r="W15" s="2">
        <v>4.7289130434782614</v>
      </c>
      <c r="X15" s="2">
        <v>6.0669565217391304</v>
      </c>
      <c r="Y15" s="2">
        <v>0</v>
      </c>
      <c r="Z15" s="2">
        <v>0.14251973023389294</v>
      </c>
      <c r="AA15" s="2">
        <v>0</v>
      </c>
      <c r="AB15" s="2">
        <v>0</v>
      </c>
      <c r="AC15" s="2">
        <v>0</v>
      </c>
      <c r="AD15" s="2">
        <v>0</v>
      </c>
      <c r="AE15" s="2">
        <v>0</v>
      </c>
      <c r="AF15" s="2">
        <v>0</v>
      </c>
      <c r="AG15" s="2">
        <v>0</v>
      </c>
      <c r="AH15" t="s">
        <v>121</v>
      </c>
      <c r="AI15">
        <v>6</v>
      </c>
    </row>
    <row r="16" spans="1:35" x14ac:dyDescent="0.25">
      <c r="A16" t="s">
        <v>816</v>
      </c>
      <c r="B16" t="s">
        <v>408</v>
      </c>
      <c r="C16" t="s">
        <v>647</v>
      </c>
      <c r="D16" t="s">
        <v>743</v>
      </c>
      <c r="E16" s="2">
        <v>65.652173913043484</v>
      </c>
      <c r="F16" s="2">
        <v>4.9565217391304346</v>
      </c>
      <c r="G16" s="2">
        <v>0</v>
      </c>
      <c r="H16" s="2">
        <v>0.40217391304347827</v>
      </c>
      <c r="I16" s="2">
        <v>5.4021739130434785</v>
      </c>
      <c r="J16" s="2">
        <v>0</v>
      </c>
      <c r="K16" s="2">
        <v>0</v>
      </c>
      <c r="L16" s="2">
        <v>3.0295652173913052</v>
      </c>
      <c r="M16" s="2">
        <v>0</v>
      </c>
      <c r="N16" s="2">
        <v>5.4578260869565218</v>
      </c>
      <c r="O16" s="2">
        <v>8.3132450331125818E-2</v>
      </c>
      <c r="P16" s="2">
        <v>0</v>
      </c>
      <c r="Q16" s="2">
        <v>2.219347826086957</v>
      </c>
      <c r="R16" s="2">
        <v>3.3804635761589409E-2</v>
      </c>
      <c r="S16" s="2">
        <v>0.58467391304347838</v>
      </c>
      <c r="T16" s="2">
        <v>5.6740217391304357</v>
      </c>
      <c r="U16" s="2">
        <v>0</v>
      </c>
      <c r="V16" s="2">
        <v>9.5331125827814583E-2</v>
      </c>
      <c r="W16" s="2">
        <v>0.86141304347826086</v>
      </c>
      <c r="X16" s="2">
        <v>4.734565217391304</v>
      </c>
      <c r="Y16" s="2">
        <v>0</v>
      </c>
      <c r="Z16" s="2">
        <v>8.5236754966887401E-2</v>
      </c>
      <c r="AA16" s="2">
        <v>0</v>
      </c>
      <c r="AB16" s="2">
        <v>0</v>
      </c>
      <c r="AC16" s="2">
        <v>0</v>
      </c>
      <c r="AD16" s="2">
        <v>0</v>
      </c>
      <c r="AE16" s="2">
        <v>0</v>
      </c>
      <c r="AF16" s="2">
        <v>0</v>
      </c>
      <c r="AG16" s="2">
        <v>0</v>
      </c>
      <c r="AH16" t="s">
        <v>122</v>
      </c>
      <c r="AI16">
        <v>6</v>
      </c>
    </row>
    <row r="17" spans="1:35" x14ac:dyDescent="0.25">
      <c r="A17" t="s">
        <v>816</v>
      </c>
      <c r="B17" t="s">
        <v>481</v>
      </c>
      <c r="C17" t="s">
        <v>683</v>
      </c>
      <c r="D17" t="s">
        <v>727</v>
      </c>
      <c r="E17" s="2">
        <v>25.804347826086957</v>
      </c>
      <c r="F17" s="2">
        <v>5.6521739130434785</v>
      </c>
      <c r="G17" s="2">
        <v>0.2608695652173913</v>
      </c>
      <c r="H17" s="2">
        <v>0.2608695652173913</v>
      </c>
      <c r="I17" s="2">
        <v>0.2608695652173913</v>
      </c>
      <c r="J17" s="2">
        <v>0</v>
      </c>
      <c r="K17" s="2">
        <v>0</v>
      </c>
      <c r="L17" s="2">
        <v>2.3055434782608688</v>
      </c>
      <c r="M17" s="2">
        <v>0</v>
      </c>
      <c r="N17" s="2">
        <v>0</v>
      </c>
      <c r="O17" s="2">
        <v>0</v>
      </c>
      <c r="P17" s="2">
        <v>5.3804347826086953</v>
      </c>
      <c r="Q17" s="2">
        <v>5.391413043478261</v>
      </c>
      <c r="R17" s="2">
        <v>0.4174431339511373</v>
      </c>
      <c r="S17" s="2">
        <v>0.17119565217391305</v>
      </c>
      <c r="T17" s="2">
        <v>1.8217391304347827</v>
      </c>
      <c r="U17" s="2">
        <v>0</v>
      </c>
      <c r="V17" s="2">
        <v>7.7232518955349633E-2</v>
      </c>
      <c r="W17" s="2">
        <v>0.37554347826086953</v>
      </c>
      <c r="X17" s="2">
        <v>2.1141304347826089</v>
      </c>
      <c r="Y17" s="2">
        <v>0</v>
      </c>
      <c r="Z17" s="2">
        <v>9.6482729570345413E-2</v>
      </c>
      <c r="AA17" s="2">
        <v>0</v>
      </c>
      <c r="AB17" s="2">
        <v>0</v>
      </c>
      <c r="AC17" s="2">
        <v>0</v>
      </c>
      <c r="AD17" s="2">
        <v>0</v>
      </c>
      <c r="AE17" s="2">
        <v>0</v>
      </c>
      <c r="AF17" s="2">
        <v>0</v>
      </c>
      <c r="AG17" s="2">
        <v>0</v>
      </c>
      <c r="AH17" t="s">
        <v>196</v>
      </c>
      <c r="AI17">
        <v>6</v>
      </c>
    </row>
    <row r="18" spans="1:35" x14ac:dyDescent="0.25">
      <c r="A18" t="s">
        <v>816</v>
      </c>
      <c r="B18" t="s">
        <v>295</v>
      </c>
      <c r="C18" t="s">
        <v>592</v>
      </c>
      <c r="D18" t="s">
        <v>709</v>
      </c>
      <c r="E18" s="2">
        <v>65.445652173913047</v>
      </c>
      <c r="F18" s="2">
        <v>5.2995652173913035</v>
      </c>
      <c r="G18" s="2">
        <v>0.2608695652173913</v>
      </c>
      <c r="H18" s="2">
        <v>0.22826086956521738</v>
      </c>
      <c r="I18" s="2">
        <v>0.2608695652173913</v>
      </c>
      <c r="J18" s="2">
        <v>0</v>
      </c>
      <c r="K18" s="2">
        <v>0</v>
      </c>
      <c r="L18" s="2">
        <v>1.5205434782608693</v>
      </c>
      <c r="M18" s="2">
        <v>0</v>
      </c>
      <c r="N18" s="2">
        <v>4.6358695652173916</v>
      </c>
      <c r="O18" s="2">
        <v>7.0835409400431829E-2</v>
      </c>
      <c r="P18" s="2">
        <v>0</v>
      </c>
      <c r="Q18" s="2">
        <v>8.5489130434782616</v>
      </c>
      <c r="R18" s="2">
        <v>0.13062614183690419</v>
      </c>
      <c r="S18" s="2">
        <v>0.22163043478260866</v>
      </c>
      <c r="T18" s="2">
        <v>5.4206521739130418</v>
      </c>
      <c r="U18" s="2">
        <v>0</v>
      </c>
      <c r="V18" s="2">
        <v>8.6213253612356711E-2</v>
      </c>
      <c r="W18" s="2">
        <v>4.8913043478260873E-3</v>
      </c>
      <c r="X18" s="2">
        <v>4.321521739130433</v>
      </c>
      <c r="Y18" s="2">
        <v>0</v>
      </c>
      <c r="Z18" s="2">
        <v>6.6106958976914099E-2</v>
      </c>
      <c r="AA18" s="2">
        <v>0</v>
      </c>
      <c r="AB18" s="2">
        <v>0</v>
      </c>
      <c r="AC18" s="2">
        <v>0</v>
      </c>
      <c r="AD18" s="2">
        <v>0</v>
      </c>
      <c r="AE18" s="2">
        <v>0</v>
      </c>
      <c r="AF18" s="2">
        <v>0</v>
      </c>
      <c r="AG18" s="2">
        <v>0</v>
      </c>
      <c r="AH18" t="s">
        <v>6</v>
      </c>
      <c r="AI18">
        <v>6</v>
      </c>
    </row>
    <row r="19" spans="1:35" x14ac:dyDescent="0.25">
      <c r="A19" t="s">
        <v>816</v>
      </c>
      <c r="B19" t="s">
        <v>550</v>
      </c>
      <c r="C19" t="s">
        <v>624</v>
      </c>
      <c r="D19" t="s">
        <v>759</v>
      </c>
      <c r="E19" s="2">
        <v>51.923913043478258</v>
      </c>
      <c r="F19" s="2">
        <v>11.043478260869565</v>
      </c>
      <c r="G19" s="2">
        <v>0.25271739130434784</v>
      </c>
      <c r="H19" s="2">
        <v>0</v>
      </c>
      <c r="I19" s="2">
        <v>0</v>
      </c>
      <c r="J19" s="2">
        <v>0</v>
      </c>
      <c r="K19" s="2">
        <v>0</v>
      </c>
      <c r="L19" s="2">
        <v>0.86576086956521747</v>
      </c>
      <c r="M19" s="2">
        <v>0</v>
      </c>
      <c r="N19" s="2">
        <v>0</v>
      </c>
      <c r="O19" s="2">
        <v>0</v>
      </c>
      <c r="P19" s="2">
        <v>5.2228260869565215</v>
      </c>
      <c r="Q19" s="2">
        <v>5.3804347826086953</v>
      </c>
      <c r="R19" s="2">
        <v>0.20420766171237179</v>
      </c>
      <c r="S19" s="2">
        <v>0.31858695652173907</v>
      </c>
      <c r="T19" s="2">
        <v>1.7602173913043482</v>
      </c>
      <c r="U19" s="2">
        <v>0</v>
      </c>
      <c r="V19" s="2">
        <v>4.003558718861211E-2</v>
      </c>
      <c r="W19" s="2">
        <v>0.31608695652173913</v>
      </c>
      <c r="X19" s="2">
        <v>1.7359782608695653</v>
      </c>
      <c r="Y19" s="2">
        <v>0</v>
      </c>
      <c r="Z19" s="2">
        <v>3.9520619635754657E-2</v>
      </c>
      <c r="AA19" s="2">
        <v>0</v>
      </c>
      <c r="AB19" s="2">
        <v>0</v>
      </c>
      <c r="AC19" s="2">
        <v>0</v>
      </c>
      <c r="AD19" s="2">
        <v>0</v>
      </c>
      <c r="AE19" s="2">
        <v>0</v>
      </c>
      <c r="AF19" s="2">
        <v>0</v>
      </c>
      <c r="AG19" s="2">
        <v>0</v>
      </c>
      <c r="AH19" t="s">
        <v>269</v>
      </c>
      <c r="AI19">
        <v>6</v>
      </c>
    </row>
    <row r="20" spans="1:35" x14ac:dyDescent="0.25">
      <c r="A20" t="s">
        <v>816</v>
      </c>
      <c r="B20" t="s">
        <v>511</v>
      </c>
      <c r="C20" t="s">
        <v>691</v>
      </c>
      <c r="D20" t="s">
        <v>774</v>
      </c>
      <c r="E20" s="2">
        <v>49.641304347826086</v>
      </c>
      <c r="F20" s="2">
        <v>4.3043478260869561</v>
      </c>
      <c r="G20" s="2">
        <v>1.0869565217391304E-2</v>
      </c>
      <c r="H20" s="2">
        <v>0.25543478260869568</v>
      </c>
      <c r="I20" s="2">
        <v>0.10869565217391304</v>
      </c>
      <c r="J20" s="2">
        <v>0</v>
      </c>
      <c r="K20" s="2">
        <v>0</v>
      </c>
      <c r="L20" s="2">
        <v>0</v>
      </c>
      <c r="M20" s="2">
        <v>0</v>
      </c>
      <c r="N20" s="2">
        <v>0</v>
      </c>
      <c r="O20" s="2">
        <v>0</v>
      </c>
      <c r="P20" s="2">
        <v>4.8070652173913047</v>
      </c>
      <c r="Q20" s="2">
        <v>15.236413043478262</v>
      </c>
      <c r="R20" s="2">
        <v>0.40376614845631709</v>
      </c>
      <c r="S20" s="2">
        <v>0</v>
      </c>
      <c r="T20" s="2">
        <v>0</v>
      </c>
      <c r="U20" s="2">
        <v>0</v>
      </c>
      <c r="V20" s="2">
        <v>0</v>
      </c>
      <c r="W20" s="2">
        <v>4.3804347826086953</v>
      </c>
      <c r="X20" s="2">
        <v>0</v>
      </c>
      <c r="Y20" s="2">
        <v>0</v>
      </c>
      <c r="Z20" s="2">
        <v>8.8241734179986861E-2</v>
      </c>
      <c r="AA20" s="2">
        <v>0</v>
      </c>
      <c r="AB20" s="2">
        <v>0</v>
      </c>
      <c r="AC20" s="2">
        <v>0</v>
      </c>
      <c r="AD20" s="2">
        <v>0</v>
      </c>
      <c r="AE20" s="2">
        <v>0</v>
      </c>
      <c r="AF20" s="2">
        <v>0</v>
      </c>
      <c r="AG20" s="2">
        <v>0</v>
      </c>
      <c r="AH20" t="s">
        <v>229</v>
      </c>
      <c r="AI20">
        <v>6</v>
      </c>
    </row>
    <row r="21" spans="1:35" x14ac:dyDescent="0.25">
      <c r="A21" t="s">
        <v>816</v>
      </c>
      <c r="B21" t="s">
        <v>539</v>
      </c>
      <c r="C21" t="s">
        <v>701</v>
      </c>
      <c r="D21" t="s">
        <v>778</v>
      </c>
      <c r="E21" s="2">
        <v>37.282608695652172</v>
      </c>
      <c r="F21" s="2">
        <v>0</v>
      </c>
      <c r="G21" s="2">
        <v>0.13043478260869565</v>
      </c>
      <c r="H21" s="2">
        <v>0.2391304347826087</v>
      </c>
      <c r="I21" s="2">
        <v>0.13043478260869565</v>
      </c>
      <c r="J21" s="2">
        <v>0</v>
      </c>
      <c r="K21" s="2">
        <v>0</v>
      </c>
      <c r="L21" s="2">
        <v>0</v>
      </c>
      <c r="M21" s="2">
        <v>0</v>
      </c>
      <c r="N21" s="2">
        <v>3.9298913043478261</v>
      </c>
      <c r="O21" s="2">
        <v>0.10540816326530612</v>
      </c>
      <c r="P21" s="2">
        <v>0</v>
      </c>
      <c r="Q21" s="2">
        <v>6.4809782608695654</v>
      </c>
      <c r="R21" s="2">
        <v>0.17383381924198252</v>
      </c>
      <c r="S21" s="2">
        <v>0</v>
      </c>
      <c r="T21" s="2">
        <v>0</v>
      </c>
      <c r="U21" s="2">
        <v>0</v>
      </c>
      <c r="V21" s="2">
        <v>0</v>
      </c>
      <c r="W21" s="2">
        <v>0</v>
      </c>
      <c r="X21" s="2">
        <v>0</v>
      </c>
      <c r="Y21" s="2">
        <v>0</v>
      </c>
      <c r="Z21" s="2">
        <v>0</v>
      </c>
      <c r="AA21" s="2">
        <v>0</v>
      </c>
      <c r="AB21" s="2">
        <v>0</v>
      </c>
      <c r="AC21" s="2">
        <v>0</v>
      </c>
      <c r="AD21" s="2">
        <v>0</v>
      </c>
      <c r="AE21" s="2">
        <v>0</v>
      </c>
      <c r="AF21" s="2">
        <v>0</v>
      </c>
      <c r="AG21" s="2">
        <v>0</v>
      </c>
      <c r="AH21" t="s">
        <v>257</v>
      </c>
      <c r="AI21">
        <v>6</v>
      </c>
    </row>
    <row r="22" spans="1:35" x14ac:dyDescent="0.25">
      <c r="A22" t="s">
        <v>816</v>
      </c>
      <c r="B22" t="s">
        <v>421</v>
      </c>
      <c r="C22" t="s">
        <v>661</v>
      </c>
      <c r="D22" t="s">
        <v>770</v>
      </c>
      <c r="E22" s="2">
        <v>37.836956521739133</v>
      </c>
      <c r="F22" s="2">
        <v>10.869565217391305</v>
      </c>
      <c r="G22" s="2">
        <v>0.18478260869565216</v>
      </c>
      <c r="H22" s="2">
        <v>0</v>
      </c>
      <c r="I22" s="2">
        <v>0.24456521739130435</v>
      </c>
      <c r="J22" s="2">
        <v>0</v>
      </c>
      <c r="K22" s="2">
        <v>0</v>
      </c>
      <c r="L22" s="2">
        <v>0.20152173913043478</v>
      </c>
      <c r="M22" s="2">
        <v>0</v>
      </c>
      <c r="N22" s="2">
        <v>0</v>
      </c>
      <c r="O22" s="2">
        <v>0</v>
      </c>
      <c r="P22" s="2">
        <v>4.7092391304347823</v>
      </c>
      <c r="Q22" s="2">
        <v>7.7690217391304346</v>
      </c>
      <c r="R22" s="2">
        <v>0.32979029014650957</v>
      </c>
      <c r="S22" s="2">
        <v>0.32423913043478264</v>
      </c>
      <c r="T22" s="2">
        <v>2.2238043478260865</v>
      </c>
      <c r="U22" s="2">
        <v>0</v>
      </c>
      <c r="V22" s="2">
        <v>6.7342717609882197E-2</v>
      </c>
      <c r="W22" s="2">
        <v>0.28630434782608699</v>
      </c>
      <c r="X22" s="2">
        <v>3.0954347826086961</v>
      </c>
      <c r="Y22" s="2">
        <v>0</v>
      </c>
      <c r="Z22" s="2">
        <v>8.937661591496697E-2</v>
      </c>
      <c r="AA22" s="2">
        <v>0</v>
      </c>
      <c r="AB22" s="2">
        <v>0</v>
      </c>
      <c r="AC22" s="2">
        <v>0</v>
      </c>
      <c r="AD22" s="2">
        <v>0</v>
      </c>
      <c r="AE22" s="2">
        <v>0</v>
      </c>
      <c r="AF22" s="2">
        <v>0</v>
      </c>
      <c r="AG22" s="2">
        <v>0</v>
      </c>
      <c r="AH22" t="s">
        <v>135</v>
      </c>
      <c r="AI22">
        <v>6</v>
      </c>
    </row>
    <row r="23" spans="1:35" x14ac:dyDescent="0.25">
      <c r="A23" t="s">
        <v>816</v>
      </c>
      <c r="B23" t="s">
        <v>390</v>
      </c>
      <c r="C23" t="s">
        <v>591</v>
      </c>
      <c r="D23" t="s">
        <v>744</v>
      </c>
      <c r="E23" s="2">
        <v>119.93478260869566</v>
      </c>
      <c r="F23" s="2">
        <v>9.3260869565217384</v>
      </c>
      <c r="G23" s="2">
        <v>1.1304347826086956</v>
      </c>
      <c r="H23" s="2">
        <v>0.71739130434782605</v>
      </c>
      <c r="I23" s="2">
        <v>0.52173913043478259</v>
      </c>
      <c r="J23" s="2">
        <v>0</v>
      </c>
      <c r="K23" s="2">
        <v>0</v>
      </c>
      <c r="L23" s="2">
        <v>12.638369565217397</v>
      </c>
      <c r="M23" s="2">
        <v>0</v>
      </c>
      <c r="N23" s="2">
        <v>0</v>
      </c>
      <c r="O23" s="2">
        <v>0</v>
      </c>
      <c r="P23" s="2">
        <v>5.4360869565217396</v>
      </c>
      <c r="Q23" s="2">
        <v>0</v>
      </c>
      <c r="R23" s="2">
        <v>4.532535798441182E-2</v>
      </c>
      <c r="S23" s="2">
        <v>11.767065217391304</v>
      </c>
      <c r="T23" s="2">
        <v>22.439891304347835</v>
      </c>
      <c r="U23" s="2">
        <v>0</v>
      </c>
      <c r="V23" s="2">
        <v>0.2852129780677905</v>
      </c>
      <c r="W23" s="2">
        <v>14.348913043478257</v>
      </c>
      <c r="X23" s="2">
        <v>24.486630434782597</v>
      </c>
      <c r="Y23" s="2">
        <v>0.75239130434782608</v>
      </c>
      <c r="Z23" s="2">
        <v>0.33007884719956482</v>
      </c>
      <c r="AA23" s="2">
        <v>0</v>
      </c>
      <c r="AB23" s="2">
        <v>0</v>
      </c>
      <c r="AC23" s="2">
        <v>0</v>
      </c>
      <c r="AD23" s="2">
        <v>0</v>
      </c>
      <c r="AE23" s="2">
        <v>0</v>
      </c>
      <c r="AF23" s="2">
        <v>0</v>
      </c>
      <c r="AG23" s="2">
        <v>0</v>
      </c>
      <c r="AH23" t="s">
        <v>103</v>
      </c>
      <c r="AI23">
        <v>6</v>
      </c>
    </row>
    <row r="24" spans="1:35" x14ac:dyDescent="0.25">
      <c r="A24" t="s">
        <v>816</v>
      </c>
      <c r="B24" t="s">
        <v>460</v>
      </c>
      <c r="C24" t="s">
        <v>594</v>
      </c>
      <c r="D24" t="s">
        <v>724</v>
      </c>
      <c r="E24" s="2">
        <v>50.456521739130437</v>
      </c>
      <c r="F24" s="2">
        <v>6.6852173913043496</v>
      </c>
      <c r="G24" s="2">
        <v>2.391304347826087E-2</v>
      </c>
      <c r="H24" s="2">
        <v>0</v>
      </c>
      <c r="I24" s="2">
        <v>8.6956521739130432E-2</v>
      </c>
      <c r="J24" s="2">
        <v>0</v>
      </c>
      <c r="K24" s="2">
        <v>0.10326086956521739</v>
      </c>
      <c r="L24" s="2">
        <v>2.7244565217391301</v>
      </c>
      <c r="M24" s="2">
        <v>0</v>
      </c>
      <c r="N24" s="2">
        <v>2.0498913043478271</v>
      </c>
      <c r="O24" s="2">
        <v>4.0626884963377873E-2</v>
      </c>
      <c r="P24" s="2">
        <v>0</v>
      </c>
      <c r="Q24" s="2">
        <v>4.4758695652173923</v>
      </c>
      <c r="R24" s="2">
        <v>8.8707453683757015E-2</v>
      </c>
      <c r="S24" s="2">
        <v>0.19652173913043477</v>
      </c>
      <c r="T24" s="2">
        <v>0</v>
      </c>
      <c r="U24" s="2">
        <v>5.4889130434782603</v>
      </c>
      <c r="V24" s="2">
        <v>0.1126798793623438</v>
      </c>
      <c r="W24" s="2">
        <v>0.18478260869565216</v>
      </c>
      <c r="X24" s="2">
        <v>5.3044565217391293</v>
      </c>
      <c r="Y24" s="2">
        <v>0</v>
      </c>
      <c r="Z24" s="2">
        <v>0.10879146919431278</v>
      </c>
      <c r="AA24" s="2">
        <v>0</v>
      </c>
      <c r="AB24" s="2">
        <v>0</v>
      </c>
      <c r="AC24" s="2">
        <v>0</v>
      </c>
      <c r="AD24" s="2">
        <v>0</v>
      </c>
      <c r="AE24" s="2">
        <v>0</v>
      </c>
      <c r="AF24" s="2">
        <v>0</v>
      </c>
      <c r="AG24" s="2">
        <v>3.5326086956521736E-2</v>
      </c>
      <c r="AH24" t="s">
        <v>175</v>
      </c>
      <c r="AI24">
        <v>6</v>
      </c>
    </row>
    <row r="25" spans="1:35" x14ac:dyDescent="0.25">
      <c r="A25" t="s">
        <v>816</v>
      </c>
      <c r="B25" t="s">
        <v>363</v>
      </c>
      <c r="C25" t="s">
        <v>631</v>
      </c>
      <c r="D25" t="s">
        <v>741</v>
      </c>
      <c r="E25" s="2">
        <v>33.934782608695649</v>
      </c>
      <c r="F25" s="2">
        <v>2.5714130434782603</v>
      </c>
      <c r="G25" s="2">
        <v>0.17391304347826086</v>
      </c>
      <c r="H25" s="2">
        <v>0.19021739130434784</v>
      </c>
      <c r="I25" s="2">
        <v>0.58065217391304358</v>
      </c>
      <c r="J25" s="2">
        <v>0</v>
      </c>
      <c r="K25" s="2">
        <v>0</v>
      </c>
      <c r="L25" s="2">
        <v>0</v>
      </c>
      <c r="M25" s="2">
        <v>0</v>
      </c>
      <c r="N25" s="2">
        <v>4.1199999999999992</v>
      </c>
      <c r="O25" s="2">
        <v>0.1214093529788597</v>
      </c>
      <c r="P25" s="2">
        <v>0</v>
      </c>
      <c r="Q25" s="2">
        <v>0</v>
      </c>
      <c r="R25" s="2">
        <v>0</v>
      </c>
      <c r="S25" s="2">
        <v>0</v>
      </c>
      <c r="T25" s="2">
        <v>0</v>
      </c>
      <c r="U25" s="2">
        <v>0</v>
      </c>
      <c r="V25" s="2">
        <v>0</v>
      </c>
      <c r="W25" s="2">
        <v>0</v>
      </c>
      <c r="X25" s="2">
        <v>0</v>
      </c>
      <c r="Y25" s="2">
        <v>0</v>
      </c>
      <c r="Z25" s="2">
        <v>0</v>
      </c>
      <c r="AA25" s="2">
        <v>0</v>
      </c>
      <c r="AB25" s="2">
        <v>0</v>
      </c>
      <c r="AC25" s="2">
        <v>0</v>
      </c>
      <c r="AD25" s="2">
        <v>0</v>
      </c>
      <c r="AE25" s="2">
        <v>0</v>
      </c>
      <c r="AF25" s="2">
        <v>0</v>
      </c>
      <c r="AG25" s="2">
        <v>0</v>
      </c>
      <c r="AH25" t="s">
        <v>76</v>
      </c>
      <c r="AI25">
        <v>6</v>
      </c>
    </row>
    <row r="26" spans="1:35" x14ac:dyDescent="0.25">
      <c r="A26" t="s">
        <v>816</v>
      </c>
      <c r="B26" t="s">
        <v>537</v>
      </c>
      <c r="C26" t="s">
        <v>615</v>
      </c>
      <c r="D26" t="s">
        <v>754</v>
      </c>
      <c r="E26" s="2">
        <v>39.978260869565219</v>
      </c>
      <c r="F26" s="2">
        <v>10.445978260869564</v>
      </c>
      <c r="G26" s="2">
        <v>0</v>
      </c>
      <c r="H26" s="2">
        <v>0.28521739130434787</v>
      </c>
      <c r="I26" s="2">
        <v>30.856630434782613</v>
      </c>
      <c r="J26" s="2">
        <v>0.33880434782608698</v>
      </c>
      <c r="K26" s="2">
        <v>0</v>
      </c>
      <c r="L26" s="2">
        <v>4.8877173913043483</v>
      </c>
      <c r="M26" s="2">
        <v>0</v>
      </c>
      <c r="N26" s="2">
        <v>5.7713043478260895</v>
      </c>
      <c r="O26" s="2">
        <v>0.14436106579662866</v>
      </c>
      <c r="P26" s="2">
        <v>0</v>
      </c>
      <c r="Q26" s="2">
        <v>0</v>
      </c>
      <c r="R26" s="2">
        <v>0</v>
      </c>
      <c r="S26" s="2">
        <v>1.2907608695652173</v>
      </c>
      <c r="T26" s="2">
        <v>5.7230434782608697</v>
      </c>
      <c r="U26" s="2">
        <v>0</v>
      </c>
      <c r="V26" s="2">
        <v>0.17544045676998368</v>
      </c>
      <c r="W26" s="2">
        <v>5.8105434782608709</v>
      </c>
      <c r="X26" s="2">
        <v>0.7590217391304348</v>
      </c>
      <c r="Y26" s="2">
        <v>0</v>
      </c>
      <c r="Z26" s="2">
        <v>0.16432843936922242</v>
      </c>
      <c r="AA26" s="2">
        <v>0</v>
      </c>
      <c r="AB26" s="2">
        <v>0</v>
      </c>
      <c r="AC26" s="2">
        <v>0</v>
      </c>
      <c r="AD26" s="2">
        <v>0</v>
      </c>
      <c r="AE26" s="2">
        <v>0</v>
      </c>
      <c r="AF26" s="2">
        <v>0</v>
      </c>
      <c r="AG26" s="2">
        <v>3.9891304347826083E-2</v>
      </c>
      <c r="AH26" t="s">
        <v>255</v>
      </c>
      <c r="AI26">
        <v>6</v>
      </c>
    </row>
    <row r="27" spans="1:35" x14ac:dyDescent="0.25">
      <c r="A27" t="s">
        <v>816</v>
      </c>
      <c r="B27" t="s">
        <v>496</v>
      </c>
      <c r="C27" t="s">
        <v>604</v>
      </c>
      <c r="D27" t="s">
        <v>744</v>
      </c>
      <c r="E27" s="2">
        <v>84.739130434782609</v>
      </c>
      <c r="F27" s="2">
        <v>5.7391304347826084</v>
      </c>
      <c r="G27" s="2">
        <v>0</v>
      </c>
      <c r="H27" s="2">
        <v>4.6086956521739131</v>
      </c>
      <c r="I27" s="2">
        <v>0</v>
      </c>
      <c r="J27" s="2">
        <v>0</v>
      </c>
      <c r="K27" s="2">
        <v>0</v>
      </c>
      <c r="L27" s="2">
        <v>8.8946739130434782</v>
      </c>
      <c r="M27" s="2">
        <v>5.5372826086956524</v>
      </c>
      <c r="N27" s="2">
        <v>0</v>
      </c>
      <c r="O27" s="2">
        <v>6.5345048742945097E-2</v>
      </c>
      <c r="P27" s="2">
        <v>5.9867391304347839</v>
      </c>
      <c r="Q27" s="2">
        <v>0</v>
      </c>
      <c r="R27" s="2">
        <v>7.0649050795279639E-2</v>
      </c>
      <c r="S27" s="2">
        <v>2.7211956521739125</v>
      </c>
      <c r="T27" s="2">
        <v>0</v>
      </c>
      <c r="U27" s="2">
        <v>9.5613043478260877</v>
      </c>
      <c r="V27" s="2">
        <v>0.14494484350949205</v>
      </c>
      <c r="W27" s="2">
        <v>2.8026086956521739</v>
      </c>
      <c r="X27" s="2">
        <v>0</v>
      </c>
      <c r="Y27" s="2">
        <v>8.6518478260869571</v>
      </c>
      <c r="Z27" s="2">
        <v>0.13517316572601334</v>
      </c>
      <c r="AA27" s="2">
        <v>0</v>
      </c>
      <c r="AB27" s="2">
        <v>0</v>
      </c>
      <c r="AC27" s="2">
        <v>0</v>
      </c>
      <c r="AD27" s="2">
        <v>0</v>
      </c>
      <c r="AE27" s="2">
        <v>0</v>
      </c>
      <c r="AF27" s="2">
        <v>0</v>
      </c>
      <c r="AG27" s="2">
        <v>0</v>
      </c>
      <c r="AH27" t="s">
        <v>211</v>
      </c>
      <c r="AI27">
        <v>6</v>
      </c>
    </row>
    <row r="28" spans="1:35" x14ac:dyDescent="0.25">
      <c r="A28" t="s">
        <v>816</v>
      </c>
      <c r="B28" t="s">
        <v>489</v>
      </c>
      <c r="C28" t="s">
        <v>577</v>
      </c>
      <c r="D28" t="s">
        <v>716</v>
      </c>
      <c r="E28" s="2">
        <v>80.847826086956516</v>
      </c>
      <c r="F28" s="2">
        <v>5.8858695652173916</v>
      </c>
      <c r="G28" s="2">
        <v>0.60869565217391308</v>
      </c>
      <c r="H28" s="2">
        <v>0</v>
      </c>
      <c r="I28" s="2">
        <v>0</v>
      </c>
      <c r="J28" s="2">
        <v>0</v>
      </c>
      <c r="K28" s="2">
        <v>0</v>
      </c>
      <c r="L28" s="2">
        <v>0</v>
      </c>
      <c r="M28" s="2">
        <v>0</v>
      </c>
      <c r="N28" s="2">
        <v>0</v>
      </c>
      <c r="O28" s="2">
        <v>0</v>
      </c>
      <c r="P28" s="2">
        <v>0</v>
      </c>
      <c r="Q28" s="2">
        <v>0</v>
      </c>
      <c r="R28" s="2">
        <v>0</v>
      </c>
      <c r="S28" s="2">
        <v>0</v>
      </c>
      <c r="T28" s="2">
        <v>0</v>
      </c>
      <c r="U28" s="2">
        <v>0</v>
      </c>
      <c r="V28" s="2">
        <v>0</v>
      </c>
      <c r="W28" s="2">
        <v>0</v>
      </c>
      <c r="X28" s="2">
        <v>0</v>
      </c>
      <c r="Y28" s="2">
        <v>0</v>
      </c>
      <c r="Z28" s="2">
        <v>0</v>
      </c>
      <c r="AA28" s="2">
        <v>0</v>
      </c>
      <c r="AB28" s="2">
        <v>0</v>
      </c>
      <c r="AC28" s="2">
        <v>0</v>
      </c>
      <c r="AD28" s="2">
        <v>0</v>
      </c>
      <c r="AE28" s="2">
        <v>0</v>
      </c>
      <c r="AF28" s="2">
        <v>0</v>
      </c>
      <c r="AG28" s="2">
        <v>0</v>
      </c>
      <c r="AH28" t="s">
        <v>204</v>
      </c>
      <c r="AI28">
        <v>6</v>
      </c>
    </row>
    <row r="29" spans="1:35" x14ac:dyDescent="0.25">
      <c r="A29" t="s">
        <v>816</v>
      </c>
      <c r="B29" t="s">
        <v>307</v>
      </c>
      <c r="C29" t="s">
        <v>599</v>
      </c>
      <c r="D29" t="s">
        <v>748</v>
      </c>
      <c r="E29" s="2">
        <v>64.695652173913047</v>
      </c>
      <c r="F29" s="2">
        <v>5.7391304347826084</v>
      </c>
      <c r="G29" s="2">
        <v>0.18206521739130435</v>
      </c>
      <c r="H29" s="2">
        <v>0.34782608695652173</v>
      </c>
      <c r="I29" s="2">
        <v>0.13043478260869565</v>
      </c>
      <c r="J29" s="2">
        <v>0</v>
      </c>
      <c r="K29" s="2">
        <v>0.33326086956521733</v>
      </c>
      <c r="L29" s="2">
        <v>2.6853260869565219</v>
      </c>
      <c r="M29" s="2">
        <v>0</v>
      </c>
      <c r="N29" s="2">
        <v>0</v>
      </c>
      <c r="O29" s="2">
        <v>0</v>
      </c>
      <c r="P29" s="2">
        <v>0</v>
      </c>
      <c r="Q29" s="2">
        <v>0</v>
      </c>
      <c r="R29" s="2">
        <v>0</v>
      </c>
      <c r="S29" s="2">
        <v>0.68663043478260877</v>
      </c>
      <c r="T29" s="2">
        <v>4.9728260869565215</v>
      </c>
      <c r="U29" s="2">
        <v>0</v>
      </c>
      <c r="V29" s="2">
        <v>8.7478158602150538E-2</v>
      </c>
      <c r="W29" s="2">
        <v>1.2394565217391305</v>
      </c>
      <c r="X29" s="2">
        <v>3.9040217391304357</v>
      </c>
      <c r="Y29" s="2">
        <v>0</v>
      </c>
      <c r="Z29" s="2">
        <v>7.9502688172043021E-2</v>
      </c>
      <c r="AA29" s="2">
        <v>0.13043478260869565</v>
      </c>
      <c r="AB29" s="2">
        <v>0</v>
      </c>
      <c r="AC29" s="2">
        <v>0</v>
      </c>
      <c r="AD29" s="2">
        <v>0</v>
      </c>
      <c r="AE29" s="2">
        <v>0</v>
      </c>
      <c r="AF29" s="2">
        <v>0</v>
      </c>
      <c r="AG29" s="2">
        <v>0.28260869565217389</v>
      </c>
      <c r="AH29" t="s">
        <v>19</v>
      </c>
      <c r="AI29">
        <v>6</v>
      </c>
    </row>
    <row r="30" spans="1:35" x14ac:dyDescent="0.25">
      <c r="A30" t="s">
        <v>816</v>
      </c>
      <c r="B30" t="s">
        <v>545</v>
      </c>
      <c r="C30" t="s">
        <v>607</v>
      </c>
      <c r="D30" t="s">
        <v>743</v>
      </c>
      <c r="E30" s="2">
        <v>64.195652173913047</v>
      </c>
      <c r="F30" s="2">
        <v>0</v>
      </c>
      <c r="G30" s="2">
        <v>0</v>
      </c>
      <c r="H30" s="2">
        <v>0.2608695652173913</v>
      </c>
      <c r="I30" s="2">
        <v>0.2608695652173913</v>
      </c>
      <c r="J30" s="2">
        <v>0</v>
      </c>
      <c r="K30" s="2">
        <v>0</v>
      </c>
      <c r="L30" s="2">
        <v>3.9930434782608701</v>
      </c>
      <c r="M30" s="2">
        <v>0</v>
      </c>
      <c r="N30" s="2">
        <v>0</v>
      </c>
      <c r="O30" s="2">
        <v>0</v>
      </c>
      <c r="P30" s="2">
        <v>0</v>
      </c>
      <c r="Q30" s="2">
        <v>0</v>
      </c>
      <c r="R30" s="2">
        <v>0</v>
      </c>
      <c r="S30" s="2">
        <v>0.35402173913043478</v>
      </c>
      <c r="T30" s="2">
        <v>3.9644565217391312</v>
      </c>
      <c r="U30" s="2">
        <v>0</v>
      </c>
      <c r="V30" s="2">
        <v>6.7270572299356596E-2</v>
      </c>
      <c r="W30" s="2">
        <v>0.77130434782608692</v>
      </c>
      <c r="X30" s="2">
        <v>4.0323913043478257</v>
      </c>
      <c r="Y30" s="2">
        <v>0</v>
      </c>
      <c r="Z30" s="2">
        <v>7.4828987470369104E-2</v>
      </c>
      <c r="AA30" s="2">
        <v>0</v>
      </c>
      <c r="AB30" s="2">
        <v>0</v>
      </c>
      <c r="AC30" s="2">
        <v>0</v>
      </c>
      <c r="AD30" s="2">
        <v>0</v>
      </c>
      <c r="AE30" s="2">
        <v>0</v>
      </c>
      <c r="AF30" s="2">
        <v>0</v>
      </c>
      <c r="AG30" s="2">
        <v>0</v>
      </c>
      <c r="AH30" t="s">
        <v>263</v>
      </c>
      <c r="AI30">
        <v>6</v>
      </c>
    </row>
    <row r="31" spans="1:35" x14ac:dyDescent="0.25">
      <c r="A31" t="s">
        <v>816</v>
      </c>
      <c r="B31" t="s">
        <v>340</v>
      </c>
      <c r="C31" t="s">
        <v>619</v>
      </c>
      <c r="D31" t="s">
        <v>708</v>
      </c>
      <c r="E31" s="2">
        <v>55.913043478260867</v>
      </c>
      <c r="F31" s="2">
        <v>5.7350000000000003</v>
      </c>
      <c r="G31" s="2">
        <v>7.6086956521739135E-2</v>
      </c>
      <c r="H31" s="2">
        <v>0.24456521739130435</v>
      </c>
      <c r="I31" s="2">
        <v>12.087065217391304</v>
      </c>
      <c r="J31" s="2">
        <v>0</v>
      </c>
      <c r="K31" s="2">
        <v>0</v>
      </c>
      <c r="L31" s="2">
        <v>0.86184782608695654</v>
      </c>
      <c r="M31" s="2">
        <v>0</v>
      </c>
      <c r="N31" s="2">
        <v>0.68445652173913041</v>
      </c>
      <c r="O31" s="2">
        <v>1.2241446345256609E-2</v>
      </c>
      <c r="P31" s="2">
        <v>0</v>
      </c>
      <c r="Q31" s="2">
        <v>5.8483695652173919</v>
      </c>
      <c r="R31" s="2">
        <v>0.10459758942457233</v>
      </c>
      <c r="S31" s="2">
        <v>0</v>
      </c>
      <c r="T31" s="2">
        <v>2.988152173913043</v>
      </c>
      <c r="U31" s="2">
        <v>0</v>
      </c>
      <c r="V31" s="2">
        <v>5.3442846034214612E-2</v>
      </c>
      <c r="W31" s="2">
        <v>0</v>
      </c>
      <c r="X31" s="2">
        <v>2.8577173913043481</v>
      </c>
      <c r="Y31" s="2">
        <v>0</v>
      </c>
      <c r="Z31" s="2">
        <v>5.1110031104199073E-2</v>
      </c>
      <c r="AA31" s="2">
        <v>0</v>
      </c>
      <c r="AB31" s="2">
        <v>0</v>
      </c>
      <c r="AC31" s="2">
        <v>0</v>
      </c>
      <c r="AD31" s="2">
        <v>0</v>
      </c>
      <c r="AE31" s="2">
        <v>0</v>
      </c>
      <c r="AF31" s="2">
        <v>0</v>
      </c>
      <c r="AG31" s="2">
        <v>0</v>
      </c>
      <c r="AH31" t="s">
        <v>52</v>
      </c>
      <c r="AI31">
        <v>6</v>
      </c>
    </row>
    <row r="32" spans="1:35" x14ac:dyDescent="0.25">
      <c r="A32" t="s">
        <v>816</v>
      </c>
      <c r="B32" t="s">
        <v>292</v>
      </c>
      <c r="C32" t="s">
        <v>591</v>
      </c>
      <c r="D32" t="s">
        <v>744</v>
      </c>
      <c r="E32" s="2">
        <v>107.3804347826087</v>
      </c>
      <c r="F32" s="2">
        <v>5.3043478260869561</v>
      </c>
      <c r="G32" s="2">
        <v>0</v>
      </c>
      <c r="H32" s="2">
        <v>4.5217391304347823</v>
      </c>
      <c r="I32" s="2">
        <v>0</v>
      </c>
      <c r="J32" s="2">
        <v>0</v>
      </c>
      <c r="K32" s="2">
        <v>0</v>
      </c>
      <c r="L32" s="2">
        <v>9.9244565217391312</v>
      </c>
      <c r="M32" s="2">
        <v>0.11858695652173913</v>
      </c>
      <c r="N32" s="2">
        <v>0</v>
      </c>
      <c r="O32" s="2">
        <v>1.1043627897560481E-3</v>
      </c>
      <c r="P32" s="2">
        <v>7.2091304347826073</v>
      </c>
      <c r="Q32" s="2">
        <v>0</v>
      </c>
      <c r="R32" s="2">
        <v>6.7136349832979031E-2</v>
      </c>
      <c r="S32" s="2">
        <v>2.9879347826086962</v>
      </c>
      <c r="T32" s="2">
        <v>0</v>
      </c>
      <c r="U32" s="2">
        <v>16.03467391304347</v>
      </c>
      <c r="V32" s="2">
        <v>0.17715153355602786</v>
      </c>
      <c r="W32" s="2">
        <v>4.3931521739130446</v>
      </c>
      <c r="X32" s="2">
        <v>0</v>
      </c>
      <c r="Y32" s="2">
        <v>13.321847826086955</v>
      </c>
      <c r="Z32" s="2">
        <v>0.16497418767081687</v>
      </c>
      <c r="AA32" s="2">
        <v>0</v>
      </c>
      <c r="AB32" s="2">
        <v>0</v>
      </c>
      <c r="AC32" s="2">
        <v>0</v>
      </c>
      <c r="AD32" s="2">
        <v>0</v>
      </c>
      <c r="AE32" s="2">
        <v>0</v>
      </c>
      <c r="AF32" s="2">
        <v>0</v>
      </c>
      <c r="AG32" s="2">
        <v>0</v>
      </c>
      <c r="AH32" t="s">
        <v>3</v>
      </c>
      <c r="AI32">
        <v>6</v>
      </c>
    </row>
    <row r="33" spans="1:35" x14ac:dyDescent="0.25">
      <c r="A33" t="s">
        <v>816</v>
      </c>
      <c r="B33" t="s">
        <v>375</v>
      </c>
      <c r="C33" t="s">
        <v>565</v>
      </c>
      <c r="D33" t="s">
        <v>719</v>
      </c>
      <c r="E33" s="2">
        <v>46.543478260869563</v>
      </c>
      <c r="F33" s="2">
        <v>0</v>
      </c>
      <c r="G33" s="2">
        <v>0</v>
      </c>
      <c r="H33" s="2">
        <v>0</v>
      </c>
      <c r="I33" s="2">
        <v>0</v>
      </c>
      <c r="J33" s="2">
        <v>0</v>
      </c>
      <c r="K33" s="2">
        <v>0</v>
      </c>
      <c r="L33" s="2">
        <v>2.6494565217391304</v>
      </c>
      <c r="M33" s="2">
        <v>3.5</v>
      </c>
      <c r="N33" s="2">
        <v>0</v>
      </c>
      <c r="O33" s="2">
        <v>7.5198505371321819E-2</v>
      </c>
      <c r="P33" s="2">
        <v>0</v>
      </c>
      <c r="Q33" s="2">
        <v>0</v>
      </c>
      <c r="R33" s="2">
        <v>0</v>
      </c>
      <c r="S33" s="2">
        <v>0.30434782608695654</v>
      </c>
      <c r="T33" s="2">
        <v>3.1739130434782608</v>
      </c>
      <c r="U33" s="2">
        <v>0</v>
      </c>
      <c r="V33" s="2">
        <v>7.4731433909388134E-2</v>
      </c>
      <c r="W33" s="2">
        <v>0.58695652173913049</v>
      </c>
      <c r="X33" s="2">
        <v>3.8043478260869565</v>
      </c>
      <c r="Y33" s="2">
        <v>0</v>
      </c>
      <c r="Z33" s="2">
        <v>9.4348435310602524E-2</v>
      </c>
      <c r="AA33" s="2">
        <v>0</v>
      </c>
      <c r="AB33" s="2">
        <v>0</v>
      </c>
      <c r="AC33" s="2">
        <v>0</v>
      </c>
      <c r="AD33" s="2">
        <v>0</v>
      </c>
      <c r="AE33" s="2">
        <v>0</v>
      </c>
      <c r="AF33" s="2">
        <v>0</v>
      </c>
      <c r="AG33" s="2">
        <v>0</v>
      </c>
      <c r="AH33" t="s">
        <v>88</v>
      </c>
      <c r="AI33">
        <v>6</v>
      </c>
    </row>
    <row r="34" spans="1:35" x14ac:dyDescent="0.25">
      <c r="A34" t="s">
        <v>816</v>
      </c>
      <c r="B34" t="s">
        <v>508</v>
      </c>
      <c r="C34" t="s">
        <v>690</v>
      </c>
      <c r="D34" t="s">
        <v>721</v>
      </c>
      <c r="E34" s="2">
        <v>56.141304347826086</v>
      </c>
      <c r="F34" s="2">
        <v>5.7275000000000009</v>
      </c>
      <c r="G34" s="2">
        <v>0</v>
      </c>
      <c r="H34" s="2">
        <v>0</v>
      </c>
      <c r="I34" s="2">
        <v>29.094782608695656</v>
      </c>
      <c r="J34" s="2">
        <v>0</v>
      </c>
      <c r="K34" s="2">
        <v>0</v>
      </c>
      <c r="L34" s="2">
        <v>2.8880434782608693</v>
      </c>
      <c r="M34" s="2">
        <v>0</v>
      </c>
      <c r="N34" s="2">
        <v>0</v>
      </c>
      <c r="O34" s="2">
        <v>0</v>
      </c>
      <c r="P34" s="2">
        <v>0</v>
      </c>
      <c r="Q34" s="2">
        <v>5.3073913043478287</v>
      </c>
      <c r="R34" s="2">
        <v>9.4536302032913896E-2</v>
      </c>
      <c r="S34" s="2">
        <v>1.7717391304347827</v>
      </c>
      <c r="T34" s="2">
        <v>11.500543478260871</v>
      </c>
      <c r="U34" s="2">
        <v>0</v>
      </c>
      <c r="V34" s="2">
        <v>0.23640851887705716</v>
      </c>
      <c r="W34" s="2">
        <v>1.861413043478261</v>
      </c>
      <c r="X34" s="2">
        <v>10.62641304347826</v>
      </c>
      <c r="Y34" s="2">
        <v>0</v>
      </c>
      <c r="Z34" s="2">
        <v>0.22243562439496614</v>
      </c>
      <c r="AA34" s="2">
        <v>0</v>
      </c>
      <c r="AB34" s="2">
        <v>0</v>
      </c>
      <c r="AC34" s="2">
        <v>0</v>
      </c>
      <c r="AD34" s="2">
        <v>0</v>
      </c>
      <c r="AE34" s="2">
        <v>0</v>
      </c>
      <c r="AF34" s="2">
        <v>0</v>
      </c>
      <c r="AG34" s="2">
        <v>0</v>
      </c>
      <c r="AH34" t="s">
        <v>226</v>
      </c>
      <c r="AI34">
        <v>6</v>
      </c>
    </row>
    <row r="35" spans="1:35" x14ac:dyDescent="0.25">
      <c r="A35" t="s">
        <v>816</v>
      </c>
      <c r="B35" t="s">
        <v>310</v>
      </c>
      <c r="C35" t="s">
        <v>591</v>
      </c>
      <c r="D35" t="s">
        <v>744</v>
      </c>
      <c r="E35" s="2">
        <v>56.967391304347828</v>
      </c>
      <c r="F35" s="2">
        <v>5.7391304347826084</v>
      </c>
      <c r="G35" s="2">
        <v>0</v>
      </c>
      <c r="H35" s="2">
        <v>4.1739130434782608</v>
      </c>
      <c r="I35" s="2">
        <v>0</v>
      </c>
      <c r="J35" s="2">
        <v>0</v>
      </c>
      <c r="K35" s="2">
        <v>0</v>
      </c>
      <c r="L35" s="2">
        <v>3.0732608695652162</v>
      </c>
      <c r="M35" s="2">
        <v>0</v>
      </c>
      <c r="N35" s="2">
        <v>0</v>
      </c>
      <c r="O35" s="2">
        <v>0</v>
      </c>
      <c r="P35" s="2">
        <v>5.115543478260868</v>
      </c>
      <c r="Q35" s="2">
        <v>0</v>
      </c>
      <c r="R35" s="2">
        <v>8.9797748521274534E-2</v>
      </c>
      <c r="S35" s="2">
        <v>1.4615217391304343</v>
      </c>
      <c r="T35" s="2">
        <v>0</v>
      </c>
      <c r="U35" s="2">
        <v>3.3505434782608701</v>
      </c>
      <c r="V35" s="2">
        <v>8.4470520892959366E-2</v>
      </c>
      <c r="W35" s="2">
        <v>1.2671739130434783</v>
      </c>
      <c r="X35" s="2">
        <v>0</v>
      </c>
      <c r="Y35" s="2">
        <v>2.3830434782608698</v>
      </c>
      <c r="Z35" s="2">
        <v>6.407555809959932E-2</v>
      </c>
      <c r="AA35" s="2">
        <v>0</v>
      </c>
      <c r="AB35" s="2">
        <v>0</v>
      </c>
      <c r="AC35" s="2">
        <v>0</v>
      </c>
      <c r="AD35" s="2">
        <v>0</v>
      </c>
      <c r="AE35" s="2">
        <v>0</v>
      </c>
      <c r="AF35" s="2">
        <v>0</v>
      </c>
      <c r="AG35" s="2">
        <v>0</v>
      </c>
      <c r="AH35" t="s">
        <v>22</v>
      </c>
      <c r="AI35">
        <v>6</v>
      </c>
    </row>
    <row r="36" spans="1:35" x14ac:dyDescent="0.25">
      <c r="A36" t="s">
        <v>816</v>
      </c>
      <c r="B36" t="s">
        <v>557</v>
      </c>
      <c r="C36" t="s">
        <v>705</v>
      </c>
      <c r="D36" t="s">
        <v>737</v>
      </c>
      <c r="E36" s="2">
        <v>25.891304347826086</v>
      </c>
      <c r="F36" s="2">
        <v>0</v>
      </c>
      <c r="G36" s="2">
        <v>0</v>
      </c>
      <c r="H36" s="2">
        <v>5.9782608695652176E-2</v>
      </c>
      <c r="I36" s="2">
        <v>0</v>
      </c>
      <c r="J36" s="2">
        <v>0</v>
      </c>
      <c r="K36" s="2">
        <v>0</v>
      </c>
      <c r="L36" s="2">
        <v>0</v>
      </c>
      <c r="M36" s="2">
        <v>0</v>
      </c>
      <c r="N36" s="2">
        <v>0</v>
      </c>
      <c r="O36" s="2">
        <v>0</v>
      </c>
      <c r="P36" s="2">
        <v>3.5597826086956523</v>
      </c>
      <c r="Q36" s="2">
        <v>0</v>
      </c>
      <c r="R36" s="2">
        <v>0.13748950461796811</v>
      </c>
      <c r="S36" s="2">
        <v>0</v>
      </c>
      <c r="T36" s="2">
        <v>0</v>
      </c>
      <c r="U36" s="2">
        <v>0</v>
      </c>
      <c r="V36" s="2">
        <v>0</v>
      </c>
      <c r="W36" s="2">
        <v>0</v>
      </c>
      <c r="X36" s="2">
        <v>0</v>
      </c>
      <c r="Y36" s="2">
        <v>0</v>
      </c>
      <c r="Z36" s="2">
        <v>0</v>
      </c>
      <c r="AA36" s="2">
        <v>0</v>
      </c>
      <c r="AB36" s="2">
        <v>0</v>
      </c>
      <c r="AC36" s="2">
        <v>0</v>
      </c>
      <c r="AD36" s="2">
        <v>0</v>
      </c>
      <c r="AE36" s="2">
        <v>0</v>
      </c>
      <c r="AF36" s="2">
        <v>0</v>
      </c>
      <c r="AG36" s="2">
        <v>0</v>
      </c>
      <c r="AH36" t="s">
        <v>276</v>
      </c>
      <c r="AI36">
        <v>6</v>
      </c>
    </row>
    <row r="37" spans="1:35" x14ac:dyDescent="0.25">
      <c r="A37" t="s">
        <v>816</v>
      </c>
      <c r="B37" t="s">
        <v>335</v>
      </c>
      <c r="C37" t="s">
        <v>596</v>
      </c>
      <c r="D37" t="s">
        <v>716</v>
      </c>
      <c r="E37" s="2">
        <v>53.815217391304351</v>
      </c>
      <c r="F37" s="2">
        <v>10.626195652173912</v>
      </c>
      <c r="G37" s="2">
        <v>5.434782608695652E-2</v>
      </c>
      <c r="H37" s="2">
        <v>0.40760869565217389</v>
      </c>
      <c r="I37" s="2">
        <v>0</v>
      </c>
      <c r="J37" s="2">
        <v>0</v>
      </c>
      <c r="K37" s="2">
        <v>0</v>
      </c>
      <c r="L37" s="2">
        <v>1.8788043478260872</v>
      </c>
      <c r="M37" s="2">
        <v>0</v>
      </c>
      <c r="N37" s="2">
        <v>5.875</v>
      </c>
      <c r="O37" s="2">
        <v>0.10916986467380327</v>
      </c>
      <c r="P37" s="2">
        <v>0</v>
      </c>
      <c r="Q37" s="2">
        <v>8.8992391304347827</v>
      </c>
      <c r="R37" s="2">
        <v>0.16536659260755401</v>
      </c>
      <c r="S37" s="2">
        <v>0.37771739130434784</v>
      </c>
      <c r="T37" s="2">
        <v>2.026086956521739</v>
      </c>
      <c r="U37" s="2">
        <v>0</v>
      </c>
      <c r="V37" s="2">
        <v>4.46677438901232E-2</v>
      </c>
      <c r="W37" s="2">
        <v>0.50543478260869568</v>
      </c>
      <c r="X37" s="2">
        <v>2.2153260869565221</v>
      </c>
      <c r="Y37" s="2">
        <v>0</v>
      </c>
      <c r="Z37" s="2">
        <v>5.0557463138759855E-2</v>
      </c>
      <c r="AA37" s="2">
        <v>0</v>
      </c>
      <c r="AB37" s="2">
        <v>0</v>
      </c>
      <c r="AC37" s="2">
        <v>0</v>
      </c>
      <c r="AD37" s="2">
        <v>0</v>
      </c>
      <c r="AE37" s="2">
        <v>0</v>
      </c>
      <c r="AF37" s="2">
        <v>0</v>
      </c>
      <c r="AG37" s="2">
        <v>0</v>
      </c>
      <c r="AH37" t="s">
        <v>47</v>
      </c>
      <c r="AI37">
        <v>6</v>
      </c>
    </row>
    <row r="38" spans="1:35" x14ac:dyDescent="0.25">
      <c r="A38" t="s">
        <v>816</v>
      </c>
      <c r="B38" t="s">
        <v>503</v>
      </c>
      <c r="C38" t="s">
        <v>671</v>
      </c>
      <c r="D38" t="s">
        <v>732</v>
      </c>
      <c r="E38" s="2">
        <v>67.673913043478265</v>
      </c>
      <c r="F38" s="2">
        <v>5.6521739130434785</v>
      </c>
      <c r="G38" s="2">
        <v>0</v>
      </c>
      <c r="H38" s="2">
        <v>0</v>
      </c>
      <c r="I38" s="2">
        <v>0</v>
      </c>
      <c r="J38" s="2">
        <v>0</v>
      </c>
      <c r="K38" s="2">
        <v>0</v>
      </c>
      <c r="L38" s="2">
        <v>0.21543478260869567</v>
      </c>
      <c r="M38" s="2">
        <v>0</v>
      </c>
      <c r="N38" s="2">
        <v>0</v>
      </c>
      <c r="O38" s="2">
        <v>0</v>
      </c>
      <c r="P38" s="2">
        <v>5.5326086956521738</v>
      </c>
      <c r="Q38" s="2">
        <v>5.8396739130434785</v>
      </c>
      <c r="R38" s="2">
        <v>0.16804529392868614</v>
      </c>
      <c r="S38" s="2">
        <v>0.50413043478260877</v>
      </c>
      <c r="T38" s="2">
        <v>2.0671739130434781</v>
      </c>
      <c r="U38" s="2">
        <v>0</v>
      </c>
      <c r="V38" s="2">
        <v>3.7995502730485055E-2</v>
      </c>
      <c r="W38" s="2">
        <v>7.503152173913044</v>
      </c>
      <c r="X38" s="2">
        <v>7.0869565217391295E-2</v>
      </c>
      <c r="Y38" s="2">
        <v>0</v>
      </c>
      <c r="Z38" s="2">
        <v>0.1119193703822679</v>
      </c>
      <c r="AA38" s="2">
        <v>3.8608695652173926</v>
      </c>
      <c r="AB38" s="2">
        <v>0</v>
      </c>
      <c r="AC38" s="2">
        <v>0</v>
      </c>
      <c r="AD38" s="2">
        <v>0</v>
      </c>
      <c r="AE38" s="2">
        <v>0</v>
      </c>
      <c r="AF38" s="2">
        <v>0</v>
      </c>
      <c r="AG38" s="2">
        <v>0.2608695652173913</v>
      </c>
      <c r="AH38" t="s">
        <v>219</v>
      </c>
      <c r="AI38">
        <v>6</v>
      </c>
    </row>
    <row r="39" spans="1:35" x14ac:dyDescent="0.25">
      <c r="A39" t="s">
        <v>816</v>
      </c>
      <c r="B39" t="s">
        <v>338</v>
      </c>
      <c r="C39" t="s">
        <v>607</v>
      </c>
      <c r="D39" t="s">
        <v>743</v>
      </c>
      <c r="E39" s="2">
        <v>54.054347826086953</v>
      </c>
      <c r="F39" s="2">
        <v>0</v>
      </c>
      <c r="G39" s="2">
        <v>0</v>
      </c>
      <c r="H39" s="2">
        <v>0.22282608695652173</v>
      </c>
      <c r="I39" s="2">
        <v>0.2608695652173913</v>
      </c>
      <c r="J39" s="2">
        <v>0</v>
      </c>
      <c r="K39" s="2">
        <v>0</v>
      </c>
      <c r="L39" s="2">
        <v>1.9410869565217392</v>
      </c>
      <c r="M39" s="2">
        <v>0</v>
      </c>
      <c r="N39" s="2">
        <v>0</v>
      </c>
      <c r="O39" s="2">
        <v>0</v>
      </c>
      <c r="P39" s="2">
        <v>0</v>
      </c>
      <c r="Q39" s="2">
        <v>5.9021739130434785</v>
      </c>
      <c r="R39" s="2">
        <v>0.10918962396943496</v>
      </c>
      <c r="S39" s="2">
        <v>0.19413043478260869</v>
      </c>
      <c r="T39" s="2">
        <v>1.4339130434782617</v>
      </c>
      <c r="U39" s="2">
        <v>0</v>
      </c>
      <c r="V39" s="2">
        <v>3.011864065956165E-2</v>
      </c>
      <c r="W39" s="2">
        <v>0.20347826086956519</v>
      </c>
      <c r="X39" s="2">
        <v>2.384673913043478</v>
      </c>
      <c r="Y39" s="2">
        <v>0</v>
      </c>
      <c r="Z39" s="2">
        <v>4.788055499698371E-2</v>
      </c>
      <c r="AA39" s="2">
        <v>0</v>
      </c>
      <c r="AB39" s="2">
        <v>0</v>
      </c>
      <c r="AC39" s="2">
        <v>0</v>
      </c>
      <c r="AD39" s="2">
        <v>0</v>
      </c>
      <c r="AE39" s="2">
        <v>0</v>
      </c>
      <c r="AF39" s="2">
        <v>0</v>
      </c>
      <c r="AG39" s="2">
        <v>0</v>
      </c>
      <c r="AH39" t="s">
        <v>50</v>
      </c>
      <c r="AI39">
        <v>6</v>
      </c>
    </row>
    <row r="40" spans="1:35" x14ac:dyDescent="0.25">
      <c r="A40" t="s">
        <v>816</v>
      </c>
      <c r="B40" t="s">
        <v>472</v>
      </c>
      <c r="C40" t="s">
        <v>563</v>
      </c>
      <c r="D40" t="s">
        <v>714</v>
      </c>
      <c r="E40" s="2">
        <v>34.956521739130437</v>
      </c>
      <c r="F40" s="2">
        <v>0</v>
      </c>
      <c r="G40" s="2">
        <v>0.2608695652173913</v>
      </c>
      <c r="H40" s="2">
        <v>0.13043478260869565</v>
      </c>
      <c r="I40" s="2">
        <v>0.13043478260869565</v>
      </c>
      <c r="J40" s="2">
        <v>0</v>
      </c>
      <c r="K40" s="2">
        <v>0.13043478260869565</v>
      </c>
      <c r="L40" s="2">
        <v>1.1583695652173913</v>
      </c>
      <c r="M40" s="2">
        <v>0</v>
      </c>
      <c r="N40" s="2">
        <v>5.5938043478260893</v>
      </c>
      <c r="O40" s="2">
        <v>0.16002176616915428</v>
      </c>
      <c r="P40" s="2">
        <v>5.0089130434782598</v>
      </c>
      <c r="Q40" s="2">
        <v>0</v>
      </c>
      <c r="R40" s="2">
        <v>0.14328980099502484</v>
      </c>
      <c r="S40" s="2">
        <v>0.60315217391304354</v>
      </c>
      <c r="T40" s="2">
        <v>1.8681521739130442</v>
      </c>
      <c r="U40" s="2">
        <v>0</v>
      </c>
      <c r="V40" s="2">
        <v>7.0696517412935339E-2</v>
      </c>
      <c r="W40" s="2">
        <v>1.9754347826086964</v>
      </c>
      <c r="X40" s="2">
        <v>1.9565217391304349E-2</v>
      </c>
      <c r="Y40" s="2">
        <v>0</v>
      </c>
      <c r="Z40" s="2">
        <v>5.7070895522388081E-2</v>
      </c>
      <c r="AA40" s="2">
        <v>0</v>
      </c>
      <c r="AB40" s="2">
        <v>0</v>
      </c>
      <c r="AC40" s="2">
        <v>0</v>
      </c>
      <c r="AD40" s="2">
        <v>0</v>
      </c>
      <c r="AE40" s="2">
        <v>0</v>
      </c>
      <c r="AF40" s="2">
        <v>0</v>
      </c>
      <c r="AG40" s="2">
        <v>0</v>
      </c>
      <c r="AH40" t="s">
        <v>187</v>
      </c>
      <c r="AI40">
        <v>6</v>
      </c>
    </row>
    <row r="41" spans="1:35" x14ac:dyDescent="0.25">
      <c r="A41" t="s">
        <v>816</v>
      </c>
      <c r="B41" t="s">
        <v>304</v>
      </c>
      <c r="C41" t="s">
        <v>600</v>
      </c>
      <c r="D41" t="s">
        <v>742</v>
      </c>
      <c r="E41" s="2">
        <v>35.326086956521742</v>
      </c>
      <c r="F41" s="2">
        <v>5.9021739130434785</v>
      </c>
      <c r="G41" s="2">
        <v>0.18913043478260869</v>
      </c>
      <c r="H41" s="2">
        <v>0.26358695652173914</v>
      </c>
      <c r="I41" s="2">
        <v>0.2608695652173913</v>
      </c>
      <c r="J41" s="2">
        <v>0</v>
      </c>
      <c r="K41" s="2">
        <v>0</v>
      </c>
      <c r="L41" s="2">
        <v>0.64630434782608692</v>
      </c>
      <c r="M41" s="2">
        <v>0</v>
      </c>
      <c r="N41" s="2">
        <v>0</v>
      </c>
      <c r="O41" s="2">
        <v>0</v>
      </c>
      <c r="P41" s="2">
        <v>5.2461956521739141</v>
      </c>
      <c r="Q41" s="2">
        <v>0</v>
      </c>
      <c r="R41" s="2">
        <v>0.14850769230769234</v>
      </c>
      <c r="S41" s="2">
        <v>0.21152173913043479</v>
      </c>
      <c r="T41" s="2">
        <v>3.1118478260869562</v>
      </c>
      <c r="U41" s="2">
        <v>0</v>
      </c>
      <c r="V41" s="2">
        <v>9.4076923076923058E-2</v>
      </c>
      <c r="W41" s="2">
        <v>0.47032608695652178</v>
      </c>
      <c r="X41" s="2">
        <v>3.552608695652173</v>
      </c>
      <c r="Y41" s="2">
        <v>0</v>
      </c>
      <c r="Z41" s="2">
        <v>0.11387999999999995</v>
      </c>
      <c r="AA41" s="2">
        <v>0</v>
      </c>
      <c r="AB41" s="2">
        <v>0</v>
      </c>
      <c r="AC41" s="2">
        <v>0</v>
      </c>
      <c r="AD41" s="2">
        <v>0</v>
      </c>
      <c r="AE41" s="2">
        <v>0</v>
      </c>
      <c r="AF41" s="2">
        <v>0</v>
      </c>
      <c r="AG41" s="2">
        <v>0</v>
      </c>
      <c r="AH41" t="s">
        <v>16</v>
      </c>
      <c r="AI41">
        <v>6</v>
      </c>
    </row>
    <row r="42" spans="1:35" x14ac:dyDescent="0.25">
      <c r="A42" t="s">
        <v>816</v>
      </c>
      <c r="B42" t="s">
        <v>374</v>
      </c>
      <c r="C42" t="s">
        <v>598</v>
      </c>
      <c r="D42" t="s">
        <v>712</v>
      </c>
      <c r="E42" s="2">
        <v>90.326086956521735</v>
      </c>
      <c r="F42" s="2">
        <v>5.7391304347826084</v>
      </c>
      <c r="G42" s="2">
        <v>7.0652173913043473E-2</v>
      </c>
      <c r="H42" s="2">
        <v>0.32608695652173914</v>
      </c>
      <c r="I42" s="2">
        <v>6.125</v>
      </c>
      <c r="J42" s="2">
        <v>0</v>
      </c>
      <c r="K42" s="2">
        <v>0</v>
      </c>
      <c r="L42" s="2">
        <v>1.7044565217391301</v>
      </c>
      <c r="M42" s="2">
        <v>5.7010869565217392</v>
      </c>
      <c r="N42" s="2">
        <v>0</v>
      </c>
      <c r="O42" s="2">
        <v>6.3116726835138387E-2</v>
      </c>
      <c r="P42" s="2">
        <v>7.9021739130434785</v>
      </c>
      <c r="Q42" s="2">
        <v>0</v>
      </c>
      <c r="R42" s="2">
        <v>8.7484957882069808E-2</v>
      </c>
      <c r="S42" s="2">
        <v>4.4431521739130444</v>
      </c>
      <c r="T42" s="2">
        <v>4.705869565217391</v>
      </c>
      <c r="U42" s="2">
        <v>0</v>
      </c>
      <c r="V42" s="2">
        <v>0.10128880866425995</v>
      </c>
      <c r="W42" s="2">
        <v>1.7410869565217388</v>
      </c>
      <c r="X42" s="2">
        <v>8.070543478260868</v>
      </c>
      <c r="Y42" s="2">
        <v>0</v>
      </c>
      <c r="Z42" s="2">
        <v>0.10862454873646209</v>
      </c>
      <c r="AA42" s="2">
        <v>0</v>
      </c>
      <c r="AB42" s="2">
        <v>0</v>
      </c>
      <c r="AC42" s="2">
        <v>0</v>
      </c>
      <c r="AD42" s="2">
        <v>0</v>
      </c>
      <c r="AE42" s="2">
        <v>0</v>
      </c>
      <c r="AF42" s="2">
        <v>0</v>
      </c>
      <c r="AG42" s="2">
        <v>0</v>
      </c>
      <c r="AH42" t="s">
        <v>87</v>
      </c>
      <c r="AI42">
        <v>6</v>
      </c>
    </row>
    <row r="43" spans="1:35" x14ac:dyDescent="0.25">
      <c r="A43" t="s">
        <v>816</v>
      </c>
      <c r="B43" t="s">
        <v>402</v>
      </c>
      <c r="C43" t="s">
        <v>636</v>
      </c>
      <c r="D43" t="s">
        <v>765</v>
      </c>
      <c r="E43" s="2">
        <v>24.130434782608695</v>
      </c>
      <c r="F43" s="2">
        <v>5.3571739130434786</v>
      </c>
      <c r="G43" s="2">
        <v>5.6521739130434784E-3</v>
      </c>
      <c r="H43" s="2">
        <v>0</v>
      </c>
      <c r="I43" s="2">
        <v>25.751847826086962</v>
      </c>
      <c r="J43" s="2">
        <v>0</v>
      </c>
      <c r="K43" s="2">
        <v>3.8043478260869568E-2</v>
      </c>
      <c r="L43" s="2">
        <v>3.3961956521739136</v>
      </c>
      <c r="M43" s="2">
        <v>0</v>
      </c>
      <c r="N43" s="2">
        <v>0</v>
      </c>
      <c r="O43" s="2">
        <v>0</v>
      </c>
      <c r="P43" s="2">
        <v>0</v>
      </c>
      <c r="Q43" s="2">
        <v>1.5447826086956522</v>
      </c>
      <c r="R43" s="2">
        <v>6.4018018018018014E-2</v>
      </c>
      <c r="S43" s="2">
        <v>0.1064130434782609</v>
      </c>
      <c r="T43" s="2">
        <v>5.0489130434782608</v>
      </c>
      <c r="U43" s="2">
        <v>0</v>
      </c>
      <c r="V43" s="2">
        <v>0.21364414414414415</v>
      </c>
      <c r="W43" s="2">
        <v>0.44293478260869568</v>
      </c>
      <c r="X43" s="2">
        <v>5.9293478260869561</v>
      </c>
      <c r="Y43" s="2">
        <v>0</v>
      </c>
      <c r="Z43" s="2">
        <v>0.26407657657657657</v>
      </c>
      <c r="AA43" s="2">
        <v>0</v>
      </c>
      <c r="AB43" s="2">
        <v>0</v>
      </c>
      <c r="AC43" s="2">
        <v>0</v>
      </c>
      <c r="AD43" s="2">
        <v>0</v>
      </c>
      <c r="AE43" s="2">
        <v>0</v>
      </c>
      <c r="AF43" s="2">
        <v>0</v>
      </c>
      <c r="AG43" s="2">
        <v>0</v>
      </c>
      <c r="AH43" t="s">
        <v>115</v>
      </c>
      <c r="AI43">
        <v>6</v>
      </c>
    </row>
    <row r="44" spans="1:35" x14ac:dyDescent="0.25">
      <c r="A44" t="s">
        <v>816</v>
      </c>
      <c r="B44" t="s">
        <v>291</v>
      </c>
      <c r="C44" t="s">
        <v>590</v>
      </c>
      <c r="D44" t="s">
        <v>745</v>
      </c>
      <c r="E44" s="2">
        <v>64.478260869565219</v>
      </c>
      <c r="F44" s="2">
        <v>8.1089130434782586</v>
      </c>
      <c r="G44" s="2">
        <v>0.2608695652173913</v>
      </c>
      <c r="H44" s="2">
        <v>0.2608695652173913</v>
      </c>
      <c r="I44" s="2">
        <v>29.980760869565223</v>
      </c>
      <c r="J44" s="2">
        <v>0</v>
      </c>
      <c r="K44" s="2">
        <v>0</v>
      </c>
      <c r="L44" s="2">
        <v>0.61402173913043467</v>
      </c>
      <c r="M44" s="2">
        <v>0</v>
      </c>
      <c r="N44" s="2">
        <v>10.945543478260868</v>
      </c>
      <c r="O44" s="2">
        <v>0.1697555630478759</v>
      </c>
      <c r="P44" s="2">
        <v>0</v>
      </c>
      <c r="Q44" s="2">
        <v>5.2205434782608702</v>
      </c>
      <c r="R44" s="2">
        <v>8.0965947403910998E-2</v>
      </c>
      <c r="S44" s="2">
        <v>0.49173913043478262</v>
      </c>
      <c r="T44" s="2">
        <v>2.2253260869565219</v>
      </c>
      <c r="U44" s="2">
        <v>0</v>
      </c>
      <c r="V44" s="2">
        <v>4.2139244774106542E-2</v>
      </c>
      <c r="W44" s="2">
        <v>0.44260869565217398</v>
      </c>
      <c r="X44" s="2">
        <v>1.1007608695652173</v>
      </c>
      <c r="Y44" s="2">
        <v>0</v>
      </c>
      <c r="Z44" s="2">
        <v>2.3936277815239378E-2</v>
      </c>
      <c r="AA44" s="2">
        <v>0</v>
      </c>
      <c r="AB44" s="2">
        <v>0</v>
      </c>
      <c r="AC44" s="2">
        <v>0</v>
      </c>
      <c r="AD44" s="2">
        <v>0</v>
      </c>
      <c r="AE44" s="2">
        <v>0</v>
      </c>
      <c r="AF44" s="2">
        <v>0</v>
      </c>
      <c r="AG44" s="2">
        <v>0</v>
      </c>
      <c r="AH44" t="s">
        <v>2</v>
      </c>
      <c r="AI44">
        <v>6</v>
      </c>
    </row>
    <row r="45" spans="1:35" x14ac:dyDescent="0.25">
      <c r="A45" t="s">
        <v>816</v>
      </c>
      <c r="B45" t="s">
        <v>388</v>
      </c>
      <c r="C45" t="s">
        <v>648</v>
      </c>
      <c r="D45" t="s">
        <v>759</v>
      </c>
      <c r="E45" s="2">
        <v>36.326086956521742</v>
      </c>
      <c r="F45" s="2">
        <v>5.0922826086956521</v>
      </c>
      <c r="G45" s="2">
        <v>0.19293478260869565</v>
      </c>
      <c r="H45" s="2">
        <v>0.14673913043478262</v>
      </c>
      <c r="I45" s="2">
        <v>0.23369565217391305</v>
      </c>
      <c r="J45" s="2">
        <v>0</v>
      </c>
      <c r="K45" s="2">
        <v>0</v>
      </c>
      <c r="L45" s="2">
        <v>1.9982608695652175</v>
      </c>
      <c r="M45" s="2">
        <v>4.5984782608695651</v>
      </c>
      <c r="N45" s="2">
        <v>0</v>
      </c>
      <c r="O45" s="2">
        <v>0.12658886894075402</v>
      </c>
      <c r="P45" s="2">
        <v>2.1882608695652168</v>
      </c>
      <c r="Q45" s="2">
        <v>0</v>
      </c>
      <c r="R45" s="2">
        <v>6.0239377618192681E-2</v>
      </c>
      <c r="S45" s="2">
        <v>0.40847826086956529</v>
      </c>
      <c r="T45" s="2">
        <v>3.2597826086956538</v>
      </c>
      <c r="U45" s="2">
        <v>0</v>
      </c>
      <c r="V45" s="2">
        <v>0.1009814482345901</v>
      </c>
      <c r="W45" s="2">
        <v>0.37771739130434784</v>
      </c>
      <c r="X45" s="2">
        <v>3.4684782608695675</v>
      </c>
      <c r="Y45" s="2">
        <v>0</v>
      </c>
      <c r="Z45" s="2">
        <v>0.10587971274685821</v>
      </c>
      <c r="AA45" s="2">
        <v>0</v>
      </c>
      <c r="AB45" s="2">
        <v>0</v>
      </c>
      <c r="AC45" s="2">
        <v>0</v>
      </c>
      <c r="AD45" s="2">
        <v>0</v>
      </c>
      <c r="AE45" s="2">
        <v>0</v>
      </c>
      <c r="AF45" s="2">
        <v>0</v>
      </c>
      <c r="AG45" s="2">
        <v>0</v>
      </c>
      <c r="AH45" t="s">
        <v>101</v>
      </c>
      <c r="AI45">
        <v>6</v>
      </c>
    </row>
    <row r="46" spans="1:35" x14ac:dyDescent="0.25">
      <c r="A46" t="s">
        <v>816</v>
      </c>
      <c r="B46" t="s">
        <v>405</v>
      </c>
      <c r="C46" t="s">
        <v>655</v>
      </c>
      <c r="D46" t="s">
        <v>757</v>
      </c>
      <c r="E46" s="2">
        <v>78.75</v>
      </c>
      <c r="F46" s="2">
        <v>4.5217391304347823</v>
      </c>
      <c r="G46" s="2">
        <v>0</v>
      </c>
      <c r="H46" s="2">
        <v>3.3913043478260869</v>
      </c>
      <c r="I46" s="2">
        <v>0</v>
      </c>
      <c r="J46" s="2">
        <v>0</v>
      </c>
      <c r="K46" s="2">
        <v>0</v>
      </c>
      <c r="L46" s="2">
        <v>3.5089130434782607</v>
      </c>
      <c r="M46" s="2">
        <v>4.2484782608695664</v>
      </c>
      <c r="N46" s="2">
        <v>0</v>
      </c>
      <c r="O46" s="2">
        <v>5.3948930296756396E-2</v>
      </c>
      <c r="P46" s="2">
        <v>0.8786956521739131</v>
      </c>
      <c r="Q46" s="2">
        <v>0</v>
      </c>
      <c r="R46" s="2">
        <v>1.1158040027605245E-2</v>
      </c>
      <c r="S46" s="2">
        <v>1.328586956521739</v>
      </c>
      <c r="T46" s="2">
        <v>0</v>
      </c>
      <c r="U46" s="2">
        <v>8.5399999999999956</v>
      </c>
      <c r="V46" s="2">
        <v>0.12531538992408553</v>
      </c>
      <c r="W46" s="2">
        <v>1.7365217391304346</v>
      </c>
      <c r="X46" s="2">
        <v>0</v>
      </c>
      <c r="Y46" s="2">
        <v>8.8505434782608692</v>
      </c>
      <c r="Z46" s="2">
        <v>0.13443892339544514</v>
      </c>
      <c r="AA46" s="2">
        <v>0</v>
      </c>
      <c r="AB46" s="2">
        <v>0</v>
      </c>
      <c r="AC46" s="2">
        <v>0</v>
      </c>
      <c r="AD46" s="2">
        <v>0</v>
      </c>
      <c r="AE46" s="2">
        <v>0</v>
      </c>
      <c r="AF46" s="2">
        <v>0</v>
      </c>
      <c r="AG46" s="2">
        <v>0</v>
      </c>
      <c r="AH46" t="s">
        <v>118</v>
      </c>
      <c r="AI46">
        <v>6</v>
      </c>
    </row>
    <row r="47" spans="1:35" x14ac:dyDescent="0.25">
      <c r="A47" t="s">
        <v>816</v>
      </c>
      <c r="B47" t="s">
        <v>453</v>
      </c>
      <c r="C47" t="s">
        <v>571</v>
      </c>
      <c r="D47" t="s">
        <v>729</v>
      </c>
      <c r="E47" s="2">
        <v>52.967391304347828</v>
      </c>
      <c r="F47" s="2">
        <v>0</v>
      </c>
      <c r="G47" s="2">
        <v>0</v>
      </c>
      <c r="H47" s="2">
        <v>0.39130434782608697</v>
      </c>
      <c r="I47" s="2">
        <v>0</v>
      </c>
      <c r="J47" s="2">
        <v>0</v>
      </c>
      <c r="K47" s="2">
        <v>0</v>
      </c>
      <c r="L47" s="2">
        <v>0</v>
      </c>
      <c r="M47" s="2">
        <v>0</v>
      </c>
      <c r="N47" s="2">
        <v>0</v>
      </c>
      <c r="O47" s="2">
        <v>0</v>
      </c>
      <c r="P47" s="2">
        <v>0</v>
      </c>
      <c r="Q47" s="2">
        <v>0</v>
      </c>
      <c r="R47" s="2">
        <v>0</v>
      </c>
      <c r="S47" s="2">
        <v>0</v>
      </c>
      <c r="T47" s="2">
        <v>0</v>
      </c>
      <c r="U47" s="2">
        <v>0</v>
      </c>
      <c r="V47" s="2">
        <v>0</v>
      </c>
      <c r="W47" s="2">
        <v>0</v>
      </c>
      <c r="X47" s="2">
        <v>0</v>
      </c>
      <c r="Y47" s="2">
        <v>0</v>
      </c>
      <c r="Z47" s="2">
        <v>0</v>
      </c>
      <c r="AA47" s="2">
        <v>0</v>
      </c>
      <c r="AB47" s="2">
        <v>0</v>
      </c>
      <c r="AC47" s="2">
        <v>0</v>
      </c>
      <c r="AD47" s="2">
        <v>0</v>
      </c>
      <c r="AE47" s="2">
        <v>0</v>
      </c>
      <c r="AF47" s="2">
        <v>0</v>
      </c>
      <c r="AG47" s="2">
        <v>0</v>
      </c>
      <c r="AH47" t="s">
        <v>168</v>
      </c>
      <c r="AI47">
        <v>6</v>
      </c>
    </row>
    <row r="48" spans="1:35" x14ac:dyDescent="0.25">
      <c r="A48" t="s">
        <v>816</v>
      </c>
      <c r="B48" t="s">
        <v>346</v>
      </c>
      <c r="C48" t="s">
        <v>564</v>
      </c>
      <c r="D48" t="s">
        <v>740</v>
      </c>
      <c r="E48" s="2">
        <v>38.923913043478258</v>
      </c>
      <c r="F48" s="2">
        <v>8.9803260869565218</v>
      </c>
      <c r="G48" s="2">
        <v>0.41304347826086957</v>
      </c>
      <c r="H48" s="2">
        <v>0.13043478260869565</v>
      </c>
      <c r="I48" s="2">
        <v>0.13043478260869565</v>
      </c>
      <c r="J48" s="2">
        <v>0</v>
      </c>
      <c r="K48" s="2">
        <v>0</v>
      </c>
      <c r="L48" s="2">
        <v>1.5434782608695652E-2</v>
      </c>
      <c r="M48" s="2">
        <v>0</v>
      </c>
      <c r="N48" s="2">
        <v>0</v>
      </c>
      <c r="O48" s="2">
        <v>0</v>
      </c>
      <c r="P48" s="2">
        <v>5.5327173913043488</v>
      </c>
      <c r="Q48" s="2">
        <v>0</v>
      </c>
      <c r="R48" s="2">
        <v>0.14214185981569397</v>
      </c>
      <c r="S48" s="2">
        <v>0.361304347826087</v>
      </c>
      <c r="T48" s="2">
        <v>1.4233695652173914</v>
      </c>
      <c r="U48" s="2">
        <v>0</v>
      </c>
      <c r="V48" s="2">
        <v>4.5850321139346555E-2</v>
      </c>
      <c r="W48" s="2">
        <v>0.22923913043478261</v>
      </c>
      <c r="X48" s="2">
        <v>2.0863043478260876</v>
      </c>
      <c r="Y48" s="2">
        <v>0</v>
      </c>
      <c r="Z48" s="2">
        <v>5.9488969561575004E-2</v>
      </c>
      <c r="AA48" s="2">
        <v>0</v>
      </c>
      <c r="AB48" s="2">
        <v>0</v>
      </c>
      <c r="AC48" s="2">
        <v>0</v>
      </c>
      <c r="AD48" s="2">
        <v>0</v>
      </c>
      <c r="AE48" s="2">
        <v>0</v>
      </c>
      <c r="AF48" s="2">
        <v>0</v>
      </c>
      <c r="AG48" s="2">
        <v>0</v>
      </c>
      <c r="AH48" t="s">
        <v>59</v>
      </c>
      <c r="AI48">
        <v>6</v>
      </c>
    </row>
    <row r="49" spans="1:35" x14ac:dyDescent="0.25">
      <c r="A49" t="s">
        <v>816</v>
      </c>
      <c r="B49" t="s">
        <v>559</v>
      </c>
      <c r="C49" t="s">
        <v>587</v>
      </c>
      <c r="D49" t="s">
        <v>779</v>
      </c>
      <c r="E49" s="2">
        <v>39.336956521739133</v>
      </c>
      <c r="F49" s="2">
        <v>11.043478260869565</v>
      </c>
      <c r="G49" s="2">
        <v>0</v>
      </c>
      <c r="H49" s="2">
        <v>0</v>
      </c>
      <c r="I49" s="2">
        <v>0</v>
      </c>
      <c r="J49" s="2">
        <v>0</v>
      </c>
      <c r="K49" s="2">
        <v>0</v>
      </c>
      <c r="L49" s="2">
        <v>0</v>
      </c>
      <c r="M49" s="2">
        <v>0</v>
      </c>
      <c r="N49" s="2">
        <v>0</v>
      </c>
      <c r="O49" s="2">
        <v>0</v>
      </c>
      <c r="P49" s="2">
        <v>0</v>
      </c>
      <c r="Q49" s="2">
        <v>0</v>
      </c>
      <c r="R49" s="2">
        <v>0</v>
      </c>
      <c r="S49" s="2">
        <v>0</v>
      </c>
      <c r="T49" s="2">
        <v>0</v>
      </c>
      <c r="U49" s="2">
        <v>0</v>
      </c>
      <c r="V49" s="2">
        <v>0</v>
      </c>
      <c r="W49" s="2">
        <v>0</v>
      </c>
      <c r="X49" s="2">
        <v>0</v>
      </c>
      <c r="Y49" s="2">
        <v>0</v>
      </c>
      <c r="Z49" s="2">
        <v>0</v>
      </c>
      <c r="AA49" s="2">
        <v>0</v>
      </c>
      <c r="AB49" s="2">
        <v>0</v>
      </c>
      <c r="AC49" s="2">
        <v>0</v>
      </c>
      <c r="AD49" s="2">
        <v>0</v>
      </c>
      <c r="AE49" s="2">
        <v>0</v>
      </c>
      <c r="AF49" s="2">
        <v>0</v>
      </c>
      <c r="AG49" s="2">
        <v>0</v>
      </c>
      <c r="AH49" t="s">
        <v>278</v>
      </c>
      <c r="AI49">
        <v>6</v>
      </c>
    </row>
    <row r="50" spans="1:35" x14ac:dyDescent="0.25">
      <c r="A50" t="s">
        <v>816</v>
      </c>
      <c r="B50" t="s">
        <v>468</v>
      </c>
      <c r="C50" t="s">
        <v>588</v>
      </c>
      <c r="D50" t="s">
        <v>743</v>
      </c>
      <c r="E50" s="2">
        <v>57.597826086956523</v>
      </c>
      <c r="F50" s="2">
        <v>16.286630434782609</v>
      </c>
      <c r="G50" s="2">
        <v>0</v>
      </c>
      <c r="H50" s="2">
        <v>0</v>
      </c>
      <c r="I50" s="2">
        <v>0</v>
      </c>
      <c r="J50" s="2">
        <v>0</v>
      </c>
      <c r="K50" s="2">
        <v>0</v>
      </c>
      <c r="L50" s="2">
        <v>1.7633695652173922</v>
      </c>
      <c r="M50" s="2">
        <v>0</v>
      </c>
      <c r="N50" s="2">
        <v>0</v>
      </c>
      <c r="O50" s="2">
        <v>0</v>
      </c>
      <c r="P50" s="2">
        <v>0</v>
      </c>
      <c r="Q50" s="2">
        <v>4.5434782608695654</v>
      </c>
      <c r="R50" s="2">
        <v>7.8882808076995659E-2</v>
      </c>
      <c r="S50" s="2">
        <v>0.488804347826087</v>
      </c>
      <c r="T50" s="2">
        <v>3.0302173913043493</v>
      </c>
      <c r="U50" s="2">
        <v>0</v>
      </c>
      <c r="V50" s="2">
        <v>6.1096433289299895E-2</v>
      </c>
      <c r="W50" s="2">
        <v>0.51358695652173902</v>
      </c>
      <c r="X50" s="2">
        <v>3.844239130434782</v>
      </c>
      <c r="Y50" s="2">
        <v>0</v>
      </c>
      <c r="Z50" s="2">
        <v>7.5659558407246641E-2</v>
      </c>
      <c r="AA50" s="2">
        <v>0</v>
      </c>
      <c r="AB50" s="2">
        <v>0</v>
      </c>
      <c r="AC50" s="2">
        <v>0</v>
      </c>
      <c r="AD50" s="2">
        <v>0</v>
      </c>
      <c r="AE50" s="2">
        <v>0</v>
      </c>
      <c r="AF50" s="2">
        <v>0</v>
      </c>
      <c r="AG50" s="2">
        <v>0</v>
      </c>
      <c r="AH50" t="s">
        <v>183</v>
      </c>
      <c r="AI50">
        <v>6</v>
      </c>
    </row>
    <row r="51" spans="1:35" x14ac:dyDescent="0.25">
      <c r="A51" t="s">
        <v>816</v>
      </c>
      <c r="B51" t="s">
        <v>377</v>
      </c>
      <c r="C51" t="s">
        <v>640</v>
      </c>
      <c r="D51" t="s">
        <v>768</v>
      </c>
      <c r="E51" s="2">
        <v>68.206521739130437</v>
      </c>
      <c r="F51" s="2">
        <v>10.504673913043479</v>
      </c>
      <c r="G51" s="2">
        <v>0.2608695652173913</v>
      </c>
      <c r="H51" s="2">
        <v>0.19565217391304349</v>
      </c>
      <c r="I51" s="2">
        <v>0.19565217391304349</v>
      </c>
      <c r="J51" s="2">
        <v>0</v>
      </c>
      <c r="K51" s="2">
        <v>0</v>
      </c>
      <c r="L51" s="2">
        <v>2.1581521739130438</v>
      </c>
      <c r="M51" s="2">
        <v>0</v>
      </c>
      <c r="N51" s="2">
        <v>0</v>
      </c>
      <c r="O51" s="2">
        <v>0</v>
      </c>
      <c r="P51" s="2">
        <v>0</v>
      </c>
      <c r="Q51" s="2">
        <v>30.039565217391299</v>
      </c>
      <c r="R51" s="2">
        <v>0.44042071713147402</v>
      </c>
      <c r="S51" s="2">
        <v>0.48423913043478256</v>
      </c>
      <c r="T51" s="2">
        <v>4.8470652173913038</v>
      </c>
      <c r="U51" s="2">
        <v>0</v>
      </c>
      <c r="V51" s="2">
        <v>7.816414342629481E-2</v>
      </c>
      <c r="W51" s="2">
        <v>0.51032608695652182</v>
      </c>
      <c r="X51" s="2">
        <v>4.8434782608695661</v>
      </c>
      <c r="Y51" s="2">
        <v>0</v>
      </c>
      <c r="Z51" s="2">
        <v>7.8494023904382482E-2</v>
      </c>
      <c r="AA51" s="2">
        <v>0</v>
      </c>
      <c r="AB51" s="2">
        <v>0</v>
      </c>
      <c r="AC51" s="2">
        <v>0</v>
      </c>
      <c r="AD51" s="2">
        <v>0</v>
      </c>
      <c r="AE51" s="2">
        <v>0</v>
      </c>
      <c r="AF51" s="2">
        <v>0</v>
      </c>
      <c r="AG51" s="2">
        <v>0</v>
      </c>
      <c r="AH51" t="s">
        <v>90</v>
      </c>
      <c r="AI51">
        <v>6</v>
      </c>
    </row>
    <row r="52" spans="1:35" x14ac:dyDescent="0.25">
      <c r="A52" t="s">
        <v>816</v>
      </c>
      <c r="B52" t="s">
        <v>362</v>
      </c>
      <c r="C52" t="s">
        <v>630</v>
      </c>
      <c r="D52" t="s">
        <v>758</v>
      </c>
      <c r="E52" s="2">
        <v>43.586956521739133</v>
      </c>
      <c r="F52" s="2">
        <v>10.944456521739131</v>
      </c>
      <c r="G52" s="2">
        <v>0.23369565217391305</v>
      </c>
      <c r="H52" s="2">
        <v>0</v>
      </c>
      <c r="I52" s="2">
        <v>27.825869565217403</v>
      </c>
      <c r="J52" s="2">
        <v>0</v>
      </c>
      <c r="K52" s="2">
        <v>0</v>
      </c>
      <c r="L52" s="2">
        <v>0.31260869565217397</v>
      </c>
      <c r="M52" s="2">
        <v>0</v>
      </c>
      <c r="N52" s="2">
        <v>0</v>
      </c>
      <c r="O52" s="2">
        <v>0</v>
      </c>
      <c r="P52" s="2">
        <v>0</v>
      </c>
      <c r="Q52" s="2">
        <v>8.0588043478260847</v>
      </c>
      <c r="R52" s="2">
        <v>0.1848902743142144</v>
      </c>
      <c r="S52" s="2">
        <v>0.26521739130434779</v>
      </c>
      <c r="T52" s="2">
        <v>0.70195652173913037</v>
      </c>
      <c r="U52" s="2">
        <v>0</v>
      </c>
      <c r="V52" s="2">
        <v>2.2189526184538653E-2</v>
      </c>
      <c r="W52" s="2">
        <v>0.29076086956521741</v>
      </c>
      <c r="X52" s="2">
        <v>0.78423913043478266</v>
      </c>
      <c r="Y52" s="2">
        <v>0</v>
      </c>
      <c r="Z52" s="2">
        <v>2.4663341645885288E-2</v>
      </c>
      <c r="AA52" s="2">
        <v>0</v>
      </c>
      <c r="AB52" s="2">
        <v>0</v>
      </c>
      <c r="AC52" s="2">
        <v>0</v>
      </c>
      <c r="AD52" s="2">
        <v>0</v>
      </c>
      <c r="AE52" s="2">
        <v>0</v>
      </c>
      <c r="AF52" s="2">
        <v>0</v>
      </c>
      <c r="AG52" s="2">
        <v>0.10652173913043479</v>
      </c>
      <c r="AH52" t="s">
        <v>75</v>
      </c>
      <c r="AI52">
        <v>6</v>
      </c>
    </row>
    <row r="53" spans="1:35" x14ac:dyDescent="0.25">
      <c r="A53" t="s">
        <v>816</v>
      </c>
      <c r="B53" t="s">
        <v>361</v>
      </c>
      <c r="C53" t="s">
        <v>629</v>
      </c>
      <c r="D53" t="s">
        <v>750</v>
      </c>
      <c r="E53" s="2">
        <v>48.086956521739133</v>
      </c>
      <c r="F53" s="2">
        <v>0</v>
      </c>
      <c r="G53" s="2">
        <v>0</v>
      </c>
      <c r="H53" s="2">
        <v>0</v>
      </c>
      <c r="I53" s="2">
        <v>0</v>
      </c>
      <c r="J53" s="2">
        <v>0</v>
      </c>
      <c r="K53" s="2">
        <v>0</v>
      </c>
      <c r="L53" s="2">
        <v>6.5163043478260869</v>
      </c>
      <c r="M53" s="2">
        <v>0</v>
      </c>
      <c r="N53" s="2">
        <v>0</v>
      </c>
      <c r="O53" s="2">
        <v>0</v>
      </c>
      <c r="P53" s="2">
        <v>0</v>
      </c>
      <c r="Q53" s="2">
        <v>0</v>
      </c>
      <c r="R53" s="2">
        <v>0</v>
      </c>
      <c r="S53" s="2">
        <v>0.71141304347826095</v>
      </c>
      <c r="T53" s="2">
        <v>6.947826086956522</v>
      </c>
      <c r="U53" s="2">
        <v>0</v>
      </c>
      <c r="V53" s="2">
        <v>0.15927893309222424</v>
      </c>
      <c r="W53" s="2">
        <v>0.28260869565217389</v>
      </c>
      <c r="X53" s="2">
        <v>7.22</v>
      </c>
      <c r="Y53" s="2">
        <v>0</v>
      </c>
      <c r="Z53" s="2">
        <v>0.15602169981916816</v>
      </c>
      <c r="AA53" s="2">
        <v>0</v>
      </c>
      <c r="AB53" s="2">
        <v>0</v>
      </c>
      <c r="AC53" s="2">
        <v>0</v>
      </c>
      <c r="AD53" s="2">
        <v>0</v>
      </c>
      <c r="AE53" s="2">
        <v>0</v>
      </c>
      <c r="AF53" s="2">
        <v>0</v>
      </c>
      <c r="AG53" s="2">
        <v>0</v>
      </c>
      <c r="AH53" t="s">
        <v>74</v>
      </c>
      <c r="AI53">
        <v>6</v>
      </c>
    </row>
    <row r="54" spans="1:35" x14ac:dyDescent="0.25">
      <c r="A54" t="s">
        <v>816</v>
      </c>
      <c r="B54" t="s">
        <v>359</v>
      </c>
      <c r="C54" t="s">
        <v>627</v>
      </c>
      <c r="D54" t="s">
        <v>713</v>
      </c>
      <c r="E54" s="2">
        <v>34.358695652173914</v>
      </c>
      <c r="F54" s="2">
        <v>4.9565217391304346</v>
      </c>
      <c r="G54" s="2">
        <v>6.5217391304347824E-2</v>
      </c>
      <c r="H54" s="2">
        <v>0.10869565217391304</v>
      </c>
      <c r="I54" s="2">
        <v>0.2608695652173913</v>
      </c>
      <c r="J54" s="2">
        <v>0</v>
      </c>
      <c r="K54" s="2">
        <v>0</v>
      </c>
      <c r="L54" s="2">
        <v>0</v>
      </c>
      <c r="M54" s="2">
        <v>2.4809782608695654</v>
      </c>
      <c r="N54" s="2">
        <v>0</v>
      </c>
      <c r="O54" s="2">
        <v>7.220816197405884E-2</v>
      </c>
      <c r="P54" s="2">
        <v>2.7527173913043477</v>
      </c>
      <c r="Q54" s="2">
        <v>4.5163043478260869</v>
      </c>
      <c r="R54" s="2">
        <v>0.21156279658335969</v>
      </c>
      <c r="S54" s="2">
        <v>0.12804347826086956</v>
      </c>
      <c r="T54" s="2">
        <v>0.29967391304347829</v>
      </c>
      <c r="U54" s="2">
        <v>0</v>
      </c>
      <c r="V54" s="2">
        <v>1.2448592217652642E-2</v>
      </c>
      <c r="W54" s="2">
        <v>0.33695652173913043</v>
      </c>
      <c r="X54" s="2">
        <v>2.1305434782608699</v>
      </c>
      <c r="Y54" s="2">
        <v>0</v>
      </c>
      <c r="Z54" s="2">
        <v>7.181588105030054E-2</v>
      </c>
      <c r="AA54" s="2">
        <v>0</v>
      </c>
      <c r="AB54" s="2">
        <v>0</v>
      </c>
      <c r="AC54" s="2">
        <v>0</v>
      </c>
      <c r="AD54" s="2">
        <v>0</v>
      </c>
      <c r="AE54" s="2">
        <v>0</v>
      </c>
      <c r="AF54" s="2">
        <v>0</v>
      </c>
      <c r="AG54" s="2">
        <v>0</v>
      </c>
      <c r="AH54" t="s">
        <v>72</v>
      </c>
      <c r="AI54">
        <v>6</v>
      </c>
    </row>
    <row r="55" spans="1:35" x14ac:dyDescent="0.25">
      <c r="A55" t="s">
        <v>816</v>
      </c>
      <c r="B55" t="s">
        <v>366</v>
      </c>
      <c r="C55" t="s">
        <v>634</v>
      </c>
      <c r="D55" t="s">
        <v>762</v>
      </c>
      <c r="E55" s="2">
        <v>36.663043478260867</v>
      </c>
      <c r="F55" s="2">
        <v>3.6402173913043483</v>
      </c>
      <c r="G55" s="2">
        <v>2.717391304347826E-2</v>
      </c>
      <c r="H55" s="2">
        <v>0.18478260869565216</v>
      </c>
      <c r="I55" s="2">
        <v>0.19565217391304349</v>
      </c>
      <c r="J55" s="2">
        <v>0</v>
      </c>
      <c r="K55" s="2">
        <v>0</v>
      </c>
      <c r="L55" s="2">
        <v>0</v>
      </c>
      <c r="M55" s="2">
        <v>0</v>
      </c>
      <c r="N55" s="2">
        <v>5.9985869565217405</v>
      </c>
      <c r="O55" s="2">
        <v>0.1636139934776164</v>
      </c>
      <c r="P55" s="2">
        <v>0</v>
      </c>
      <c r="Q55" s="2">
        <v>1.0914130434782607</v>
      </c>
      <c r="R55" s="2">
        <v>2.9768751852949894E-2</v>
      </c>
      <c r="S55" s="2">
        <v>6.5217391304347824E-2</v>
      </c>
      <c r="T55" s="2">
        <v>0.22010869565217392</v>
      </c>
      <c r="U55" s="2">
        <v>0</v>
      </c>
      <c r="V55" s="2">
        <v>7.7823895641861845E-3</v>
      </c>
      <c r="W55" s="2">
        <v>4.3478260869565216E-2</v>
      </c>
      <c r="X55" s="2">
        <v>0.30706521739130432</v>
      </c>
      <c r="Y55" s="2">
        <v>0</v>
      </c>
      <c r="Z55" s="2">
        <v>9.5612214645715964E-3</v>
      </c>
      <c r="AA55" s="2">
        <v>0</v>
      </c>
      <c r="AB55" s="2">
        <v>0</v>
      </c>
      <c r="AC55" s="2">
        <v>0</v>
      </c>
      <c r="AD55" s="2">
        <v>10.504239130434781</v>
      </c>
      <c r="AE55" s="2">
        <v>0</v>
      </c>
      <c r="AF55" s="2">
        <v>0</v>
      </c>
      <c r="AG55" s="2">
        <v>0</v>
      </c>
      <c r="AH55" t="s">
        <v>79</v>
      </c>
      <c r="AI55">
        <v>6</v>
      </c>
    </row>
    <row r="56" spans="1:35" x14ac:dyDescent="0.25">
      <c r="A56" t="s">
        <v>816</v>
      </c>
      <c r="B56" t="s">
        <v>427</v>
      </c>
      <c r="C56" t="s">
        <v>665</v>
      </c>
      <c r="D56" t="s">
        <v>762</v>
      </c>
      <c r="E56" s="2">
        <v>73.336956521739125</v>
      </c>
      <c r="F56" s="2">
        <v>5.7391304347826084</v>
      </c>
      <c r="G56" s="2">
        <v>0.2608695652173913</v>
      </c>
      <c r="H56" s="2">
        <v>0.48369565217391303</v>
      </c>
      <c r="I56" s="2">
        <v>0.23369565217391305</v>
      </c>
      <c r="J56" s="2">
        <v>0</v>
      </c>
      <c r="K56" s="2">
        <v>0</v>
      </c>
      <c r="L56" s="2">
        <v>1.6547826086956519</v>
      </c>
      <c r="M56" s="2">
        <v>0</v>
      </c>
      <c r="N56" s="2">
        <v>0</v>
      </c>
      <c r="O56" s="2">
        <v>0</v>
      </c>
      <c r="P56" s="2">
        <v>10.19532608695652</v>
      </c>
      <c r="Q56" s="2">
        <v>4.415108695652175</v>
      </c>
      <c r="R56" s="2">
        <v>0.19922335852971693</v>
      </c>
      <c r="S56" s="2">
        <v>2.2810869565217384</v>
      </c>
      <c r="T56" s="2">
        <v>4.5333695652173915</v>
      </c>
      <c r="U56" s="2">
        <v>0</v>
      </c>
      <c r="V56" s="2">
        <v>9.2919816214613898E-2</v>
      </c>
      <c r="W56" s="2">
        <v>2.3473913043478256</v>
      </c>
      <c r="X56" s="2">
        <v>4.8142391304347845</v>
      </c>
      <c r="Y56" s="2">
        <v>0</v>
      </c>
      <c r="Z56" s="2">
        <v>9.765377204683566E-2</v>
      </c>
      <c r="AA56" s="2">
        <v>0</v>
      </c>
      <c r="AB56" s="2">
        <v>0</v>
      </c>
      <c r="AC56" s="2">
        <v>0</v>
      </c>
      <c r="AD56" s="2">
        <v>2.8913043478260865</v>
      </c>
      <c r="AE56" s="2">
        <v>0</v>
      </c>
      <c r="AF56" s="2">
        <v>0</v>
      </c>
      <c r="AG56" s="2">
        <v>0</v>
      </c>
      <c r="AH56" t="s">
        <v>141</v>
      </c>
      <c r="AI56">
        <v>6</v>
      </c>
    </row>
    <row r="57" spans="1:35" x14ac:dyDescent="0.25">
      <c r="A57" t="s">
        <v>816</v>
      </c>
      <c r="B57" t="s">
        <v>517</v>
      </c>
      <c r="C57" t="s">
        <v>693</v>
      </c>
      <c r="D57" t="s">
        <v>740</v>
      </c>
      <c r="E57" s="2">
        <v>63.434782608695649</v>
      </c>
      <c r="F57" s="2">
        <v>7.5</v>
      </c>
      <c r="G57" s="2">
        <v>3.2608695652173912E-2</v>
      </c>
      <c r="H57" s="2">
        <v>0.46467391304347827</v>
      </c>
      <c r="I57" s="2">
        <v>0.22282608695652173</v>
      </c>
      <c r="J57" s="2">
        <v>0</v>
      </c>
      <c r="K57" s="2">
        <v>0</v>
      </c>
      <c r="L57" s="2">
        <v>1.5680434782608699</v>
      </c>
      <c r="M57" s="2">
        <v>0</v>
      </c>
      <c r="N57" s="2">
        <v>0</v>
      </c>
      <c r="O57" s="2">
        <v>0</v>
      </c>
      <c r="P57" s="2">
        <v>2.0456521739130435</v>
      </c>
      <c r="Q57" s="2">
        <v>8.435652173913045</v>
      </c>
      <c r="R57" s="2">
        <v>0.16522960932145309</v>
      </c>
      <c r="S57" s="2">
        <v>0</v>
      </c>
      <c r="T57" s="2">
        <v>5.3118478260869555</v>
      </c>
      <c r="U57" s="2">
        <v>0</v>
      </c>
      <c r="V57" s="2">
        <v>8.3737148732008215E-2</v>
      </c>
      <c r="W57" s="2">
        <v>2.6549999999999994</v>
      </c>
      <c r="X57" s="2">
        <v>3.1791304347826097</v>
      </c>
      <c r="Y57" s="2">
        <v>0</v>
      </c>
      <c r="Z57" s="2">
        <v>9.1970527758738874E-2</v>
      </c>
      <c r="AA57" s="2">
        <v>0</v>
      </c>
      <c r="AB57" s="2">
        <v>0</v>
      </c>
      <c r="AC57" s="2">
        <v>0</v>
      </c>
      <c r="AD57" s="2">
        <v>0</v>
      </c>
      <c r="AE57" s="2">
        <v>0</v>
      </c>
      <c r="AF57" s="2">
        <v>0</v>
      </c>
      <c r="AG57" s="2">
        <v>0</v>
      </c>
      <c r="AH57" t="s">
        <v>235</v>
      </c>
      <c r="AI57">
        <v>6</v>
      </c>
    </row>
    <row r="58" spans="1:35" x14ac:dyDescent="0.25">
      <c r="A58" t="s">
        <v>816</v>
      </c>
      <c r="B58" t="s">
        <v>306</v>
      </c>
      <c r="C58" t="s">
        <v>601</v>
      </c>
      <c r="D58" t="s">
        <v>722</v>
      </c>
      <c r="E58" s="2">
        <v>60.086956521739133</v>
      </c>
      <c r="F58" s="2">
        <v>5.7391304347826084</v>
      </c>
      <c r="G58" s="2">
        <v>0</v>
      </c>
      <c r="H58" s="2">
        <v>3.652173913043478</v>
      </c>
      <c r="I58" s="2">
        <v>0</v>
      </c>
      <c r="J58" s="2">
        <v>0</v>
      </c>
      <c r="K58" s="2">
        <v>0</v>
      </c>
      <c r="L58" s="2">
        <v>2.3303260869565219</v>
      </c>
      <c r="M58" s="2">
        <v>5.5064130434782612</v>
      </c>
      <c r="N58" s="2">
        <v>0</v>
      </c>
      <c r="O58" s="2">
        <v>9.1640738060781476E-2</v>
      </c>
      <c r="P58" s="2">
        <v>0</v>
      </c>
      <c r="Q58" s="2">
        <v>0</v>
      </c>
      <c r="R58" s="2">
        <v>0</v>
      </c>
      <c r="S58" s="2">
        <v>1.1035869565217389</v>
      </c>
      <c r="T58" s="2">
        <v>0</v>
      </c>
      <c r="U58" s="2">
        <v>4.5854347826086981</v>
      </c>
      <c r="V58" s="2">
        <v>9.4679811866859656E-2</v>
      </c>
      <c r="W58" s="2">
        <v>1.4718478260869567</v>
      </c>
      <c r="X58" s="2">
        <v>0</v>
      </c>
      <c r="Y58" s="2">
        <v>4.5552173913043479</v>
      </c>
      <c r="Z58" s="2">
        <v>0.10030571635311143</v>
      </c>
      <c r="AA58" s="2">
        <v>0</v>
      </c>
      <c r="AB58" s="2">
        <v>0</v>
      </c>
      <c r="AC58" s="2">
        <v>0</v>
      </c>
      <c r="AD58" s="2">
        <v>0</v>
      </c>
      <c r="AE58" s="2">
        <v>0</v>
      </c>
      <c r="AF58" s="2">
        <v>0</v>
      </c>
      <c r="AG58" s="2">
        <v>0</v>
      </c>
      <c r="AH58" t="s">
        <v>18</v>
      </c>
      <c r="AI58">
        <v>6</v>
      </c>
    </row>
    <row r="59" spans="1:35" x14ac:dyDescent="0.25">
      <c r="A59" t="s">
        <v>816</v>
      </c>
      <c r="B59" t="s">
        <v>493</v>
      </c>
      <c r="C59" t="s">
        <v>584</v>
      </c>
      <c r="D59" t="s">
        <v>720</v>
      </c>
      <c r="E59" s="2">
        <v>57.913043478260867</v>
      </c>
      <c r="F59" s="2">
        <v>0</v>
      </c>
      <c r="G59" s="2">
        <v>0</v>
      </c>
      <c r="H59" s="2">
        <v>0</v>
      </c>
      <c r="I59" s="2">
        <v>0</v>
      </c>
      <c r="J59" s="2">
        <v>0</v>
      </c>
      <c r="K59" s="2">
        <v>0</v>
      </c>
      <c r="L59" s="2">
        <v>0</v>
      </c>
      <c r="M59" s="2">
        <v>0</v>
      </c>
      <c r="N59" s="2">
        <v>0</v>
      </c>
      <c r="O59" s="2">
        <v>0</v>
      </c>
      <c r="P59" s="2">
        <v>0</v>
      </c>
      <c r="Q59" s="2">
        <v>0</v>
      </c>
      <c r="R59" s="2">
        <v>0</v>
      </c>
      <c r="S59" s="2">
        <v>0</v>
      </c>
      <c r="T59" s="2">
        <v>0</v>
      </c>
      <c r="U59" s="2">
        <v>0</v>
      </c>
      <c r="V59" s="2">
        <v>0</v>
      </c>
      <c r="W59" s="2">
        <v>0</v>
      </c>
      <c r="X59" s="2">
        <v>0</v>
      </c>
      <c r="Y59" s="2">
        <v>0</v>
      </c>
      <c r="Z59" s="2">
        <v>0</v>
      </c>
      <c r="AA59" s="2">
        <v>0</v>
      </c>
      <c r="AB59" s="2">
        <v>0</v>
      </c>
      <c r="AC59" s="2">
        <v>0</v>
      </c>
      <c r="AD59" s="2">
        <v>0</v>
      </c>
      <c r="AE59" s="2">
        <v>0</v>
      </c>
      <c r="AF59" s="2">
        <v>0</v>
      </c>
      <c r="AG59" s="2">
        <v>0</v>
      </c>
      <c r="AH59" t="s">
        <v>208</v>
      </c>
      <c r="AI59">
        <v>6</v>
      </c>
    </row>
    <row r="60" spans="1:35" x14ac:dyDescent="0.25">
      <c r="A60" t="s">
        <v>816</v>
      </c>
      <c r="B60" t="s">
        <v>385</v>
      </c>
      <c r="C60" t="s">
        <v>645</v>
      </c>
      <c r="D60" t="s">
        <v>748</v>
      </c>
      <c r="E60" s="2">
        <v>65.728260869565219</v>
      </c>
      <c r="F60" s="2">
        <v>5.7391304347826084</v>
      </c>
      <c r="G60" s="2">
        <v>0.56521739130434778</v>
      </c>
      <c r="H60" s="2">
        <v>0.2608695652173913</v>
      </c>
      <c r="I60" s="2">
        <v>0.52173913043478259</v>
      </c>
      <c r="J60" s="2">
        <v>0</v>
      </c>
      <c r="K60" s="2">
        <v>0</v>
      </c>
      <c r="L60" s="2">
        <v>0.91576086956521741</v>
      </c>
      <c r="M60" s="2">
        <v>0</v>
      </c>
      <c r="N60" s="2">
        <v>4.9347826086956523</v>
      </c>
      <c r="O60" s="2">
        <v>7.507855134777576E-2</v>
      </c>
      <c r="P60" s="2">
        <v>0</v>
      </c>
      <c r="Q60" s="2">
        <v>5.4402173913043477</v>
      </c>
      <c r="R60" s="2">
        <v>8.2768314866876136E-2</v>
      </c>
      <c r="S60" s="2">
        <v>0.48097826086956524</v>
      </c>
      <c r="T60" s="2">
        <v>1.1141304347826086</v>
      </c>
      <c r="U60" s="2">
        <v>0</v>
      </c>
      <c r="V60" s="2">
        <v>2.4268232181246897E-2</v>
      </c>
      <c r="W60" s="2">
        <v>0.13315217391304349</v>
      </c>
      <c r="X60" s="2">
        <v>1.3342391304347827</v>
      </c>
      <c r="Y60" s="2">
        <v>0</v>
      </c>
      <c r="Z60" s="2">
        <v>2.2325119894162394E-2</v>
      </c>
      <c r="AA60" s="2">
        <v>0</v>
      </c>
      <c r="AB60" s="2">
        <v>3.2581521739130435</v>
      </c>
      <c r="AC60" s="2">
        <v>0</v>
      </c>
      <c r="AD60" s="2">
        <v>0</v>
      </c>
      <c r="AE60" s="2">
        <v>2.9048913043478262</v>
      </c>
      <c r="AF60" s="2">
        <v>0</v>
      </c>
      <c r="AG60" s="2">
        <v>0.15217391304347827</v>
      </c>
      <c r="AH60" t="s">
        <v>98</v>
      </c>
      <c r="AI60">
        <v>6</v>
      </c>
    </row>
    <row r="61" spans="1:35" x14ac:dyDescent="0.25">
      <c r="A61" t="s">
        <v>816</v>
      </c>
      <c r="B61" t="s">
        <v>477</v>
      </c>
      <c r="C61" t="s">
        <v>588</v>
      </c>
      <c r="D61" t="s">
        <v>759</v>
      </c>
      <c r="E61" s="2">
        <v>32.619565217391305</v>
      </c>
      <c r="F61" s="2">
        <v>6.6380434782608688</v>
      </c>
      <c r="G61" s="2">
        <v>0.35869565217391303</v>
      </c>
      <c r="H61" s="2">
        <v>0.25543478260869568</v>
      </c>
      <c r="I61" s="2">
        <v>0</v>
      </c>
      <c r="J61" s="2">
        <v>0</v>
      </c>
      <c r="K61" s="2">
        <v>0</v>
      </c>
      <c r="L61" s="2">
        <v>1.9543478260869558</v>
      </c>
      <c r="M61" s="2">
        <v>0</v>
      </c>
      <c r="N61" s="2">
        <v>4.1347826086956516</v>
      </c>
      <c r="O61" s="2">
        <v>0.12675774741752746</v>
      </c>
      <c r="P61" s="2">
        <v>0</v>
      </c>
      <c r="Q61" s="2">
        <v>11.336956521739131</v>
      </c>
      <c r="R61" s="2">
        <v>0.34755081639453517</v>
      </c>
      <c r="S61" s="2">
        <v>2.8404347826086949</v>
      </c>
      <c r="T61" s="2">
        <v>5.2626086956521752</v>
      </c>
      <c r="U61" s="2">
        <v>0</v>
      </c>
      <c r="V61" s="2">
        <v>0.24841052982339223</v>
      </c>
      <c r="W61" s="2">
        <v>2.6406521739130433</v>
      </c>
      <c r="X61" s="2">
        <v>3.3359782608695667</v>
      </c>
      <c r="Y61" s="2">
        <v>0</v>
      </c>
      <c r="Z61" s="2">
        <v>0.18322225924691773</v>
      </c>
      <c r="AA61" s="2">
        <v>0</v>
      </c>
      <c r="AB61" s="2">
        <v>0</v>
      </c>
      <c r="AC61" s="2">
        <v>0</v>
      </c>
      <c r="AD61" s="2">
        <v>0</v>
      </c>
      <c r="AE61" s="2">
        <v>0</v>
      </c>
      <c r="AF61" s="2">
        <v>0</v>
      </c>
      <c r="AG61" s="2">
        <v>0</v>
      </c>
      <c r="AH61" t="s">
        <v>192</v>
      </c>
      <c r="AI61">
        <v>6</v>
      </c>
    </row>
    <row r="62" spans="1:35" x14ac:dyDescent="0.25">
      <c r="A62" t="s">
        <v>816</v>
      </c>
      <c r="B62" t="s">
        <v>365</v>
      </c>
      <c r="C62" t="s">
        <v>633</v>
      </c>
      <c r="D62" t="s">
        <v>761</v>
      </c>
      <c r="E62" s="2">
        <v>58.391304347826086</v>
      </c>
      <c r="F62" s="2">
        <v>5.7391304347826084</v>
      </c>
      <c r="G62" s="2">
        <v>1.1304347826086956</v>
      </c>
      <c r="H62" s="2">
        <v>0</v>
      </c>
      <c r="I62" s="2">
        <v>0</v>
      </c>
      <c r="J62" s="2">
        <v>0</v>
      </c>
      <c r="K62" s="2">
        <v>0</v>
      </c>
      <c r="L62" s="2">
        <v>2.1369565217391302</v>
      </c>
      <c r="M62" s="2">
        <v>0</v>
      </c>
      <c r="N62" s="2">
        <v>0</v>
      </c>
      <c r="O62" s="2">
        <v>0</v>
      </c>
      <c r="P62" s="2">
        <v>4.9567391304347845</v>
      </c>
      <c r="Q62" s="2">
        <v>6.0103260869565194</v>
      </c>
      <c r="R62" s="2">
        <v>0.18782017870439316</v>
      </c>
      <c r="S62" s="2">
        <v>0</v>
      </c>
      <c r="T62" s="2">
        <v>3.8280434782608683</v>
      </c>
      <c r="U62" s="2">
        <v>0</v>
      </c>
      <c r="V62" s="2">
        <v>6.5558451228592676E-2</v>
      </c>
      <c r="W62" s="2">
        <v>0.39347826086956522</v>
      </c>
      <c r="X62" s="2">
        <v>2.9940217391304347</v>
      </c>
      <c r="Y62" s="2">
        <v>0</v>
      </c>
      <c r="Z62" s="2">
        <v>5.8013775130305284E-2</v>
      </c>
      <c r="AA62" s="2">
        <v>0</v>
      </c>
      <c r="AB62" s="2">
        <v>0</v>
      </c>
      <c r="AC62" s="2">
        <v>0</v>
      </c>
      <c r="AD62" s="2">
        <v>0</v>
      </c>
      <c r="AE62" s="2">
        <v>0</v>
      </c>
      <c r="AF62" s="2">
        <v>0</v>
      </c>
      <c r="AG62" s="2">
        <v>0.58695652173913049</v>
      </c>
      <c r="AH62" t="s">
        <v>78</v>
      </c>
      <c r="AI62">
        <v>6</v>
      </c>
    </row>
    <row r="63" spans="1:35" x14ac:dyDescent="0.25">
      <c r="A63" t="s">
        <v>816</v>
      </c>
      <c r="B63" t="s">
        <v>551</v>
      </c>
      <c r="C63" t="s">
        <v>589</v>
      </c>
      <c r="D63" t="s">
        <v>744</v>
      </c>
      <c r="E63" s="2">
        <v>87.163043478260875</v>
      </c>
      <c r="F63" s="2">
        <v>20.173913043478262</v>
      </c>
      <c r="G63" s="2">
        <v>0</v>
      </c>
      <c r="H63" s="2">
        <v>0</v>
      </c>
      <c r="I63" s="2">
        <v>0</v>
      </c>
      <c r="J63" s="2">
        <v>0</v>
      </c>
      <c r="K63" s="2">
        <v>0</v>
      </c>
      <c r="L63" s="2">
        <v>0.81358695652173918</v>
      </c>
      <c r="M63" s="2">
        <v>0</v>
      </c>
      <c r="N63" s="2">
        <v>5.1304347826086953</v>
      </c>
      <c r="O63" s="2">
        <v>5.8860207008355148E-2</v>
      </c>
      <c r="P63" s="2">
        <v>5.0923913043478262</v>
      </c>
      <c r="Q63" s="2">
        <v>29.092391304347824</v>
      </c>
      <c r="R63" s="2">
        <v>0.39219354034168841</v>
      </c>
      <c r="S63" s="2">
        <v>0.24315217391304353</v>
      </c>
      <c r="T63" s="2">
        <v>1.6349999999999998</v>
      </c>
      <c r="U63" s="2">
        <v>0</v>
      </c>
      <c r="V63" s="2">
        <v>2.154757451053747E-2</v>
      </c>
      <c r="W63" s="2">
        <v>0.82239130434782592</v>
      </c>
      <c r="X63" s="2">
        <v>2.6166304347826084</v>
      </c>
      <c r="Y63" s="2">
        <v>0</v>
      </c>
      <c r="Z63" s="2">
        <v>3.9455044269859081E-2</v>
      </c>
      <c r="AA63" s="2">
        <v>0</v>
      </c>
      <c r="AB63" s="2">
        <v>0</v>
      </c>
      <c r="AC63" s="2">
        <v>0</v>
      </c>
      <c r="AD63" s="2">
        <v>0</v>
      </c>
      <c r="AE63" s="2">
        <v>0</v>
      </c>
      <c r="AF63" s="2">
        <v>0</v>
      </c>
      <c r="AG63" s="2">
        <v>0</v>
      </c>
      <c r="AH63" t="s">
        <v>270</v>
      </c>
      <c r="AI63">
        <v>6</v>
      </c>
    </row>
    <row r="64" spans="1:35" x14ac:dyDescent="0.25">
      <c r="A64" t="s">
        <v>816</v>
      </c>
      <c r="B64" t="s">
        <v>513</v>
      </c>
      <c r="C64" t="s">
        <v>692</v>
      </c>
      <c r="D64" t="s">
        <v>739</v>
      </c>
      <c r="E64" s="2">
        <v>34.021739130434781</v>
      </c>
      <c r="F64" s="2">
        <v>5.7391304347826084</v>
      </c>
      <c r="G64" s="2">
        <v>4.3478260869565216E-2</v>
      </c>
      <c r="H64" s="2">
        <v>0.51902173913043481</v>
      </c>
      <c r="I64" s="2">
        <v>0</v>
      </c>
      <c r="J64" s="2">
        <v>0</v>
      </c>
      <c r="K64" s="2">
        <v>0</v>
      </c>
      <c r="L64" s="2">
        <v>0</v>
      </c>
      <c r="M64" s="2">
        <v>0</v>
      </c>
      <c r="N64" s="2">
        <v>0</v>
      </c>
      <c r="O64" s="2">
        <v>0</v>
      </c>
      <c r="P64" s="2">
        <v>0</v>
      </c>
      <c r="Q64" s="2">
        <v>9.5129347826086956</v>
      </c>
      <c r="R64" s="2">
        <v>0.27961341853035143</v>
      </c>
      <c r="S64" s="2">
        <v>0</v>
      </c>
      <c r="T64" s="2">
        <v>0</v>
      </c>
      <c r="U64" s="2">
        <v>0</v>
      </c>
      <c r="V64" s="2">
        <v>0</v>
      </c>
      <c r="W64" s="2">
        <v>1.0948913043478259</v>
      </c>
      <c r="X64" s="2">
        <v>0</v>
      </c>
      <c r="Y64" s="2">
        <v>0</v>
      </c>
      <c r="Z64" s="2">
        <v>3.218210862619808E-2</v>
      </c>
      <c r="AA64" s="2">
        <v>0</v>
      </c>
      <c r="AB64" s="2">
        <v>0</v>
      </c>
      <c r="AC64" s="2">
        <v>0</v>
      </c>
      <c r="AD64" s="2">
        <v>0</v>
      </c>
      <c r="AE64" s="2">
        <v>0</v>
      </c>
      <c r="AF64" s="2">
        <v>0</v>
      </c>
      <c r="AG64" s="2">
        <v>0</v>
      </c>
      <c r="AH64" t="s">
        <v>231</v>
      </c>
      <c r="AI64">
        <v>6</v>
      </c>
    </row>
    <row r="65" spans="1:35" x14ac:dyDescent="0.25">
      <c r="A65" t="s">
        <v>816</v>
      </c>
      <c r="B65" t="s">
        <v>469</v>
      </c>
      <c r="C65" t="s">
        <v>677</v>
      </c>
      <c r="D65" t="s">
        <v>759</v>
      </c>
      <c r="E65" s="2">
        <v>38.923913043478258</v>
      </c>
      <c r="F65" s="2">
        <v>0</v>
      </c>
      <c r="G65" s="2">
        <v>0.28260869565217389</v>
      </c>
      <c r="H65" s="2">
        <v>0</v>
      </c>
      <c r="I65" s="2">
        <v>0</v>
      </c>
      <c r="J65" s="2">
        <v>0</v>
      </c>
      <c r="K65" s="2">
        <v>0</v>
      </c>
      <c r="L65" s="2">
        <v>0</v>
      </c>
      <c r="M65" s="2">
        <v>0</v>
      </c>
      <c r="N65" s="2">
        <v>0</v>
      </c>
      <c r="O65" s="2">
        <v>0</v>
      </c>
      <c r="P65" s="2">
        <v>0</v>
      </c>
      <c r="Q65" s="2">
        <v>0</v>
      </c>
      <c r="R65" s="2">
        <v>0</v>
      </c>
      <c r="S65" s="2">
        <v>0</v>
      </c>
      <c r="T65" s="2">
        <v>0</v>
      </c>
      <c r="U65" s="2">
        <v>0</v>
      </c>
      <c r="V65" s="2">
        <v>0</v>
      </c>
      <c r="W65" s="2">
        <v>0</v>
      </c>
      <c r="X65" s="2">
        <v>0</v>
      </c>
      <c r="Y65" s="2">
        <v>0</v>
      </c>
      <c r="Z65" s="2">
        <v>0</v>
      </c>
      <c r="AA65" s="2">
        <v>0</v>
      </c>
      <c r="AB65" s="2">
        <v>0</v>
      </c>
      <c r="AC65" s="2">
        <v>0</v>
      </c>
      <c r="AD65" s="2">
        <v>0</v>
      </c>
      <c r="AE65" s="2">
        <v>0</v>
      </c>
      <c r="AF65" s="2">
        <v>0</v>
      </c>
      <c r="AG65" s="2">
        <v>0</v>
      </c>
      <c r="AH65" t="s">
        <v>184</v>
      </c>
      <c r="AI65">
        <v>6</v>
      </c>
    </row>
    <row r="66" spans="1:35" x14ac:dyDescent="0.25">
      <c r="A66" t="s">
        <v>816</v>
      </c>
      <c r="B66" t="s">
        <v>327</v>
      </c>
      <c r="C66" t="s">
        <v>599</v>
      </c>
      <c r="D66" t="s">
        <v>748</v>
      </c>
      <c r="E66" s="2">
        <v>72.858695652173907</v>
      </c>
      <c r="F66" s="2">
        <v>5.7391304347826084</v>
      </c>
      <c r="G66" s="2">
        <v>0.41304347826086957</v>
      </c>
      <c r="H66" s="2">
        <v>0</v>
      </c>
      <c r="I66" s="2">
        <v>0.2608695652173913</v>
      </c>
      <c r="J66" s="2">
        <v>0</v>
      </c>
      <c r="K66" s="2">
        <v>0.76086956521739135</v>
      </c>
      <c r="L66" s="2">
        <v>5.2369565217391303</v>
      </c>
      <c r="M66" s="2">
        <v>0</v>
      </c>
      <c r="N66" s="2">
        <v>0</v>
      </c>
      <c r="O66" s="2">
        <v>0</v>
      </c>
      <c r="P66" s="2">
        <v>6.1954347826086957</v>
      </c>
      <c r="Q66" s="2">
        <v>0</v>
      </c>
      <c r="R66" s="2">
        <v>8.5033567059525597E-2</v>
      </c>
      <c r="S66" s="2">
        <v>0.88652173913043464</v>
      </c>
      <c r="T66" s="2">
        <v>7.7935869565217413</v>
      </c>
      <c r="U66" s="2">
        <v>0</v>
      </c>
      <c r="V66" s="2">
        <v>0.11913620766820832</v>
      </c>
      <c r="W66" s="2">
        <v>2.5728260869565216</v>
      </c>
      <c r="X66" s="2">
        <v>5.5539130434782615</v>
      </c>
      <c r="Y66" s="2">
        <v>0</v>
      </c>
      <c r="Z66" s="2">
        <v>0.11154110099955246</v>
      </c>
      <c r="AA66" s="2">
        <v>0</v>
      </c>
      <c r="AB66" s="2">
        <v>0</v>
      </c>
      <c r="AC66" s="2">
        <v>2.3043478260869565</v>
      </c>
      <c r="AD66" s="2">
        <v>0</v>
      </c>
      <c r="AE66" s="2">
        <v>0</v>
      </c>
      <c r="AF66" s="2">
        <v>0</v>
      </c>
      <c r="AG66" s="2">
        <v>0.56521739130434778</v>
      </c>
      <c r="AH66" t="s">
        <v>39</v>
      </c>
      <c r="AI66">
        <v>6</v>
      </c>
    </row>
    <row r="67" spans="1:35" x14ac:dyDescent="0.25">
      <c r="A67" t="s">
        <v>816</v>
      </c>
      <c r="B67" t="s">
        <v>516</v>
      </c>
      <c r="C67" t="s">
        <v>572</v>
      </c>
      <c r="D67" t="s">
        <v>730</v>
      </c>
      <c r="E67" s="2">
        <v>39.815217391304351</v>
      </c>
      <c r="F67" s="2">
        <v>5.8260869565217392</v>
      </c>
      <c r="G67" s="2">
        <v>7.0652173913043473E-2</v>
      </c>
      <c r="H67" s="2">
        <v>0</v>
      </c>
      <c r="I67" s="2">
        <v>0.28260869565217389</v>
      </c>
      <c r="J67" s="2">
        <v>0</v>
      </c>
      <c r="K67" s="2">
        <v>0</v>
      </c>
      <c r="L67" s="2">
        <v>0.39478260869565213</v>
      </c>
      <c r="M67" s="2">
        <v>0</v>
      </c>
      <c r="N67" s="2">
        <v>0</v>
      </c>
      <c r="O67" s="2">
        <v>0</v>
      </c>
      <c r="P67" s="2">
        <v>0</v>
      </c>
      <c r="Q67" s="2">
        <v>0</v>
      </c>
      <c r="R67" s="2">
        <v>0</v>
      </c>
      <c r="S67" s="2">
        <v>0.21315217391304345</v>
      </c>
      <c r="T67" s="2">
        <v>4.031739130434782</v>
      </c>
      <c r="U67" s="2">
        <v>0</v>
      </c>
      <c r="V67" s="2">
        <v>0.10661479661479659</v>
      </c>
      <c r="W67" s="2">
        <v>0.16500000000000001</v>
      </c>
      <c r="X67" s="2">
        <v>3.1891304347826077</v>
      </c>
      <c r="Y67" s="2">
        <v>0</v>
      </c>
      <c r="Z67" s="2">
        <v>8.4242424242424216E-2</v>
      </c>
      <c r="AA67" s="2">
        <v>0</v>
      </c>
      <c r="AB67" s="2">
        <v>0</v>
      </c>
      <c r="AC67" s="2">
        <v>0</v>
      </c>
      <c r="AD67" s="2">
        <v>0</v>
      </c>
      <c r="AE67" s="2">
        <v>0</v>
      </c>
      <c r="AF67" s="2">
        <v>0</v>
      </c>
      <c r="AG67" s="2">
        <v>0</v>
      </c>
      <c r="AH67" t="s">
        <v>234</v>
      </c>
      <c r="AI67">
        <v>6</v>
      </c>
    </row>
    <row r="68" spans="1:35" x14ac:dyDescent="0.25">
      <c r="A68" t="s">
        <v>816</v>
      </c>
      <c r="B68" t="s">
        <v>482</v>
      </c>
      <c r="C68" t="s">
        <v>604</v>
      </c>
      <c r="D68" t="s">
        <v>744</v>
      </c>
      <c r="E68" s="2">
        <v>69</v>
      </c>
      <c r="F68" s="2">
        <v>8.9651086956521748</v>
      </c>
      <c r="G68" s="2">
        <v>1.1304347826086956</v>
      </c>
      <c r="H68" s="2">
        <v>0.52173913043478259</v>
      </c>
      <c r="I68" s="2">
        <v>47.207934782608675</v>
      </c>
      <c r="J68" s="2">
        <v>0</v>
      </c>
      <c r="K68" s="2">
        <v>0</v>
      </c>
      <c r="L68" s="2">
        <v>0.13130434782608696</v>
      </c>
      <c r="M68" s="2">
        <v>0</v>
      </c>
      <c r="N68" s="2">
        <v>0</v>
      </c>
      <c r="O68" s="2">
        <v>0</v>
      </c>
      <c r="P68" s="2">
        <v>0</v>
      </c>
      <c r="Q68" s="2">
        <v>13.615760869565213</v>
      </c>
      <c r="R68" s="2">
        <v>0.19732986767485816</v>
      </c>
      <c r="S68" s="2">
        <v>0.18999999999999997</v>
      </c>
      <c r="T68" s="2">
        <v>0.83152173913043481</v>
      </c>
      <c r="U68" s="2">
        <v>0</v>
      </c>
      <c r="V68" s="2">
        <v>1.480466288594833E-2</v>
      </c>
      <c r="W68" s="2">
        <v>0.12228260869565218</v>
      </c>
      <c r="X68" s="2">
        <v>0.21467391304347827</v>
      </c>
      <c r="Y68" s="2">
        <v>0</v>
      </c>
      <c r="Z68" s="2">
        <v>4.8834278512917455E-3</v>
      </c>
      <c r="AA68" s="2">
        <v>0</v>
      </c>
      <c r="AB68" s="2">
        <v>0</v>
      </c>
      <c r="AC68" s="2">
        <v>0</v>
      </c>
      <c r="AD68" s="2">
        <v>0</v>
      </c>
      <c r="AE68" s="2">
        <v>0</v>
      </c>
      <c r="AF68" s="2">
        <v>0</v>
      </c>
      <c r="AG68" s="2">
        <v>0</v>
      </c>
      <c r="AH68" t="s">
        <v>197</v>
      </c>
      <c r="AI68">
        <v>6</v>
      </c>
    </row>
    <row r="69" spans="1:35" x14ac:dyDescent="0.25">
      <c r="A69" t="s">
        <v>816</v>
      </c>
      <c r="B69" t="s">
        <v>455</v>
      </c>
      <c r="C69" t="s">
        <v>593</v>
      </c>
      <c r="D69" t="s">
        <v>746</v>
      </c>
      <c r="E69" s="2">
        <v>33.489130434782609</v>
      </c>
      <c r="F69" s="2">
        <v>0</v>
      </c>
      <c r="G69" s="2">
        <v>0</v>
      </c>
      <c r="H69" s="2">
        <v>0</v>
      </c>
      <c r="I69" s="2">
        <v>0</v>
      </c>
      <c r="J69" s="2">
        <v>0</v>
      </c>
      <c r="K69" s="2">
        <v>0</v>
      </c>
      <c r="L69" s="2">
        <v>0</v>
      </c>
      <c r="M69" s="2">
        <v>0</v>
      </c>
      <c r="N69" s="2">
        <v>1.1766304347826086</v>
      </c>
      <c r="O69" s="2">
        <v>3.5134696527101592E-2</v>
      </c>
      <c r="P69" s="2">
        <v>0</v>
      </c>
      <c r="Q69" s="2">
        <v>0</v>
      </c>
      <c r="R69" s="2">
        <v>0</v>
      </c>
      <c r="S69" s="2">
        <v>0.52173913043478259</v>
      </c>
      <c r="T69" s="2">
        <v>3.1766304347826089</v>
      </c>
      <c r="U69" s="2">
        <v>0</v>
      </c>
      <c r="V69" s="2">
        <v>0.11043492372606298</v>
      </c>
      <c r="W69" s="2">
        <v>0.51086956521739135</v>
      </c>
      <c r="X69" s="2">
        <v>2.1048913043478263</v>
      </c>
      <c r="Y69" s="2">
        <v>0</v>
      </c>
      <c r="Z69" s="2">
        <v>7.8107757221681284E-2</v>
      </c>
      <c r="AA69" s="2">
        <v>0</v>
      </c>
      <c r="AB69" s="2">
        <v>0</v>
      </c>
      <c r="AC69" s="2">
        <v>0</v>
      </c>
      <c r="AD69" s="2">
        <v>0</v>
      </c>
      <c r="AE69" s="2">
        <v>0</v>
      </c>
      <c r="AF69" s="2">
        <v>0</v>
      </c>
      <c r="AG69" s="2">
        <v>0</v>
      </c>
      <c r="AH69" t="s">
        <v>170</v>
      </c>
      <c r="AI69">
        <v>6</v>
      </c>
    </row>
    <row r="70" spans="1:35" x14ac:dyDescent="0.25">
      <c r="A70" t="s">
        <v>816</v>
      </c>
      <c r="B70" t="s">
        <v>480</v>
      </c>
      <c r="C70" t="s">
        <v>661</v>
      </c>
      <c r="D70" t="s">
        <v>770</v>
      </c>
      <c r="E70" s="2">
        <v>37.880434782608695</v>
      </c>
      <c r="F70" s="2">
        <v>5.1304347826086953</v>
      </c>
      <c r="G70" s="2">
        <v>0</v>
      </c>
      <c r="H70" s="2">
        <v>0.13043478260869565</v>
      </c>
      <c r="I70" s="2">
        <v>0.2608695652173913</v>
      </c>
      <c r="J70" s="2">
        <v>0</v>
      </c>
      <c r="K70" s="2">
        <v>0</v>
      </c>
      <c r="L70" s="2">
        <v>0.45630434782608692</v>
      </c>
      <c r="M70" s="2">
        <v>0</v>
      </c>
      <c r="N70" s="2">
        <v>0</v>
      </c>
      <c r="O70" s="2">
        <v>0</v>
      </c>
      <c r="P70" s="2">
        <v>0</v>
      </c>
      <c r="Q70" s="2">
        <v>5.4347826086956523</v>
      </c>
      <c r="R70" s="2">
        <v>0.14347202295552366</v>
      </c>
      <c r="S70" s="2">
        <v>0.16630434782608694</v>
      </c>
      <c r="T70" s="2">
        <v>2.0440217391304345</v>
      </c>
      <c r="U70" s="2">
        <v>0</v>
      </c>
      <c r="V70" s="2">
        <v>5.835007173601147E-2</v>
      </c>
      <c r="W70" s="2">
        <v>0.21641304347826087</v>
      </c>
      <c r="X70" s="2">
        <v>2.2826086956521743</v>
      </c>
      <c r="Y70" s="2">
        <v>0</v>
      </c>
      <c r="Z70" s="2">
        <v>6.5971305595408897E-2</v>
      </c>
      <c r="AA70" s="2">
        <v>0</v>
      </c>
      <c r="AB70" s="2">
        <v>0</v>
      </c>
      <c r="AC70" s="2">
        <v>0</v>
      </c>
      <c r="AD70" s="2">
        <v>0</v>
      </c>
      <c r="AE70" s="2">
        <v>0</v>
      </c>
      <c r="AF70" s="2">
        <v>0</v>
      </c>
      <c r="AG70" s="2">
        <v>0</v>
      </c>
      <c r="AH70" t="s">
        <v>195</v>
      </c>
      <c r="AI70">
        <v>6</v>
      </c>
    </row>
    <row r="71" spans="1:35" x14ac:dyDescent="0.25">
      <c r="A71" t="s">
        <v>816</v>
      </c>
      <c r="B71" t="s">
        <v>546</v>
      </c>
      <c r="C71" t="s">
        <v>584</v>
      </c>
      <c r="D71" t="s">
        <v>720</v>
      </c>
      <c r="E71" s="2">
        <v>68.880434782608702</v>
      </c>
      <c r="F71" s="2">
        <v>5.9393478260869577</v>
      </c>
      <c r="G71" s="2">
        <v>0.44565217391304346</v>
      </c>
      <c r="H71" s="2">
        <v>0.46739130434782611</v>
      </c>
      <c r="I71" s="2">
        <v>0.51086956521739135</v>
      </c>
      <c r="J71" s="2">
        <v>0</v>
      </c>
      <c r="K71" s="2">
        <v>0</v>
      </c>
      <c r="L71" s="2">
        <v>0.166304347826087</v>
      </c>
      <c r="M71" s="2">
        <v>0</v>
      </c>
      <c r="N71" s="2">
        <v>1.0434782608695652</v>
      </c>
      <c r="O71" s="2">
        <v>1.514912419125769E-2</v>
      </c>
      <c r="P71" s="2">
        <v>5.0219565217391304</v>
      </c>
      <c r="Q71" s="2">
        <v>8.9034782608695657</v>
      </c>
      <c r="R71" s="2">
        <v>0.20216821839987376</v>
      </c>
      <c r="S71" s="2">
        <v>0.77934782608695652</v>
      </c>
      <c r="T71" s="2">
        <v>8.1543478260869566</v>
      </c>
      <c r="U71" s="2">
        <v>0</v>
      </c>
      <c r="V71" s="2">
        <v>0.12969859554994476</v>
      </c>
      <c r="W71" s="2">
        <v>0.40978260869565236</v>
      </c>
      <c r="X71" s="2">
        <v>6.7195652173913061</v>
      </c>
      <c r="Y71" s="2">
        <v>0</v>
      </c>
      <c r="Z71" s="2">
        <v>0.10350323496922835</v>
      </c>
      <c r="AA71" s="2">
        <v>0</v>
      </c>
      <c r="AB71" s="2">
        <v>0</v>
      </c>
      <c r="AC71" s="2">
        <v>0</v>
      </c>
      <c r="AD71" s="2">
        <v>0</v>
      </c>
      <c r="AE71" s="2">
        <v>0</v>
      </c>
      <c r="AF71" s="2">
        <v>0</v>
      </c>
      <c r="AG71" s="2">
        <v>0</v>
      </c>
      <c r="AH71" t="s">
        <v>264</v>
      </c>
      <c r="AI71">
        <v>6</v>
      </c>
    </row>
    <row r="72" spans="1:35" x14ac:dyDescent="0.25">
      <c r="A72" t="s">
        <v>816</v>
      </c>
      <c r="B72" t="s">
        <v>314</v>
      </c>
      <c r="C72" t="s">
        <v>605</v>
      </c>
      <c r="D72" t="s">
        <v>736</v>
      </c>
      <c r="E72" s="2">
        <v>56.195652173913047</v>
      </c>
      <c r="F72" s="2">
        <v>5.3804347826086953</v>
      </c>
      <c r="G72" s="2">
        <v>0.29347826086956524</v>
      </c>
      <c r="H72" s="2">
        <v>0.73369565217391308</v>
      </c>
      <c r="I72" s="2">
        <v>9.6230434782608718</v>
      </c>
      <c r="J72" s="2">
        <v>0</v>
      </c>
      <c r="K72" s="2">
        <v>0</v>
      </c>
      <c r="L72" s="2">
        <v>0</v>
      </c>
      <c r="M72" s="2">
        <v>0</v>
      </c>
      <c r="N72" s="2">
        <v>3.8939130434782596</v>
      </c>
      <c r="O72" s="2">
        <v>6.9292069632495137E-2</v>
      </c>
      <c r="P72" s="2">
        <v>0</v>
      </c>
      <c r="Q72" s="2">
        <v>5.4392391304347827</v>
      </c>
      <c r="R72" s="2">
        <v>9.6791102514506761E-2</v>
      </c>
      <c r="S72" s="2">
        <v>0.22826086956521738</v>
      </c>
      <c r="T72" s="2">
        <v>0.10869565217391304</v>
      </c>
      <c r="U72" s="2">
        <v>0</v>
      </c>
      <c r="V72" s="2">
        <v>5.9961315280464217E-3</v>
      </c>
      <c r="W72" s="2">
        <v>0.19652173913043477</v>
      </c>
      <c r="X72" s="2">
        <v>2.4519565217391306</v>
      </c>
      <c r="Y72" s="2">
        <v>0</v>
      </c>
      <c r="Z72" s="2">
        <v>4.7129593810444875E-2</v>
      </c>
      <c r="AA72" s="2">
        <v>0</v>
      </c>
      <c r="AB72" s="2">
        <v>0</v>
      </c>
      <c r="AC72" s="2">
        <v>0</v>
      </c>
      <c r="AD72" s="2">
        <v>0</v>
      </c>
      <c r="AE72" s="2">
        <v>0</v>
      </c>
      <c r="AF72" s="2">
        <v>0</v>
      </c>
      <c r="AG72" s="2">
        <v>0</v>
      </c>
      <c r="AH72" t="s">
        <v>26</v>
      </c>
      <c r="AI72">
        <v>6</v>
      </c>
    </row>
    <row r="73" spans="1:35" x14ac:dyDescent="0.25">
      <c r="A73" t="s">
        <v>816</v>
      </c>
      <c r="B73" t="s">
        <v>437</v>
      </c>
      <c r="C73" t="s">
        <v>632</v>
      </c>
      <c r="D73" t="s">
        <v>718</v>
      </c>
      <c r="E73" s="2">
        <v>38.923913043478258</v>
      </c>
      <c r="F73" s="2">
        <v>7.8478260869565215</v>
      </c>
      <c r="G73" s="2">
        <v>0.2608695652173913</v>
      </c>
      <c r="H73" s="2">
        <v>0.2608695652173913</v>
      </c>
      <c r="I73" s="2">
        <v>0.2608695652173913</v>
      </c>
      <c r="J73" s="2">
        <v>0</v>
      </c>
      <c r="K73" s="2">
        <v>0</v>
      </c>
      <c r="L73" s="2">
        <v>0.65217391304347827</v>
      </c>
      <c r="M73" s="2">
        <v>0</v>
      </c>
      <c r="N73" s="2">
        <v>0</v>
      </c>
      <c r="O73" s="2">
        <v>0</v>
      </c>
      <c r="P73" s="2">
        <v>10.460326086956519</v>
      </c>
      <c r="Q73" s="2">
        <v>0</v>
      </c>
      <c r="R73" s="2">
        <v>0.26873778274225069</v>
      </c>
      <c r="S73" s="2">
        <v>0.36956521739130432</v>
      </c>
      <c r="T73" s="2">
        <v>0.10869565217391304</v>
      </c>
      <c r="U73" s="2">
        <v>1.3152173913043479</v>
      </c>
      <c r="V73" s="2">
        <v>4.6076514939960907E-2</v>
      </c>
      <c r="W73" s="2">
        <v>0.39130434782608697</v>
      </c>
      <c r="X73" s="2">
        <v>0.14130434782608695</v>
      </c>
      <c r="Y73" s="2">
        <v>1.423913043478261</v>
      </c>
      <c r="Z73" s="2">
        <v>5.0265289025411906E-2</v>
      </c>
      <c r="AA73" s="2">
        <v>0</v>
      </c>
      <c r="AB73" s="2">
        <v>0</v>
      </c>
      <c r="AC73" s="2">
        <v>0</v>
      </c>
      <c r="AD73" s="2">
        <v>0</v>
      </c>
      <c r="AE73" s="2">
        <v>0</v>
      </c>
      <c r="AF73" s="2">
        <v>0</v>
      </c>
      <c r="AG73" s="2">
        <v>0</v>
      </c>
      <c r="AH73" t="s">
        <v>152</v>
      </c>
      <c r="AI73">
        <v>6</v>
      </c>
    </row>
    <row r="74" spans="1:35" x14ac:dyDescent="0.25">
      <c r="A74" t="s">
        <v>816</v>
      </c>
      <c r="B74" t="s">
        <v>497</v>
      </c>
      <c r="C74" t="s">
        <v>655</v>
      </c>
      <c r="D74" t="s">
        <v>757</v>
      </c>
      <c r="E74" s="2">
        <v>96.434782608695656</v>
      </c>
      <c r="F74" s="2">
        <v>5.4891304347826084</v>
      </c>
      <c r="G74" s="2">
        <v>0</v>
      </c>
      <c r="H74" s="2">
        <v>0</v>
      </c>
      <c r="I74" s="2">
        <v>0</v>
      </c>
      <c r="J74" s="2">
        <v>0</v>
      </c>
      <c r="K74" s="2">
        <v>0</v>
      </c>
      <c r="L74" s="2">
        <v>5.2731521739130445</v>
      </c>
      <c r="M74" s="2">
        <v>0</v>
      </c>
      <c r="N74" s="2">
        <v>0</v>
      </c>
      <c r="O74" s="2">
        <v>0</v>
      </c>
      <c r="P74" s="2">
        <v>5.2753260869565217</v>
      </c>
      <c r="Q74" s="2">
        <v>6.8704347826086982</v>
      </c>
      <c r="R74" s="2">
        <v>0.12594792605951308</v>
      </c>
      <c r="S74" s="2">
        <v>4.7702173913043477</v>
      </c>
      <c r="T74" s="2">
        <v>0</v>
      </c>
      <c r="U74" s="2">
        <v>12.353586956521736</v>
      </c>
      <c r="V74" s="2">
        <v>0.17756875563570781</v>
      </c>
      <c r="W74" s="2">
        <v>8.9777173913043438</v>
      </c>
      <c r="X74" s="2">
        <v>0</v>
      </c>
      <c r="Y74" s="2">
        <v>13.806956521739135</v>
      </c>
      <c r="Z74" s="2">
        <v>0.23627028854824164</v>
      </c>
      <c r="AA74" s="2">
        <v>0</v>
      </c>
      <c r="AB74" s="2">
        <v>0</v>
      </c>
      <c r="AC74" s="2">
        <v>0</v>
      </c>
      <c r="AD74" s="2">
        <v>0</v>
      </c>
      <c r="AE74" s="2">
        <v>0</v>
      </c>
      <c r="AF74" s="2">
        <v>0</v>
      </c>
      <c r="AG74" s="2">
        <v>0</v>
      </c>
      <c r="AH74" t="s">
        <v>212</v>
      </c>
      <c r="AI74">
        <v>6</v>
      </c>
    </row>
    <row r="75" spans="1:35" x14ac:dyDescent="0.25">
      <c r="A75" t="s">
        <v>816</v>
      </c>
      <c r="B75" t="s">
        <v>290</v>
      </c>
      <c r="C75" t="s">
        <v>589</v>
      </c>
      <c r="D75" t="s">
        <v>744</v>
      </c>
      <c r="E75" s="2">
        <v>58.271739130434781</v>
      </c>
      <c r="F75" s="2">
        <v>5.6685869565217386</v>
      </c>
      <c r="G75" s="2">
        <v>0</v>
      </c>
      <c r="H75" s="2">
        <v>0</v>
      </c>
      <c r="I75" s="2">
        <v>0</v>
      </c>
      <c r="J75" s="2">
        <v>0</v>
      </c>
      <c r="K75" s="2">
        <v>0</v>
      </c>
      <c r="L75" s="2">
        <v>4.1495652173913049</v>
      </c>
      <c r="M75" s="2">
        <v>0</v>
      </c>
      <c r="N75" s="2">
        <v>5.5680434782608721</v>
      </c>
      <c r="O75" s="2">
        <v>9.5553068457377405E-2</v>
      </c>
      <c r="P75" s="2">
        <v>4.3717391304347819</v>
      </c>
      <c r="Q75" s="2">
        <v>0</v>
      </c>
      <c r="R75" s="2">
        <v>7.5023316545420618E-2</v>
      </c>
      <c r="S75" s="2">
        <v>11.194347826086958</v>
      </c>
      <c r="T75" s="2">
        <v>0</v>
      </c>
      <c r="U75" s="2">
        <v>7.8758695652173909</v>
      </c>
      <c r="V75" s="2">
        <v>0.32726357022943481</v>
      </c>
      <c r="W75" s="2">
        <v>10.525326086956522</v>
      </c>
      <c r="X75" s="2">
        <v>0</v>
      </c>
      <c r="Y75" s="2">
        <v>9.16586956521739</v>
      </c>
      <c r="Z75" s="2">
        <v>0.3379201641484797</v>
      </c>
      <c r="AA75" s="2">
        <v>0</v>
      </c>
      <c r="AB75" s="2">
        <v>0</v>
      </c>
      <c r="AC75" s="2">
        <v>0</v>
      </c>
      <c r="AD75" s="2">
        <v>0</v>
      </c>
      <c r="AE75" s="2">
        <v>0</v>
      </c>
      <c r="AF75" s="2">
        <v>0</v>
      </c>
      <c r="AG75" s="2">
        <v>0</v>
      </c>
      <c r="AH75" t="s">
        <v>1</v>
      </c>
      <c r="AI75">
        <v>6</v>
      </c>
    </row>
    <row r="76" spans="1:35" x14ac:dyDescent="0.25">
      <c r="A76" t="s">
        <v>816</v>
      </c>
      <c r="B76" t="s">
        <v>303</v>
      </c>
      <c r="C76" t="s">
        <v>591</v>
      </c>
      <c r="D76" t="s">
        <v>744</v>
      </c>
      <c r="E76" s="2">
        <v>53.923913043478258</v>
      </c>
      <c r="F76" s="2">
        <v>5.4573913043478273</v>
      </c>
      <c r="G76" s="2">
        <v>0</v>
      </c>
      <c r="H76" s="2">
        <v>0</v>
      </c>
      <c r="I76" s="2">
        <v>0</v>
      </c>
      <c r="J76" s="2">
        <v>0</v>
      </c>
      <c r="K76" s="2">
        <v>0</v>
      </c>
      <c r="L76" s="2">
        <v>4.5446739130434786</v>
      </c>
      <c r="M76" s="2">
        <v>5.2813043478260875</v>
      </c>
      <c r="N76" s="2">
        <v>0</v>
      </c>
      <c r="O76" s="2">
        <v>9.7939931465430369E-2</v>
      </c>
      <c r="P76" s="2">
        <v>4.9298913043478256</v>
      </c>
      <c r="Q76" s="2">
        <v>0</v>
      </c>
      <c r="R76" s="2">
        <v>9.1423100181415029E-2</v>
      </c>
      <c r="S76" s="2">
        <v>4.1971739130434784</v>
      </c>
      <c r="T76" s="2">
        <v>0</v>
      </c>
      <c r="U76" s="2">
        <v>3.8136956521739145</v>
      </c>
      <c r="V76" s="2">
        <v>0.1485587583148559</v>
      </c>
      <c r="W76" s="2">
        <v>9.3096739130434774</v>
      </c>
      <c r="X76" s="2">
        <v>0</v>
      </c>
      <c r="Y76" s="2">
        <v>10.045326086956521</v>
      </c>
      <c r="Z76" s="2">
        <v>0.35893166700262041</v>
      </c>
      <c r="AA76" s="2">
        <v>0</v>
      </c>
      <c r="AB76" s="2">
        <v>0</v>
      </c>
      <c r="AC76" s="2">
        <v>0</v>
      </c>
      <c r="AD76" s="2">
        <v>0</v>
      </c>
      <c r="AE76" s="2">
        <v>0</v>
      </c>
      <c r="AF76" s="2">
        <v>0</v>
      </c>
      <c r="AG76" s="2">
        <v>0.26793478260869563</v>
      </c>
      <c r="AH76" t="s">
        <v>15</v>
      </c>
      <c r="AI76">
        <v>6</v>
      </c>
    </row>
    <row r="77" spans="1:35" x14ac:dyDescent="0.25">
      <c r="A77" t="s">
        <v>816</v>
      </c>
      <c r="B77" t="s">
        <v>289</v>
      </c>
      <c r="C77" t="s">
        <v>588</v>
      </c>
      <c r="D77" t="s">
        <v>743</v>
      </c>
      <c r="E77" s="2">
        <v>66.293478260869563</v>
      </c>
      <c r="F77" s="2">
        <v>5.7166304347826093</v>
      </c>
      <c r="G77" s="2">
        <v>0</v>
      </c>
      <c r="H77" s="2">
        <v>0</v>
      </c>
      <c r="I77" s="2">
        <v>0</v>
      </c>
      <c r="J77" s="2">
        <v>0</v>
      </c>
      <c r="K77" s="2">
        <v>0</v>
      </c>
      <c r="L77" s="2">
        <v>5.159673913043477</v>
      </c>
      <c r="M77" s="2">
        <v>0</v>
      </c>
      <c r="N77" s="2">
        <v>5.3255434782608679</v>
      </c>
      <c r="O77" s="2">
        <v>8.0332841449417922E-2</v>
      </c>
      <c r="P77" s="2">
        <v>4.8905434782608692</v>
      </c>
      <c r="Q77" s="2">
        <v>0</v>
      </c>
      <c r="R77" s="2">
        <v>7.377111001803574E-2</v>
      </c>
      <c r="S77" s="2">
        <v>5.3826086956521735</v>
      </c>
      <c r="T77" s="2">
        <v>0</v>
      </c>
      <c r="U77" s="2">
        <v>8.3482608695652161</v>
      </c>
      <c r="V77" s="2">
        <v>0.20712247909493359</v>
      </c>
      <c r="W77" s="2">
        <v>8.8266304347826079</v>
      </c>
      <c r="X77" s="2">
        <v>0</v>
      </c>
      <c r="Y77" s="2">
        <v>7.0891304347826081</v>
      </c>
      <c r="Z77" s="2">
        <v>0.24008034103951464</v>
      </c>
      <c r="AA77" s="2">
        <v>0</v>
      </c>
      <c r="AB77" s="2">
        <v>0</v>
      </c>
      <c r="AC77" s="2">
        <v>0</v>
      </c>
      <c r="AD77" s="2">
        <v>0</v>
      </c>
      <c r="AE77" s="2">
        <v>0</v>
      </c>
      <c r="AF77" s="2">
        <v>0</v>
      </c>
      <c r="AG77" s="2">
        <v>0</v>
      </c>
      <c r="AH77" t="s">
        <v>0</v>
      </c>
      <c r="AI77">
        <v>6</v>
      </c>
    </row>
    <row r="78" spans="1:35" x14ac:dyDescent="0.25">
      <c r="A78" t="s">
        <v>816</v>
      </c>
      <c r="B78" t="s">
        <v>424</v>
      </c>
      <c r="C78" t="s">
        <v>663</v>
      </c>
      <c r="D78" t="s">
        <v>711</v>
      </c>
      <c r="E78" s="2">
        <v>55.739130434782609</v>
      </c>
      <c r="F78" s="2">
        <v>5.7391304347826084</v>
      </c>
      <c r="G78" s="2">
        <v>0</v>
      </c>
      <c r="H78" s="2">
        <v>0.86956521739130432</v>
      </c>
      <c r="I78" s="2">
        <v>0</v>
      </c>
      <c r="J78" s="2">
        <v>0</v>
      </c>
      <c r="K78" s="2">
        <v>0</v>
      </c>
      <c r="L78" s="2">
        <v>0.17391304347826084</v>
      </c>
      <c r="M78" s="2">
        <v>5.824565217391303</v>
      </c>
      <c r="N78" s="2">
        <v>0</v>
      </c>
      <c r="O78" s="2">
        <v>0.10449687987519499</v>
      </c>
      <c r="P78" s="2">
        <v>9.0360869565217392</v>
      </c>
      <c r="Q78" s="2">
        <v>0</v>
      </c>
      <c r="R78" s="2">
        <v>0.16211388455538223</v>
      </c>
      <c r="S78" s="2">
        <v>0.41282608695652179</v>
      </c>
      <c r="T78" s="2">
        <v>0</v>
      </c>
      <c r="U78" s="2">
        <v>0.43565217391304345</v>
      </c>
      <c r="V78" s="2">
        <v>1.5222308892355695E-2</v>
      </c>
      <c r="W78" s="2">
        <v>0</v>
      </c>
      <c r="X78" s="2">
        <v>0</v>
      </c>
      <c r="Y78" s="2">
        <v>1.4192391304347822</v>
      </c>
      <c r="Z78" s="2">
        <v>2.5462168486739462E-2</v>
      </c>
      <c r="AA78" s="2">
        <v>0</v>
      </c>
      <c r="AB78" s="2">
        <v>0</v>
      </c>
      <c r="AC78" s="2">
        <v>0</v>
      </c>
      <c r="AD78" s="2">
        <v>0</v>
      </c>
      <c r="AE78" s="2">
        <v>0</v>
      </c>
      <c r="AF78" s="2">
        <v>0</v>
      </c>
      <c r="AG78" s="2">
        <v>0</v>
      </c>
      <c r="AH78" t="s">
        <v>138</v>
      </c>
      <c r="AI78">
        <v>6</v>
      </c>
    </row>
    <row r="79" spans="1:35" x14ac:dyDescent="0.25">
      <c r="A79" t="s">
        <v>816</v>
      </c>
      <c r="B79" t="s">
        <v>321</v>
      </c>
      <c r="C79" t="s">
        <v>609</v>
      </c>
      <c r="D79" t="s">
        <v>717</v>
      </c>
      <c r="E79" s="2">
        <v>52.913043478260867</v>
      </c>
      <c r="F79" s="2">
        <v>5.0397826086956528</v>
      </c>
      <c r="G79" s="2">
        <v>0.15217391304347827</v>
      </c>
      <c r="H79" s="2">
        <v>0.17391304347826086</v>
      </c>
      <c r="I79" s="2">
        <v>0.125</v>
      </c>
      <c r="J79" s="2">
        <v>5.9673913043478265E-2</v>
      </c>
      <c r="K79" s="2">
        <v>0</v>
      </c>
      <c r="L79" s="2">
        <v>0.14152173913043478</v>
      </c>
      <c r="M79" s="2">
        <v>6.2028260869565193</v>
      </c>
      <c r="N79" s="2">
        <v>0</v>
      </c>
      <c r="O79" s="2">
        <v>0.11722678718159404</v>
      </c>
      <c r="P79" s="2">
        <v>0</v>
      </c>
      <c r="Q79" s="2">
        <v>6.9443478260869593</v>
      </c>
      <c r="R79" s="2">
        <v>0.13124075595727203</v>
      </c>
      <c r="S79" s="2">
        <v>0.13271739130434779</v>
      </c>
      <c r="T79" s="2">
        <v>0.27184782608695651</v>
      </c>
      <c r="U79" s="2">
        <v>0</v>
      </c>
      <c r="V79" s="2">
        <v>7.6458504519309771E-3</v>
      </c>
      <c r="W79" s="2">
        <v>0</v>
      </c>
      <c r="X79" s="2">
        <v>0</v>
      </c>
      <c r="Y79" s="2">
        <v>0</v>
      </c>
      <c r="Z79" s="2">
        <v>0</v>
      </c>
      <c r="AA79" s="2">
        <v>0</v>
      </c>
      <c r="AB79" s="2">
        <v>0</v>
      </c>
      <c r="AC79" s="2">
        <v>0</v>
      </c>
      <c r="AD79" s="2">
        <v>0</v>
      </c>
      <c r="AE79" s="2">
        <v>0</v>
      </c>
      <c r="AF79" s="2">
        <v>0</v>
      </c>
      <c r="AG79" s="2">
        <v>0</v>
      </c>
      <c r="AH79" t="s">
        <v>33</v>
      </c>
      <c r="AI79">
        <v>6</v>
      </c>
    </row>
    <row r="80" spans="1:35" x14ac:dyDescent="0.25">
      <c r="A80" t="s">
        <v>816</v>
      </c>
      <c r="B80" t="s">
        <v>475</v>
      </c>
      <c r="C80" t="s">
        <v>591</v>
      </c>
      <c r="D80" t="s">
        <v>744</v>
      </c>
      <c r="E80" s="2">
        <v>69.054347826086953</v>
      </c>
      <c r="F80" s="2">
        <v>7.5434782608695654</v>
      </c>
      <c r="G80" s="2">
        <v>1.0271739130434783</v>
      </c>
      <c r="H80" s="2">
        <v>0</v>
      </c>
      <c r="I80" s="2">
        <v>6.1032608695652177</v>
      </c>
      <c r="J80" s="2">
        <v>0</v>
      </c>
      <c r="K80" s="2">
        <v>0</v>
      </c>
      <c r="L80" s="2">
        <v>9.7038043478260914</v>
      </c>
      <c r="M80" s="2">
        <v>5.1304347826086953</v>
      </c>
      <c r="N80" s="2">
        <v>0</v>
      </c>
      <c r="O80" s="2">
        <v>7.4295608373996541E-2</v>
      </c>
      <c r="P80" s="2">
        <v>0</v>
      </c>
      <c r="Q80" s="2">
        <v>14.040760869565217</v>
      </c>
      <c r="R80" s="2">
        <v>0.2033291358413348</v>
      </c>
      <c r="S80" s="2">
        <v>5.5068478260869567</v>
      </c>
      <c r="T80" s="2">
        <v>15.338586956521743</v>
      </c>
      <c r="U80" s="2">
        <v>0</v>
      </c>
      <c r="V80" s="2">
        <v>0.30186998268534554</v>
      </c>
      <c r="W80" s="2">
        <v>7.6947826086956521</v>
      </c>
      <c r="X80" s="2">
        <v>13.623043478260874</v>
      </c>
      <c r="Y80" s="2">
        <v>0</v>
      </c>
      <c r="Z80" s="2">
        <v>0.3087108452699513</v>
      </c>
      <c r="AA80" s="2">
        <v>0</v>
      </c>
      <c r="AB80" s="2">
        <v>0</v>
      </c>
      <c r="AC80" s="2">
        <v>5.9782608695652176E-2</v>
      </c>
      <c r="AD80" s="2">
        <v>0</v>
      </c>
      <c r="AE80" s="2">
        <v>0</v>
      </c>
      <c r="AF80" s="2">
        <v>0</v>
      </c>
      <c r="AG80" s="2">
        <v>0</v>
      </c>
      <c r="AH80" t="s">
        <v>190</v>
      </c>
      <c r="AI80">
        <v>6</v>
      </c>
    </row>
    <row r="81" spans="1:35" x14ac:dyDescent="0.25">
      <c r="A81" t="s">
        <v>816</v>
      </c>
      <c r="B81" t="s">
        <v>418</v>
      </c>
      <c r="C81" t="s">
        <v>561</v>
      </c>
      <c r="D81" t="s">
        <v>742</v>
      </c>
      <c r="E81" s="2">
        <v>44.75</v>
      </c>
      <c r="F81" s="2">
        <v>5.7391304347826084</v>
      </c>
      <c r="G81" s="2">
        <v>0</v>
      </c>
      <c r="H81" s="2">
        <v>0.32608695652173914</v>
      </c>
      <c r="I81" s="2">
        <v>6.8043478260869561</v>
      </c>
      <c r="J81" s="2">
        <v>0</v>
      </c>
      <c r="K81" s="2">
        <v>0</v>
      </c>
      <c r="L81" s="2">
        <v>0.56793478260869568</v>
      </c>
      <c r="M81" s="2">
        <v>5.3586956521739131</v>
      </c>
      <c r="N81" s="2">
        <v>0</v>
      </c>
      <c r="O81" s="2">
        <v>0.11974738887539471</v>
      </c>
      <c r="P81" s="2">
        <v>4.7445652173913047</v>
      </c>
      <c r="Q81" s="2">
        <v>0</v>
      </c>
      <c r="R81" s="2">
        <v>0.10602380374058781</v>
      </c>
      <c r="S81" s="2">
        <v>1.3747826086956521</v>
      </c>
      <c r="T81" s="2">
        <v>1.8746739130434782</v>
      </c>
      <c r="U81" s="2">
        <v>0</v>
      </c>
      <c r="V81" s="2">
        <v>7.2613553558416324E-2</v>
      </c>
      <c r="W81" s="2">
        <v>0.52119565217391328</v>
      </c>
      <c r="X81" s="2">
        <v>2.1272826086956518</v>
      </c>
      <c r="Y81" s="2">
        <v>0</v>
      </c>
      <c r="Z81" s="2">
        <v>5.9183871751275194E-2</v>
      </c>
      <c r="AA81" s="2">
        <v>0</v>
      </c>
      <c r="AB81" s="2">
        <v>0</v>
      </c>
      <c r="AC81" s="2">
        <v>0</v>
      </c>
      <c r="AD81" s="2">
        <v>0</v>
      </c>
      <c r="AE81" s="2">
        <v>0</v>
      </c>
      <c r="AF81" s="2">
        <v>0</v>
      </c>
      <c r="AG81" s="2">
        <v>0</v>
      </c>
      <c r="AH81" t="s">
        <v>132</v>
      </c>
      <c r="AI81">
        <v>6</v>
      </c>
    </row>
    <row r="82" spans="1:35" x14ac:dyDescent="0.25">
      <c r="A82" t="s">
        <v>816</v>
      </c>
      <c r="B82" t="s">
        <v>470</v>
      </c>
      <c r="C82" t="s">
        <v>678</v>
      </c>
      <c r="D82" t="s">
        <v>727</v>
      </c>
      <c r="E82" s="2">
        <v>19.641304347826086</v>
      </c>
      <c r="F82" s="2">
        <v>0</v>
      </c>
      <c r="G82" s="2">
        <v>0</v>
      </c>
      <c r="H82" s="2">
        <v>0</v>
      </c>
      <c r="I82" s="2">
        <v>0</v>
      </c>
      <c r="J82" s="2">
        <v>0</v>
      </c>
      <c r="K82" s="2">
        <v>0</v>
      </c>
      <c r="L82" s="2">
        <v>0.1766304347826087</v>
      </c>
      <c r="M82" s="2">
        <v>0</v>
      </c>
      <c r="N82" s="2">
        <v>0</v>
      </c>
      <c r="O82" s="2">
        <v>0</v>
      </c>
      <c r="P82" s="2">
        <v>0</v>
      </c>
      <c r="Q82" s="2">
        <v>0</v>
      </c>
      <c r="R82" s="2">
        <v>0</v>
      </c>
      <c r="S82" s="2">
        <v>0.17934782608695651</v>
      </c>
      <c r="T82" s="2">
        <v>4.7826086956521738</v>
      </c>
      <c r="U82" s="2">
        <v>0</v>
      </c>
      <c r="V82" s="2">
        <v>0.25262866629773101</v>
      </c>
      <c r="W82" s="2">
        <v>8.1521739130434784E-2</v>
      </c>
      <c r="X82" s="2">
        <v>1.9538043478260869</v>
      </c>
      <c r="Y82" s="2">
        <v>0</v>
      </c>
      <c r="Z82" s="2">
        <v>0.10362479247371333</v>
      </c>
      <c r="AA82" s="2">
        <v>0</v>
      </c>
      <c r="AB82" s="2">
        <v>0</v>
      </c>
      <c r="AC82" s="2">
        <v>0</v>
      </c>
      <c r="AD82" s="2">
        <v>0</v>
      </c>
      <c r="AE82" s="2">
        <v>0</v>
      </c>
      <c r="AF82" s="2">
        <v>0</v>
      </c>
      <c r="AG82" s="2">
        <v>0</v>
      </c>
      <c r="AH82" t="s">
        <v>185</v>
      </c>
      <c r="AI82">
        <v>6</v>
      </c>
    </row>
    <row r="83" spans="1:35" x14ac:dyDescent="0.25">
      <c r="A83" t="s">
        <v>816</v>
      </c>
      <c r="B83" t="s">
        <v>334</v>
      </c>
      <c r="C83" t="s">
        <v>591</v>
      </c>
      <c r="D83" t="s">
        <v>744</v>
      </c>
      <c r="E83" s="2">
        <v>99.423913043478265</v>
      </c>
      <c r="F83" s="2">
        <v>5.4782608695652177</v>
      </c>
      <c r="G83" s="2">
        <v>0</v>
      </c>
      <c r="H83" s="2">
        <v>3.5652173913043477</v>
      </c>
      <c r="I83" s="2">
        <v>0</v>
      </c>
      <c r="J83" s="2">
        <v>0</v>
      </c>
      <c r="K83" s="2">
        <v>0</v>
      </c>
      <c r="L83" s="2">
        <v>2.9132608695652165</v>
      </c>
      <c r="M83" s="2">
        <v>4.8884782608695652</v>
      </c>
      <c r="N83" s="2">
        <v>0</v>
      </c>
      <c r="O83" s="2">
        <v>4.9168033234940414E-2</v>
      </c>
      <c r="P83" s="2">
        <v>10.04163043478261</v>
      </c>
      <c r="Q83" s="2">
        <v>0</v>
      </c>
      <c r="R83" s="2">
        <v>0.10099814146714771</v>
      </c>
      <c r="S83" s="2">
        <v>0.67326086956521736</v>
      </c>
      <c r="T83" s="2">
        <v>0</v>
      </c>
      <c r="U83" s="2">
        <v>4.6466304347826091</v>
      </c>
      <c r="V83" s="2">
        <v>5.3507160817754452E-2</v>
      </c>
      <c r="W83" s="2">
        <v>0.88021739130434773</v>
      </c>
      <c r="X83" s="2">
        <v>0</v>
      </c>
      <c r="Y83" s="2">
        <v>3.0826086956521737</v>
      </c>
      <c r="Z83" s="2">
        <v>3.9857876899529895E-2</v>
      </c>
      <c r="AA83" s="2">
        <v>0</v>
      </c>
      <c r="AB83" s="2">
        <v>0</v>
      </c>
      <c r="AC83" s="2">
        <v>0</v>
      </c>
      <c r="AD83" s="2">
        <v>0</v>
      </c>
      <c r="AE83" s="2">
        <v>0</v>
      </c>
      <c r="AF83" s="2">
        <v>0</v>
      </c>
      <c r="AG83" s="2">
        <v>0</v>
      </c>
      <c r="AH83" t="s">
        <v>46</v>
      </c>
      <c r="AI83">
        <v>6</v>
      </c>
    </row>
    <row r="84" spans="1:35" x14ac:dyDescent="0.25">
      <c r="A84" t="s">
        <v>816</v>
      </c>
      <c r="B84" t="s">
        <v>441</v>
      </c>
      <c r="C84" t="s">
        <v>281</v>
      </c>
      <c r="D84" t="s">
        <v>771</v>
      </c>
      <c r="E84" s="2">
        <v>64.782608695652172</v>
      </c>
      <c r="F84" s="2">
        <v>5.4184782608695654</v>
      </c>
      <c r="G84" s="2">
        <v>0.51086956521739135</v>
      </c>
      <c r="H84" s="2">
        <v>0.4483695652173913</v>
      </c>
      <c r="I84" s="2">
        <v>0.20108695652173914</v>
      </c>
      <c r="J84" s="2">
        <v>0</v>
      </c>
      <c r="K84" s="2">
        <v>0</v>
      </c>
      <c r="L84" s="2">
        <v>0</v>
      </c>
      <c r="M84" s="2">
        <v>2.2119565217391304</v>
      </c>
      <c r="N84" s="2">
        <v>12.190217391304348</v>
      </c>
      <c r="O84" s="2">
        <v>0.22231543624161074</v>
      </c>
      <c r="P84" s="2">
        <v>0</v>
      </c>
      <c r="Q84" s="2">
        <v>9.9483695652173907</v>
      </c>
      <c r="R84" s="2">
        <v>0.15356543624161073</v>
      </c>
      <c r="S84" s="2">
        <v>0.41847826086956524</v>
      </c>
      <c r="T84" s="2">
        <v>1.7146739130434783</v>
      </c>
      <c r="U84" s="2">
        <v>0</v>
      </c>
      <c r="V84" s="2">
        <v>3.2927852348993286E-2</v>
      </c>
      <c r="W84" s="2">
        <v>2.25</v>
      </c>
      <c r="X84" s="2">
        <v>0</v>
      </c>
      <c r="Y84" s="2">
        <v>0</v>
      </c>
      <c r="Z84" s="2">
        <v>3.4731543624161074E-2</v>
      </c>
      <c r="AA84" s="2">
        <v>0</v>
      </c>
      <c r="AB84" s="2">
        <v>0</v>
      </c>
      <c r="AC84" s="2">
        <v>0</v>
      </c>
      <c r="AD84" s="2">
        <v>0</v>
      </c>
      <c r="AE84" s="2">
        <v>0</v>
      </c>
      <c r="AF84" s="2">
        <v>0</v>
      </c>
      <c r="AG84" s="2">
        <v>0</v>
      </c>
      <c r="AH84" t="s">
        <v>156</v>
      </c>
      <c r="AI84">
        <v>6</v>
      </c>
    </row>
    <row r="85" spans="1:35" x14ac:dyDescent="0.25">
      <c r="A85" t="s">
        <v>816</v>
      </c>
      <c r="B85" t="s">
        <v>449</v>
      </c>
      <c r="C85" t="s">
        <v>579</v>
      </c>
      <c r="D85" t="s">
        <v>708</v>
      </c>
      <c r="E85" s="2">
        <v>32.597826086956523</v>
      </c>
      <c r="F85" s="2">
        <v>5.7391304347826084</v>
      </c>
      <c r="G85" s="2">
        <v>0.56521739130434778</v>
      </c>
      <c r="H85" s="2">
        <v>0</v>
      </c>
      <c r="I85" s="2">
        <v>0</v>
      </c>
      <c r="J85" s="2">
        <v>0</v>
      </c>
      <c r="K85" s="2">
        <v>0</v>
      </c>
      <c r="L85" s="2">
        <v>0</v>
      </c>
      <c r="M85" s="2">
        <v>0</v>
      </c>
      <c r="N85" s="2">
        <v>0</v>
      </c>
      <c r="O85" s="2">
        <v>0</v>
      </c>
      <c r="P85" s="2">
        <v>0</v>
      </c>
      <c r="Q85" s="2">
        <v>0</v>
      </c>
      <c r="R85" s="2">
        <v>0</v>
      </c>
      <c r="S85" s="2">
        <v>0</v>
      </c>
      <c r="T85" s="2">
        <v>0</v>
      </c>
      <c r="U85" s="2">
        <v>0</v>
      </c>
      <c r="V85" s="2">
        <v>0</v>
      </c>
      <c r="W85" s="2">
        <v>0</v>
      </c>
      <c r="X85" s="2">
        <v>0</v>
      </c>
      <c r="Y85" s="2">
        <v>0</v>
      </c>
      <c r="Z85" s="2">
        <v>0</v>
      </c>
      <c r="AA85" s="2">
        <v>0</v>
      </c>
      <c r="AB85" s="2">
        <v>0</v>
      </c>
      <c r="AC85" s="2">
        <v>0</v>
      </c>
      <c r="AD85" s="2">
        <v>0</v>
      </c>
      <c r="AE85" s="2">
        <v>0</v>
      </c>
      <c r="AF85" s="2">
        <v>0</v>
      </c>
      <c r="AG85" s="2">
        <v>0</v>
      </c>
      <c r="AH85" t="s">
        <v>164</v>
      </c>
      <c r="AI85">
        <v>6</v>
      </c>
    </row>
    <row r="86" spans="1:35" x14ac:dyDescent="0.25">
      <c r="A86" t="s">
        <v>816</v>
      </c>
      <c r="B86" t="s">
        <v>431</v>
      </c>
      <c r="C86" t="s">
        <v>590</v>
      </c>
      <c r="D86" t="s">
        <v>745</v>
      </c>
      <c r="E86" s="2">
        <v>21.489130434782609</v>
      </c>
      <c r="F86" s="2">
        <v>5.2138043478260867</v>
      </c>
      <c r="G86" s="2">
        <v>0</v>
      </c>
      <c r="H86" s="2">
        <v>0</v>
      </c>
      <c r="I86" s="2">
        <v>26.004782608695663</v>
      </c>
      <c r="J86" s="2">
        <v>0</v>
      </c>
      <c r="K86" s="2">
        <v>0</v>
      </c>
      <c r="L86" s="2">
        <v>0</v>
      </c>
      <c r="M86" s="2">
        <v>0</v>
      </c>
      <c r="N86" s="2">
        <v>1.7151086956521742</v>
      </c>
      <c r="O86" s="2">
        <v>7.9812847749114832E-2</v>
      </c>
      <c r="P86" s="2">
        <v>0</v>
      </c>
      <c r="Q86" s="2">
        <v>1.2032608695652174</v>
      </c>
      <c r="R86" s="2">
        <v>5.5993930197268588E-2</v>
      </c>
      <c r="S86" s="2">
        <v>0</v>
      </c>
      <c r="T86" s="2">
        <v>0</v>
      </c>
      <c r="U86" s="2">
        <v>0</v>
      </c>
      <c r="V86" s="2">
        <v>0</v>
      </c>
      <c r="W86" s="2">
        <v>0</v>
      </c>
      <c r="X86" s="2">
        <v>0</v>
      </c>
      <c r="Y86" s="2">
        <v>0</v>
      </c>
      <c r="Z86" s="2">
        <v>0</v>
      </c>
      <c r="AA86" s="2">
        <v>0</v>
      </c>
      <c r="AB86" s="2">
        <v>0</v>
      </c>
      <c r="AC86" s="2">
        <v>0</v>
      </c>
      <c r="AD86" s="2">
        <v>0</v>
      </c>
      <c r="AE86" s="2">
        <v>0</v>
      </c>
      <c r="AF86" s="2">
        <v>0</v>
      </c>
      <c r="AG86" s="2">
        <v>0</v>
      </c>
      <c r="AH86" t="s">
        <v>146</v>
      </c>
      <c r="AI86">
        <v>6</v>
      </c>
    </row>
    <row r="87" spans="1:35" x14ac:dyDescent="0.25">
      <c r="A87" t="s">
        <v>816</v>
      </c>
      <c r="B87" t="s">
        <v>415</v>
      </c>
      <c r="C87" t="s">
        <v>607</v>
      </c>
      <c r="D87" t="s">
        <v>743</v>
      </c>
      <c r="E87" s="2">
        <v>102.1195652173913</v>
      </c>
      <c r="F87" s="2">
        <v>2.9565217391304346</v>
      </c>
      <c r="G87" s="2">
        <v>0</v>
      </c>
      <c r="H87" s="2">
        <v>0</v>
      </c>
      <c r="I87" s="2">
        <v>3.3913043478260869</v>
      </c>
      <c r="J87" s="2">
        <v>0</v>
      </c>
      <c r="K87" s="2">
        <v>0</v>
      </c>
      <c r="L87" s="2">
        <v>7.8930434782608705</v>
      </c>
      <c r="M87" s="2">
        <v>3.6632608695652173</v>
      </c>
      <c r="N87" s="2">
        <v>4.7232608695652178</v>
      </c>
      <c r="O87" s="2">
        <v>8.2124534326769569E-2</v>
      </c>
      <c r="P87" s="2">
        <v>5.7219565217391297</v>
      </c>
      <c r="Q87" s="2">
        <v>4.8322826086956532</v>
      </c>
      <c r="R87" s="2">
        <v>0.10335178286322513</v>
      </c>
      <c r="S87" s="2">
        <v>3.2541304347826085</v>
      </c>
      <c r="T87" s="2">
        <v>18.745108695652181</v>
      </c>
      <c r="U87" s="2">
        <v>0</v>
      </c>
      <c r="V87" s="2">
        <v>0.21542629058009588</v>
      </c>
      <c r="W87" s="2">
        <v>3.3658695652173916</v>
      </c>
      <c r="X87" s="2">
        <v>14.381195652173908</v>
      </c>
      <c r="Y87" s="2">
        <v>0</v>
      </c>
      <c r="Z87" s="2">
        <v>0.17378712080894088</v>
      </c>
      <c r="AA87" s="2">
        <v>0</v>
      </c>
      <c r="AB87" s="2">
        <v>0</v>
      </c>
      <c r="AC87" s="2">
        <v>0</v>
      </c>
      <c r="AD87" s="2">
        <v>0</v>
      </c>
      <c r="AE87" s="2">
        <v>0</v>
      </c>
      <c r="AF87" s="2">
        <v>0</v>
      </c>
      <c r="AG87" s="2">
        <v>0</v>
      </c>
      <c r="AH87" t="s">
        <v>129</v>
      </c>
      <c r="AI87">
        <v>6</v>
      </c>
    </row>
    <row r="88" spans="1:35" x14ac:dyDescent="0.25">
      <c r="A88" t="s">
        <v>816</v>
      </c>
      <c r="B88" t="s">
        <v>498</v>
      </c>
      <c r="C88" t="s">
        <v>603</v>
      </c>
      <c r="D88" t="s">
        <v>709</v>
      </c>
      <c r="E88" s="2">
        <v>53.978260869565219</v>
      </c>
      <c r="F88" s="2">
        <v>5.4493478260869566</v>
      </c>
      <c r="G88" s="2">
        <v>0.28260869565217389</v>
      </c>
      <c r="H88" s="2">
        <v>0</v>
      </c>
      <c r="I88" s="2">
        <v>10.528586956521739</v>
      </c>
      <c r="J88" s="2">
        <v>0</v>
      </c>
      <c r="K88" s="2">
        <v>0</v>
      </c>
      <c r="L88" s="2">
        <v>1.3015217391304348</v>
      </c>
      <c r="M88" s="2">
        <v>0</v>
      </c>
      <c r="N88" s="2">
        <v>0</v>
      </c>
      <c r="O88" s="2">
        <v>0</v>
      </c>
      <c r="P88" s="2">
        <v>4.4465217391304348</v>
      </c>
      <c r="Q88" s="2">
        <v>0</v>
      </c>
      <c r="R88" s="2">
        <v>8.2376157873540065E-2</v>
      </c>
      <c r="S88" s="2">
        <v>0.27206521739130435</v>
      </c>
      <c r="T88" s="2">
        <v>1.5978260869565215</v>
      </c>
      <c r="U88" s="2">
        <v>0</v>
      </c>
      <c r="V88" s="2">
        <v>3.4641562625855812E-2</v>
      </c>
      <c r="W88" s="2">
        <v>0.30760869565217397</v>
      </c>
      <c r="X88" s="2">
        <v>2.9708695652173902</v>
      </c>
      <c r="Y88" s="2">
        <v>0</v>
      </c>
      <c r="Z88" s="2">
        <v>6.0737011679420035E-2</v>
      </c>
      <c r="AA88" s="2">
        <v>0</v>
      </c>
      <c r="AB88" s="2">
        <v>0</v>
      </c>
      <c r="AC88" s="2">
        <v>0</v>
      </c>
      <c r="AD88" s="2">
        <v>0</v>
      </c>
      <c r="AE88" s="2">
        <v>0</v>
      </c>
      <c r="AF88" s="2">
        <v>0</v>
      </c>
      <c r="AG88" s="2">
        <v>0</v>
      </c>
      <c r="AH88" t="s">
        <v>213</v>
      </c>
      <c r="AI88">
        <v>6</v>
      </c>
    </row>
    <row r="89" spans="1:35" x14ac:dyDescent="0.25">
      <c r="A89" t="s">
        <v>816</v>
      </c>
      <c r="B89" t="s">
        <v>379</v>
      </c>
      <c r="C89" t="s">
        <v>642</v>
      </c>
      <c r="D89" t="s">
        <v>748</v>
      </c>
      <c r="E89" s="2">
        <v>44.5</v>
      </c>
      <c r="F89" s="2">
        <v>5.5652173913043477</v>
      </c>
      <c r="G89" s="2">
        <v>0.10847826086956522</v>
      </c>
      <c r="H89" s="2">
        <v>0.27173913043478259</v>
      </c>
      <c r="I89" s="2">
        <v>0.11413043478260869</v>
      </c>
      <c r="J89" s="2">
        <v>0</v>
      </c>
      <c r="K89" s="2">
        <v>0.31902173913043474</v>
      </c>
      <c r="L89" s="2">
        <v>1.5036956521739131</v>
      </c>
      <c r="M89" s="2">
        <v>0</v>
      </c>
      <c r="N89" s="2">
        <v>4.2665217391304342</v>
      </c>
      <c r="O89" s="2">
        <v>9.5876893014167061E-2</v>
      </c>
      <c r="P89" s="2">
        <v>4.0652173913043459</v>
      </c>
      <c r="Q89" s="2">
        <v>0</v>
      </c>
      <c r="R89" s="2">
        <v>9.1353199804592042E-2</v>
      </c>
      <c r="S89" s="2">
        <v>0.72880434782608705</v>
      </c>
      <c r="T89" s="2">
        <v>2.8924999999999996</v>
      </c>
      <c r="U89" s="2">
        <v>0</v>
      </c>
      <c r="V89" s="2">
        <v>8.1377625793844638E-2</v>
      </c>
      <c r="W89" s="2">
        <v>0.57902173913043475</v>
      </c>
      <c r="X89" s="2">
        <v>3.5797826086956519</v>
      </c>
      <c r="Y89" s="2">
        <v>0</v>
      </c>
      <c r="Z89" s="2">
        <v>9.3456277479237904E-2</v>
      </c>
      <c r="AA89" s="2">
        <v>4.3478260869565216E-2</v>
      </c>
      <c r="AB89" s="2">
        <v>0</v>
      </c>
      <c r="AC89" s="2">
        <v>0</v>
      </c>
      <c r="AD89" s="2">
        <v>0</v>
      </c>
      <c r="AE89" s="2">
        <v>0</v>
      </c>
      <c r="AF89" s="2">
        <v>0</v>
      </c>
      <c r="AG89" s="2">
        <v>8.4999999999999992E-2</v>
      </c>
      <c r="AH89" t="s">
        <v>92</v>
      </c>
      <c r="AI89">
        <v>6</v>
      </c>
    </row>
    <row r="90" spans="1:35" x14ac:dyDescent="0.25">
      <c r="A90" t="s">
        <v>816</v>
      </c>
      <c r="B90" t="s">
        <v>465</v>
      </c>
      <c r="C90" t="s">
        <v>676</v>
      </c>
      <c r="D90" t="s">
        <v>766</v>
      </c>
      <c r="E90" s="2">
        <v>79.358695652173907</v>
      </c>
      <c r="F90" s="2">
        <v>5.7391304347826084</v>
      </c>
      <c r="G90" s="2">
        <v>0.84782608695652173</v>
      </c>
      <c r="H90" s="2">
        <v>0.52173913043478259</v>
      </c>
      <c r="I90" s="2">
        <v>0.52173913043478259</v>
      </c>
      <c r="J90" s="2">
        <v>0</v>
      </c>
      <c r="K90" s="2">
        <v>0</v>
      </c>
      <c r="L90" s="2">
        <v>3.2880434782608696</v>
      </c>
      <c r="M90" s="2">
        <v>0</v>
      </c>
      <c r="N90" s="2">
        <v>9.8164130434782582</v>
      </c>
      <c r="O90" s="2">
        <v>0.12369675386933295</v>
      </c>
      <c r="P90" s="2">
        <v>0</v>
      </c>
      <c r="Q90" s="2">
        <v>10.861413043478262</v>
      </c>
      <c r="R90" s="2">
        <v>0.1368648130393097</v>
      </c>
      <c r="S90" s="2">
        <v>0.28749999999999998</v>
      </c>
      <c r="T90" s="2">
        <v>1.3336956521739129</v>
      </c>
      <c r="U90" s="2">
        <v>0</v>
      </c>
      <c r="V90" s="2">
        <v>2.0428708396110121E-2</v>
      </c>
      <c r="W90" s="2">
        <v>0.41739130434782606</v>
      </c>
      <c r="X90" s="2">
        <v>1.5603260869565219</v>
      </c>
      <c r="Y90" s="2">
        <v>0</v>
      </c>
      <c r="Z90" s="2">
        <v>2.4921243665251339E-2</v>
      </c>
      <c r="AA90" s="2">
        <v>0</v>
      </c>
      <c r="AB90" s="2">
        <v>0</v>
      </c>
      <c r="AC90" s="2">
        <v>0</v>
      </c>
      <c r="AD90" s="2">
        <v>0</v>
      </c>
      <c r="AE90" s="2">
        <v>0</v>
      </c>
      <c r="AF90" s="2">
        <v>0</v>
      </c>
      <c r="AG90" s="2">
        <v>0.52173913043478259</v>
      </c>
      <c r="AH90" t="s">
        <v>180</v>
      </c>
      <c r="AI90">
        <v>6</v>
      </c>
    </row>
    <row r="91" spans="1:35" x14ac:dyDescent="0.25">
      <c r="A91" t="s">
        <v>816</v>
      </c>
      <c r="B91" t="s">
        <v>341</v>
      </c>
      <c r="C91" t="s">
        <v>583</v>
      </c>
      <c r="D91" t="s">
        <v>721</v>
      </c>
      <c r="E91" s="2">
        <v>47.717391304347828</v>
      </c>
      <c r="F91" s="2">
        <v>2.6241304347826087</v>
      </c>
      <c r="G91" s="2">
        <v>0.14130434782608695</v>
      </c>
      <c r="H91" s="2">
        <v>0.19565217391304349</v>
      </c>
      <c r="I91" s="2">
        <v>4.5954347826086961</v>
      </c>
      <c r="J91" s="2">
        <v>0</v>
      </c>
      <c r="K91" s="2">
        <v>0</v>
      </c>
      <c r="L91" s="2">
        <v>1.2190217391304348</v>
      </c>
      <c r="M91" s="2">
        <v>0</v>
      </c>
      <c r="N91" s="2">
        <v>0</v>
      </c>
      <c r="O91" s="2">
        <v>0</v>
      </c>
      <c r="P91" s="2">
        <v>0</v>
      </c>
      <c r="Q91" s="2">
        <v>6.1938043478260854</v>
      </c>
      <c r="R91" s="2">
        <v>0.12980182232346238</v>
      </c>
      <c r="S91" s="2">
        <v>0</v>
      </c>
      <c r="T91" s="2">
        <v>7.2391304347826091E-2</v>
      </c>
      <c r="U91" s="2">
        <v>0</v>
      </c>
      <c r="V91" s="2">
        <v>1.5170842824601368E-3</v>
      </c>
      <c r="W91" s="2">
        <v>0</v>
      </c>
      <c r="X91" s="2">
        <v>3.2128260869565217</v>
      </c>
      <c r="Y91" s="2">
        <v>0</v>
      </c>
      <c r="Z91" s="2">
        <v>6.7330296127562639E-2</v>
      </c>
      <c r="AA91" s="2">
        <v>0</v>
      </c>
      <c r="AB91" s="2">
        <v>0</v>
      </c>
      <c r="AC91" s="2">
        <v>0</v>
      </c>
      <c r="AD91" s="2">
        <v>0</v>
      </c>
      <c r="AE91" s="2">
        <v>0</v>
      </c>
      <c r="AF91" s="2">
        <v>0</v>
      </c>
      <c r="AG91" s="2">
        <v>0</v>
      </c>
      <c r="AH91" t="s">
        <v>53</v>
      </c>
      <c r="AI91">
        <v>6</v>
      </c>
    </row>
    <row r="92" spans="1:35" x14ac:dyDescent="0.25">
      <c r="A92" t="s">
        <v>816</v>
      </c>
      <c r="B92" t="s">
        <v>512</v>
      </c>
      <c r="C92" t="s">
        <v>607</v>
      </c>
      <c r="D92" t="s">
        <v>743</v>
      </c>
      <c r="E92" s="2">
        <v>82.336956521739125</v>
      </c>
      <c r="F92" s="2">
        <v>16.404891304347824</v>
      </c>
      <c r="G92" s="2">
        <v>0</v>
      </c>
      <c r="H92" s="2">
        <v>0</v>
      </c>
      <c r="I92" s="2">
        <v>0</v>
      </c>
      <c r="J92" s="2">
        <v>0</v>
      </c>
      <c r="K92" s="2">
        <v>0</v>
      </c>
      <c r="L92" s="2">
        <v>9.770217391304346</v>
      </c>
      <c r="M92" s="2">
        <v>0</v>
      </c>
      <c r="N92" s="2">
        <v>4.4809782608695654</v>
      </c>
      <c r="O92" s="2">
        <v>5.4422442244224427E-2</v>
      </c>
      <c r="P92" s="2">
        <v>6.2173913043478262</v>
      </c>
      <c r="Q92" s="2">
        <v>29.589673913043477</v>
      </c>
      <c r="R92" s="2">
        <v>0.43488448844884492</v>
      </c>
      <c r="S92" s="2">
        <v>5.4583695652173905</v>
      </c>
      <c r="T92" s="2">
        <v>14.81706521739131</v>
      </c>
      <c r="U92" s="2">
        <v>0</v>
      </c>
      <c r="V92" s="2">
        <v>0.24624950495049511</v>
      </c>
      <c r="W92" s="2">
        <v>4.3391304347826063</v>
      </c>
      <c r="X92" s="2">
        <v>16.605</v>
      </c>
      <c r="Y92" s="2">
        <v>0</v>
      </c>
      <c r="Z92" s="2">
        <v>0.25437095709570956</v>
      </c>
      <c r="AA92" s="2">
        <v>0</v>
      </c>
      <c r="AB92" s="2">
        <v>0</v>
      </c>
      <c r="AC92" s="2">
        <v>0</v>
      </c>
      <c r="AD92" s="2">
        <v>0</v>
      </c>
      <c r="AE92" s="2">
        <v>0</v>
      </c>
      <c r="AF92" s="2">
        <v>0</v>
      </c>
      <c r="AG92" s="2">
        <v>0</v>
      </c>
      <c r="AH92" t="s">
        <v>230</v>
      </c>
      <c r="AI92">
        <v>6</v>
      </c>
    </row>
    <row r="93" spans="1:35" x14ac:dyDescent="0.25">
      <c r="A93" t="s">
        <v>816</v>
      </c>
      <c r="B93" t="s">
        <v>514</v>
      </c>
      <c r="C93" t="s">
        <v>609</v>
      </c>
      <c r="D93" t="s">
        <v>717</v>
      </c>
      <c r="E93" s="2">
        <v>97.282608695652172</v>
      </c>
      <c r="F93" s="2">
        <v>3.4368478260869564</v>
      </c>
      <c r="G93" s="2">
        <v>1.2173913043478262</v>
      </c>
      <c r="H93" s="2">
        <v>1.2391304347826086</v>
      </c>
      <c r="I93" s="2">
        <v>0</v>
      </c>
      <c r="J93" s="2">
        <v>0</v>
      </c>
      <c r="K93" s="2">
        <v>0</v>
      </c>
      <c r="L93" s="2">
        <v>3.1224999999999992</v>
      </c>
      <c r="M93" s="2">
        <v>3.9224999999999994</v>
      </c>
      <c r="N93" s="2">
        <v>0.87195652173913041</v>
      </c>
      <c r="O93" s="2">
        <v>4.9283798882681557E-2</v>
      </c>
      <c r="P93" s="2">
        <v>5.538804347826086</v>
      </c>
      <c r="Q93" s="2">
        <v>4.7882608695652165</v>
      </c>
      <c r="R93" s="2">
        <v>0.10615530726256982</v>
      </c>
      <c r="S93" s="2">
        <v>5.2447826086956519</v>
      </c>
      <c r="T93" s="2">
        <v>5.6300000000000008</v>
      </c>
      <c r="U93" s="2">
        <v>0</v>
      </c>
      <c r="V93" s="2">
        <v>0.11178547486033522</v>
      </c>
      <c r="W93" s="2">
        <v>0.86380434782608684</v>
      </c>
      <c r="X93" s="2">
        <v>6.387391304347827</v>
      </c>
      <c r="Y93" s="2">
        <v>0</v>
      </c>
      <c r="Z93" s="2">
        <v>7.4537430167597771E-2</v>
      </c>
      <c r="AA93" s="2">
        <v>0</v>
      </c>
      <c r="AB93" s="2">
        <v>0</v>
      </c>
      <c r="AC93" s="2">
        <v>0</v>
      </c>
      <c r="AD93" s="2">
        <v>0</v>
      </c>
      <c r="AE93" s="2">
        <v>0</v>
      </c>
      <c r="AF93" s="2">
        <v>0</v>
      </c>
      <c r="AG93" s="2">
        <v>0.18478260869565216</v>
      </c>
      <c r="AH93" t="s">
        <v>232</v>
      </c>
      <c r="AI93">
        <v>6</v>
      </c>
    </row>
    <row r="94" spans="1:35" x14ac:dyDescent="0.25">
      <c r="A94" t="s">
        <v>816</v>
      </c>
      <c r="B94" t="s">
        <v>308</v>
      </c>
      <c r="C94" t="s">
        <v>602</v>
      </c>
      <c r="D94" t="s">
        <v>743</v>
      </c>
      <c r="E94" s="2">
        <v>67.402173913043484</v>
      </c>
      <c r="F94" s="2">
        <v>5.3913043478260869</v>
      </c>
      <c r="G94" s="2">
        <v>0</v>
      </c>
      <c r="H94" s="2">
        <v>0</v>
      </c>
      <c r="I94" s="2">
        <v>0</v>
      </c>
      <c r="J94" s="2">
        <v>0</v>
      </c>
      <c r="K94" s="2">
        <v>0</v>
      </c>
      <c r="L94" s="2">
        <v>2.0129347826086961</v>
      </c>
      <c r="M94" s="2">
        <v>5.4995652173913054</v>
      </c>
      <c r="N94" s="2">
        <v>0</v>
      </c>
      <c r="O94" s="2">
        <v>8.1593291404612175E-2</v>
      </c>
      <c r="P94" s="2">
        <v>3.7766304347826085</v>
      </c>
      <c r="Q94" s="2">
        <v>0</v>
      </c>
      <c r="R94" s="2">
        <v>5.6031285276568289E-2</v>
      </c>
      <c r="S94" s="2">
        <v>0.42586956521739128</v>
      </c>
      <c r="T94" s="2">
        <v>0</v>
      </c>
      <c r="U94" s="2">
        <v>4.3310869565217383</v>
      </c>
      <c r="V94" s="2">
        <v>7.0575713594581507E-2</v>
      </c>
      <c r="W94" s="2">
        <v>0.40978260869565214</v>
      </c>
      <c r="X94" s="2">
        <v>0</v>
      </c>
      <c r="Y94" s="2">
        <v>4.2456521739130437</v>
      </c>
      <c r="Z94" s="2">
        <v>6.9069504918561522E-2</v>
      </c>
      <c r="AA94" s="2">
        <v>0</v>
      </c>
      <c r="AB94" s="2">
        <v>0</v>
      </c>
      <c r="AC94" s="2">
        <v>0</v>
      </c>
      <c r="AD94" s="2">
        <v>0</v>
      </c>
      <c r="AE94" s="2">
        <v>0</v>
      </c>
      <c r="AF94" s="2">
        <v>0</v>
      </c>
      <c r="AG94" s="2">
        <v>0</v>
      </c>
      <c r="AH94" t="s">
        <v>20</v>
      </c>
      <c r="AI94">
        <v>6</v>
      </c>
    </row>
    <row r="95" spans="1:35" x14ac:dyDescent="0.25">
      <c r="A95" t="s">
        <v>816</v>
      </c>
      <c r="B95" t="s">
        <v>404</v>
      </c>
      <c r="C95" t="s">
        <v>654</v>
      </c>
      <c r="D95" t="s">
        <v>715</v>
      </c>
      <c r="E95" s="2">
        <v>101.66304347826087</v>
      </c>
      <c r="F95" s="2">
        <v>8.8614130434782616</v>
      </c>
      <c r="G95" s="2">
        <v>0.39130434782608697</v>
      </c>
      <c r="H95" s="2">
        <v>0.26902173913043476</v>
      </c>
      <c r="I95" s="2">
        <v>0.53260869565217395</v>
      </c>
      <c r="J95" s="2">
        <v>0</v>
      </c>
      <c r="K95" s="2">
        <v>0</v>
      </c>
      <c r="L95" s="2">
        <v>3.0618478260869564</v>
      </c>
      <c r="M95" s="2">
        <v>5.1548913043478262</v>
      </c>
      <c r="N95" s="2">
        <v>5.0543478260869561</v>
      </c>
      <c r="O95" s="2">
        <v>0.10042232438789692</v>
      </c>
      <c r="P95" s="2">
        <v>0</v>
      </c>
      <c r="Q95" s="2">
        <v>5.0733695652173916</v>
      </c>
      <c r="R95" s="2">
        <v>4.9903774190099434E-2</v>
      </c>
      <c r="S95" s="2">
        <v>2.930326086956522</v>
      </c>
      <c r="T95" s="2">
        <v>8.4239130434782608E-2</v>
      </c>
      <c r="U95" s="2">
        <v>0</v>
      </c>
      <c r="V95" s="2">
        <v>2.9652517908692399E-2</v>
      </c>
      <c r="W95" s="2">
        <v>2.832065217391305</v>
      </c>
      <c r="X95" s="2">
        <v>0</v>
      </c>
      <c r="Y95" s="2">
        <v>0</v>
      </c>
      <c r="Z95" s="2">
        <v>2.7857371966214056E-2</v>
      </c>
      <c r="AA95" s="2">
        <v>0</v>
      </c>
      <c r="AB95" s="2">
        <v>0</v>
      </c>
      <c r="AC95" s="2">
        <v>0</v>
      </c>
      <c r="AD95" s="2">
        <v>0</v>
      </c>
      <c r="AE95" s="2">
        <v>0</v>
      </c>
      <c r="AF95" s="2">
        <v>0</v>
      </c>
      <c r="AG95" s="2">
        <v>0</v>
      </c>
      <c r="AH95" t="s">
        <v>117</v>
      </c>
      <c r="AI95">
        <v>6</v>
      </c>
    </row>
    <row r="96" spans="1:35" x14ac:dyDescent="0.25">
      <c r="A96" t="s">
        <v>816</v>
      </c>
      <c r="B96" t="s">
        <v>426</v>
      </c>
      <c r="C96" t="s">
        <v>609</v>
      </c>
      <c r="D96" t="s">
        <v>717</v>
      </c>
      <c r="E96" s="2">
        <v>55.902173913043477</v>
      </c>
      <c r="F96" s="2">
        <v>5.7391304347826084</v>
      </c>
      <c r="G96" s="2">
        <v>0.42391304347826086</v>
      </c>
      <c r="H96" s="2">
        <v>0</v>
      </c>
      <c r="I96" s="2">
        <v>30.698369565217391</v>
      </c>
      <c r="J96" s="2">
        <v>0</v>
      </c>
      <c r="K96" s="2">
        <v>0</v>
      </c>
      <c r="L96" s="2">
        <v>1.3395652173913044</v>
      </c>
      <c r="M96" s="2">
        <v>0</v>
      </c>
      <c r="N96" s="2">
        <v>7.4836956521739131</v>
      </c>
      <c r="O96" s="2">
        <v>0.13387128135329573</v>
      </c>
      <c r="P96" s="2">
        <v>3.9293478260869565</v>
      </c>
      <c r="Q96" s="2">
        <v>0</v>
      </c>
      <c r="R96" s="2">
        <v>7.0289714174606263E-2</v>
      </c>
      <c r="S96" s="2">
        <v>0.49967391304347825</v>
      </c>
      <c r="T96" s="2">
        <v>4.4370652173913037</v>
      </c>
      <c r="U96" s="2">
        <v>0</v>
      </c>
      <c r="V96" s="2">
        <v>8.8310324713202409E-2</v>
      </c>
      <c r="W96" s="2">
        <v>0.74021739130434772</v>
      </c>
      <c r="X96" s="2">
        <v>2.7682608695652182</v>
      </c>
      <c r="Y96" s="2">
        <v>0</v>
      </c>
      <c r="Z96" s="2">
        <v>6.2761034415710695E-2</v>
      </c>
      <c r="AA96" s="2">
        <v>0</v>
      </c>
      <c r="AB96" s="2">
        <v>0</v>
      </c>
      <c r="AC96" s="2">
        <v>0</v>
      </c>
      <c r="AD96" s="2">
        <v>0</v>
      </c>
      <c r="AE96" s="2">
        <v>0</v>
      </c>
      <c r="AF96" s="2">
        <v>0</v>
      </c>
      <c r="AG96" s="2">
        <v>0</v>
      </c>
      <c r="AH96" t="s">
        <v>140</v>
      </c>
      <c r="AI96">
        <v>6</v>
      </c>
    </row>
    <row r="97" spans="1:35" x14ac:dyDescent="0.25">
      <c r="A97" t="s">
        <v>816</v>
      </c>
      <c r="B97" t="s">
        <v>299</v>
      </c>
      <c r="C97" t="s">
        <v>596</v>
      </c>
      <c r="D97" t="s">
        <v>716</v>
      </c>
      <c r="E97" s="2">
        <v>104.65217391304348</v>
      </c>
      <c r="F97" s="2">
        <v>5.7391304347826084</v>
      </c>
      <c r="G97" s="2">
        <v>0</v>
      </c>
      <c r="H97" s="2">
        <v>5.1304347826086953</v>
      </c>
      <c r="I97" s="2">
        <v>0</v>
      </c>
      <c r="J97" s="2">
        <v>0</v>
      </c>
      <c r="K97" s="2">
        <v>0</v>
      </c>
      <c r="L97" s="2">
        <v>11.227499999999996</v>
      </c>
      <c r="M97" s="2">
        <v>5.1304347826086953</v>
      </c>
      <c r="N97" s="2">
        <v>0</v>
      </c>
      <c r="O97" s="2">
        <v>4.9023680930619019E-2</v>
      </c>
      <c r="P97" s="2">
        <v>8.367500000000005</v>
      </c>
      <c r="Q97" s="2">
        <v>0</v>
      </c>
      <c r="R97" s="2">
        <v>7.9955338595762399E-2</v>
      </c>
      <c r="S97" s="2">
        <v>4.6070652173913036</v>
      </c>
      <c r="T97" s="2">
        <v>0</v>
      </c>
      <c r="U97" s="2">
        <v>14.367717391304348</v>
      </c>
      <c r="V97" s="2">
        <v>0.18131283755712505</v>
      </c>
      <c r="W97" s="2">
        <v>5.122065217391305</v>
      </c>
      <c r="X97" s="2">
        <v>0</v>
      </c>
      <c r="Y97" s="2">
        <v>15.500434782608703</v>
      </c>
      <c r="Z97" s="2">
        <v>0.19705754050685509</v>
      </c>
      <c r="AA97" s="2">
        <v>0</v>
      </c>
      <c r="AB97" s="2">
        <v>0</v>
      </c>
      <c r="AC97" s="2">
        <v>0</v>
      </c>
      <c r="AD97" s="2">
        <v>0</v>
      </c>
      <c r="AE97" s="2">
        <v>0</v>
      </c>
      <c r="AF97" s="2">
        <v>0</v>
      </c>
      <c r="AG97" s="2">
        <v>0</v>
      </c>
      <c r="AH97" t="s">
        <v>11</v>
      </c>
      <c r="AI97">
        <v>6</v>
      </c>
    </row>
    <row r="98" spans="1:35" x14ac:dyDescent="0.25">
      <c r="A98" t="s">
        <v>816</v>
      </c>
      <c r="B98" t="s">
        <v>395</v>
      </c>
      <c r="C98" t="s">
        <v>651</v>
      </c>
      <c r="D98" t="s">
        <v>743</v>
      </c>
      <c r="E98" s="2">
        <v>119.70652173913044</v>
      </c>
      <c r="F98" s="2">
        <v>5.7391304347826084</v>
      </c>
      <c r="G98" s="2">
        <v>0</v>
      </c>
      <c r="H98" s="2">
        <v>0</v>
      </c>
      <c r="I98" s="2">
        <v>0</v>
      </c>
      <c r="J98" s="2">
        <v>0</v>
      </c>
      <c r="K98" s="2">
        <v>0</v>
      </c>
      <c r="L98" s="2">
        <v>4.4096739130434779</v>
      </c>
      <c r="M98" s="2">
        <v>4.1739130434782608</v>
      </c>
      <c r="N98" s="2">
        <v>0</v>
      </c>
      <c r="O98" s="2">
        <v>3.4867883410514847E-2</v>
      </c>
      <c r="P98" s="2">
        <v>12.584347826086956</v>
      </c>
      <c r="Q98" s="2">
        <v>0</v>
      </c>
      <c r="R98" s="2">
        <v>0.10512666848270226</v>
      </c>
      <c r="S98" s="2">
        <v>1.3643478260869568</v>
      </c>
      <c r="T98" s="2">
        <v>0</v>
      </c>
      <c r="U98" s="2">
        <v>7.0253260869565208</v>
      </c>
      <c r="V98" s="2">
        <v>7.0085353672931977E-2</v>
      </c>
      <c r="W98" s="2">
        <v>1.5764130434782613</v>
      </c>
      <c r="X98" s="2">
        <v>0</v>
      </c>
      <c r="Y98" s="2">
        <v>9.2936956521739145</v>
      </c>
      <c r="Z98" s="2">
        <v>9.0806319803868177E-2</v>
      </c>
      <c r="AA98" s="2">
        <v>0</v>
      </c>
      <c r="AB98" s="2">
        <v>0</v>
      </c>
      <c r="AC98" s="2">
        <v>0</v>
      </c>
      <c r="AD98" s="2">
        <v>0</v>
      </c>
      <c r="AE98" s="2">
        <v>0</v>
      </c>
      <c r="AF98" s="2">
        <v>0</v>
      </c>
      <c r="AG98" s="2">
        <v>0</v>
      </c>
      <c r="AH98" t="s">
        <v>108</v>
      </c>
      <c r="AI98">
        <v>6</v>
      </c>
    </row>
    <row r="99" spans="1:35" x14ac:dyDescent="0.25">
      <c r="A99" t="s">
        <v>816</v>
      </c>
      <c r="B99" t="s">
        <v>450</v>
      </c>
      <c r="C99" t="s">
        <v>588</v>
      </c>
      <c r="D99" t="s">
        <v>743</v>
      </c>
      <c r="E99" s="2">
        <v>56.739130434782609</v>
      </c>
      <c r="F99" s="2">
        <v>11.478260869565217</v>
      </c>
      <c r="G99" s="2">
        <v>0.56521739130434778</v>
      </c>
      <c r="H99" s="2">
        <v>0.19565217391304349</v>
      </c>
      <c r="I99" s="2">
        <v>0.2608695652173913</v>
      </c>
      <c r="J99" s="2">
        <v>0</v>
      </c>
      <c r="K99" s="2">
        <v>0.56521739130434778</v>
      </c>
      <c r="L99" s="2">
        <v>6.2798913043478262</v>
      </c>
      <c r="M99" s="2">
        <v>0</v>
      </c>
      <c r="N99" s="2">
        <v>4.6331521739130439</v>
      </c>
      <c r="O99" s="2">
        <v>8.1657088122605373E-2</v>
      </c>
      <c r="P99" s="2">
        <v>0</v>
      </c>
      <c r="Q99" s="2">
        <v>0</v>
      </c>
      <c r="R99" s="2">
        <v>0</v>
      </c>
      <c r="S99" s="2">
        <v>0.57065217391304346</v>
      </c>
      <c r="T99" s="2">
        <v>7.2119565217391308</v>
      </c>
      <c r="U99" s="2">
        <v>1.638586956521739</v>
      </c>
      <c r="V99" s="2">
        <v>0.16604406130268198</v>
      </c>
      <c r="W99" s="2">
        <v>0.44293478260869568</v>
      </c>
      <c r="X99" s="2">
        <v>3.7119565217391304</v>
      </c>
      <c r="Y99" s="2">
        <v>2.4266304347826089</v>
      </c>
      <c r="Z99" s="2">
        <v>0.11599616858237549</v>
      </c>
      <c r="AA99" s="2">
        <v>0</v>
      </c>
      <c r="AB99" s="2">
        <v>0</v>
      </c>
      <c r="AC99" s="2">
        <v>0</v>
      </c>
      <c r="AD99" s="2">
        <v>0</v>
      </c>
      <c r="AE99" s="2">
        <v>0</v>
      </c>
      <c r="AF99" s="2">
        <v>0</v>
      </c>
      <c r="AG99" s="2">
        <v>0</v>
      </c>
      <c r="AH99" t="s">
        <v>165</v>
      </c>
      <c r="AI99">
        <v>6</v>
      </c>
    </row>
    <row r="100" spans="1:35" x14ac:dyDescent="0.25">
      <c r="A100" t="s">
        <v>816</v>
      </c>
      <c r="B100" t="s">
        <v>428</v>
      </c>
      <c r="C100" t="s">
        <v>618</v>
      </c>
      <c r="D100" t="s">
        <v>746</v>
      </c>
      <c r="E100" s="2">
        <v>39.543478260869563</v>
      </c>
      <c r="F100" s="2">
        <v>0</v>
      </c>
      <c r="G100" s="2">
        <v>0</v>
      </c>
      <c r="H100" s="2">
        <v>0.15217391304347827</v>
      </c>
      <c r="I100" s="2">
        <v>0</v>
      </c>
      <c r="J100" s="2">
        <v>0</v>
      </c>
      <c r="K100" s="2">
        <v>0</v>
      </c>
      <c r="L100" s="2">
        <v>0</v>
      </c>
      <c r="M100" s="2">
        <v>4.5065217391304353</v>
      </c>
      <c r="N100" s="2">
        <v>0</v>
      </c>
      <c r="O100" s="2">
        <v>0.11396371632765258</v>
      </c>
      <c r="P100" s="2">
        <v>0</v>
      </c>
      <c r="Q100" s="2">
        <v>5.202717391304347</v>
      </c>
      <c r="R100" s="2">
        <v>0.13156954370533258</v>
      </c>
      <c r="S100" s="2">
        <v>0</v>
      </c>
      <c r="T100" s="2">
        <v>0</v>
      </c>
      <c r="U100" s="2">
        <v>0.60108695652173916</v>
      </c>
      <c r="V100" s="2">
        <v>1.5200659703133591E-2</v>
      </c>
      <c r="W100" s="2">
        <v>0</v>
      </c>
      <c r="X100" s="2">
        <v>0.19891304347826083</v>
      </c>
      <c r="Y100" s="2">
        <v>0</v>
      </c>
      <c r="Z100" s="2">
        <v>5.0302363936228691E-3</v>
      </c>
      <c r="AA100" s="2">
        <v>0</v>
      </c>
      <c r="AB100" s="2">
        <v>0</v>
      </c>
      <c r="AC100" s="2">
        <v>0</v>
      </c>
      <c r="AD100" s="2">
        <v>2.8695652173913042</v>
      </c>
      <c r="AE100" s="2">
        <v>0</v>
      </c>
      <c r="AF100" s="2">
        <v>0</v>
      </c>
      <c r="AG100" s="2">
        <v>0</v>
      </c>
      <c r="AH100" t="s">
        <v>142</v>
      </c>
      <c r="AI100">
        <v>6</v>
      </c>
    </row>
    <row r="101" spans="1:35" x14ac:dyDescent="0.25">
      <c r="A101" t="s">
        <v>816</v>
      </c>
      <c r="B101" t="s">
        <v>297</v>
      </c>
      <c r="C101" t="s">
        <v>594</v>
      </c>
      <c r="D101" t="s">
        <v>724</v>
      </c>
      <c r="E101" s="2">
        <v>60.032608695652172</v>
      </c>
      <c r="F101" s="2">
        <v>5.8501086956521684</v>
      </c>
      <c r="G101" s="2">
        <v>8.6956521739130432E-2</v>
      </c>
      <c r="H101" s="2">
        <v>0</v>
      </c>
      <c r="I101" s="2">
        <v>0.2391304347826087</v>
      </c>
      <c r="J101" s="2">
        <v>0</v>
      </c>
      <c r="K101" s="2">
        <v>0</v>
      </c>
      <c r="L101" s="2">
        <v>2.7553260869565221</v>
      </c>
      <c r="M101" s="2">
        <v>0</v>
      </c>
      <c r="N101" s="2">
        <v>0</v>
      </c>
      <c r="O101" s="2">
        <v>0</v>
      </c>
      <c r="P101" s="2">
        <v>0</v>
      </c>
      <c r="Q101" s="2">
        <v>0</v>
      </c>
      <c r="R101" s="2">
        <v>0</v>
      </c>
      <c r="S101" s="2">
        <v>5.1454347826086959</v>
      </c>
      <c r="T101" s="2">
        <v>0.1358695652173913</v>
      </c>
      <c r="U101" s="2">
        <v>0</v>
      </c>
      <c r="V101" s="2">
        <v>8.7973927213470957E-2</v>
      </c>
      <c r="W101" s="2">
        <v>0.88315217391304346</v>
      </c>
      <c r="X101" s="2">
        <v>5.4276086956521752</v>
      </c>
      <c r="Y101" s="2">
        <v>0</v>
      </c>
      <c r="Z101" s="2">
        <v>0.10512221618685498</v>
      </c>
      <c r="AA101" s="2">
        <v>0</v>
      </c>
      <c r="AB101" s="2">
        <v>0</v>
      </c>
      <c r="AC101" s="2">
        <v>0</v>
      </c>
      <c r="AD101" s="2">
        <v>0</v>
      </c>
      <c r="AE101" s="2">
        <v>0</v>
      </c>
      <c r="AF101" s="2">
        <v>0</v>
      </c>
      <c r="AG101" s="2">
        <v>0.20478260869565218</v>
      </c>
      <c r="AH101" t="s">
        <v>8</v>
      </c>
      <c r="AI101">
        <v>6</v>
      </c>
    </row>
    <row r="102" spans="1:35" x14ac:dyDescent="0.25">
      <c r="A102" t="s">
        <v>816</v>
      </c>
      <c r="B102" t="s">
        <v>435</v>
      </c>
      <c r="C102" t="s">
        <v>588</v>
      </c>
      <c r="D102" t="s">
        <v>743</v>
      </c>
      <c r="E102" s="2">
        <v>76.652173913043484</v>
      </c>
      <c r="F102" s="2">
        <v>9.0378260869565228</v>
      </c>
      <c r="G102" s="2">
        <v>0</v>
      </c>
      <c r="H102" s="2">
        <v>0</v>
      </c>
      <c r="I102" s="2">
        <v>0</v>
      </c>
      <c r="J102" s="2">
        <v>0</v>
      </c>
      <c r="K102" s="2">
        <v>8.6956521739130432E-2</v>
      </c>
      <c r="L102" s="2">
        <v>4.444673913043478</v>
      </c>
      <c r="M102" s="2">
        <v>5.4307608695652183</v>
      </c>
      <c r="N102" s="2">
        <v>0</v>
      </c>
      <c r="O102" s="2">
        <v>7.0849404424276813E-2</v>
      </c>
      <c r="P102" s="2">
        <v>0.79119565217391308</v>
      </c>
      <c r="Q102" s="2">
        <v>1.1168478260869565</v>
      </c>
      <c r="R102" s="2">
        <v>2.4892229154849687E-2</v>
      </c>
      <c r="S102" s="2">
        <v>0.15717391304347827</v>
      </c>
      <c r="T102" s="2">
        <v>0.65880434782608699</v>
      </c>
      <c r="U102" s="2">
        <v>0</v>
      </c>
      <c r="V102" s="2">
        <v>1.0645207033465684E-2</v>
      </c>
      <c r="W102" s="2">
        <v>0.75793478260869551</v>
      </c>
      <c r="X102" s="2">
        <v>4.7665217391304351</v>
      </c>
      <c r="Y102" s="2">
        <v>0</v>
      </c>
      <c r="Z102" s="2">
        <v>7.207175269427113E-2</v>
      </c>
      <c r="AA102" s="2">
        <v>0</v>
      </c>
      <c r="AB102" s="2">
        <v>0</v>
      </c>
      <c r="AC102" s="2">
        <v>0</v>
      </c>
      <c r="AD102" s="2">
        <v>0</v>
      </c>
      <c r="AE102" s="2">
        <v>0</v>
      </c>
      <c r="AF102" s="2">
        <v>0</v>
      </c>
      <c r="AG102" s="2">
        <v>0</v>
      </c>
      <c r="AH102" t="s">
        <v>150</v>
      </c>
      <c r="AI102">
        <v>6</v>
      </c>
    </row>
    <row r="103" spans="1:35" x14ac:dyDescent="0.25">
      <c r="A103" t="s">
        <v>816</v>
      </c>
      <c r="B103" t="s">
        <v>393</v>
      </c>
      <c r="C103" t="s">
        <v>609</v>
      </c>
      <c r="D103" t="s">
        <v>717</v>
      </c>
      <c r="E103" s="2">
        <v>105.28260869565217</v>
      </c>
      <c r="F103" s="2">
        <v>6.9510869565217392</v>
      </c>
      <c r="G103" s="2">
        <v>0</v>
      </c>
      <c r="H103" s="2">
        <v>0</v>
      </c>
      <c r="I103" s="2">
        <v>4.6467391304347823</v>
      </c>
      <c r="J103" s="2">
        <v>0</v>
      </c>
      <c r="K103" s="2">
        <v>0</v>
      </c>
      <c r="L103" s="2">
        <v>0.54347826086956519</v>
      </c>
      <c r="M103" s="2">
        <v>5.2092391304347823</v>
      </c>
      <c r="N103" s="2">
        <v>0</v>
      </c>
      <c r="O103" s="2">
        <v>4.947862894899855E-2</v>
      </c>
      <c r="P103" s="2">
        <v>8.1141304347826093</v>
      </c>
      <c r="Q103" s="2">
        <v>9.2391304347826093</v>
      </c>
      <c r="R103" s="2">
        <v>0.16482552137105103</v>
      </c>
      <c r="S103" s="2">
        <v>0.4375</v>
      </c>
      <c r="T103" s="2">
        <v>6.0623913043478259</v>
      </c>
      <c r="U103" s="2">
        <v>0</v>
      </c>
      <c r="V103" s="2">
        <v>6.173755936403056E-2</v>
      </c>
      <c r="W103" s="2">
        <v>6.0597826086956523</v>
      </c>
      <c r="X103" s="2">
        <v>7.4619565217391308</v>
      </c>
      <c r="Y103" s="2">
        <v>0</v>
      </c>
      <c r="Z103" s="2">
        <v>0.12843278959322735</v>
      </c>
      <c r="AA103" s="2">
        <v>0</v>
      </c>
      <c r="AB103" s="2">
        <v>0</v>
      </c>
      <c r="AC103" s="2">
        <v>0</v>
      </c>
      <c r="AD103" s="2">
        <v>0</v>
      </c>
      <c r="AE103" s="2">
        <v>0</v>
      </c>
      <c r="AF103" s="2">
        <v>0</v>
      </c>
      <c r="AG103" s="2">
        <v>0</v>
      </c>
      <c r="AH103" t="s">
        <v>106</v>
      </c>
      <c r="AI103">
        <v>6</v>
      </c>
    </row>
    <row r="104" spans="1:35" x14ac:dyDescent="0.25">
      <c r="A104" t="s">
        <v>816</v>
      </c>
      <c r="B104" t="s">
        <v>439</v>
      </c>
      <c r="C104" t="s">
        <v>667</v>
      </c>
      <c r="D104" t="s">
        <v>720</v>
      </c>
      <c r="E104" s="2">
        <v>55.097826086956523</v>
      </c>
      <c r="F104" s="2">
        <v>5.5652173913043477</v>
      </c>
      <c r="G104" s="2">
        <v>0.27119565217391306</v>
      </c>
      <c r="H104" s="2">
        <v>0.4891304347826087</v>
      </c>
      <c r="I104" s="2">
        <v>0.2391304347826087</v>
      </c>
      <c r="J104" s="2">
        <v>0</v>
      </c>
      <c r="K104" s="2">
        <v>0</v>
      </c>
      <c r="L104" s="2">
        <v>1.1717391304347817</v>
      </c>
      <c r="M104" s="2">
        <v>0</v>
      </c>
      <c r="N104" s="2">
        <v>0</v>
      </c>
      <c r="O104" s="2">
        <v>0</v>
      </c>
      <c r="P104" s="2">
        <v>0</v>
      </c>
      <c r="Q104" s="2">
        <v>9.7392391304347825</v>
      </c>
      <c r="R104" s="2">
        <v>0.17676267508384297</v>
      </c>
      <c r="S104" s="2">
        <v>0.47826086956521741</v>
      </c>
      <c r="T104" s="2">
        <v>6.1315217391304353</v>
      </c>
      <c r="U104" s="2">
        <v>0</v>
      </c>
      <c r="V104" s="2">
        <v>0.11996449003748275</v>
      </c>
      <c r="W104" s="2">
        <v>1.5978260869565217</v>
      </c>
      <c r="X104" s="2">
        <v>5.0445652173913045</v>
      </c>
      <c r="Y104" s="2">
        <v>0</v>
      </c>
      <c r="Z104" s="2">
        <v>0.12055632274610377</v>
      </c>
      <c r="AA104" s="2">
        <v>0</v>
      </c>
      <c r="AB104" s="2">
        <v>0</v>
      </c>
      <c r="AC104" s="2">
        <v>0</v>
      </c>
      <c r="AD104" s="2">
        <v>0</v>
      </c>
      <c r="AE104" s="2">
        <v>0</v>
      </c>
      <c r="AF104" s="2">
        <v>0</v>
      </c>
      <c r="AG104" s="2">
        <v>7.6086956521739135E-2</v>
      </c>
      <c r="AH104" t="s">
        <v>154</v>
      </c>
      <c r="AI104">
        <v>6</v>
      </c>
    </row>
    <row r="105" spans="1:35" x14ac:dyDescent="0.25">
      <c r="A105" t="s">
        <v>816</v>
      </c>
      <c r="B105" t="s">
        <v>399</v>
      </c>
      <c r="C105" t="s">
        <v>594</v>
      </c>
      <c r="D105" t="s">
        <v>724</v>
      </c>
      <c r="E105" s="2">
        <v>45.684782608695649</v>
      </c>
      <c r="F105" s="2">
        <v>10.579891304347827</v>
      </c>
      <c r="G105" s="2">
        <v>0</v>
      </c>
      <c r="H105" s="2">
        <v>0</v>
      </c>
      <c r="I105" s="2">
        <v>0</v>
      </c>
      <c r="J105" s="2">
        <v>0</v>
      </c>
      <c r="K105" s="2">
        <v>5.92391304347826E-2</v>
      </c>
      <c r="L105" s="2">
        <v>6.9527173913043461</v>
      </c>
      <c r="M105" s="2">
        <v>3.5677173913043485</v>
      </c>
      <c r="N105" s="2">
        <v>0</v>
      </c>
      <c r="O105" s="2">
        <v>7.8094218415417582E-2</v>
      </c>
      <c r="P105" s="2">
        <v>4.0579347826086956</v>
      </c>
      <c r="Q105" s="2">
        <v>0</v>
      </c>
      <c r="R105" s="2">
        <v>8.8824649060195104E-2</v>
      </c>
      <c r="S105" s="2">
        <v>4.3606521739130439</v>
      </c>
      <c r="T105" s="2">
        <v>12.91826086956522</v>
      </c>
      <c r="U105" s="2">
        <v>0</v>
      </c>
      <c r="V105" s="2">
        <v>0.3782203188198906</v>
      </c>
      <c r="W105" s="2">
        <v>0.77347826086956517</v>
      </c>
      <c r="X105" s="2">
        <v>18.184891304347822</v>
      </c>
      <c r="Y105" s="2">
        <v>0</v>
      </c>
      <c r="Z105" s="2">
        <v>0.41498215560314061</v>
      </c>
      <c r="AA105" s="2">
        <v>0</v>
      </c>
      <c r="AB105" s="2">
        <v>0</v>
      </c>
      <c r="AC105" s="2">
        <v>0</v>
      </c>
      <c r="AD105" s="2">
        <v>0</v>
      </c>
      <c r="AE105" s="2">
        <v>0</v>
      </c>
      <c r="AF105" s="2">
        <v>0</v>
      </c>
      <c r="AG105" s="2">
        <v>0</v>
      </c>
      <c r="AH105" t="s">
        <v>112</v>
      </c>
      <c r="AI105">
        <v>6</v>
      </c>
    </row>
    <row r="106" spans="1:35" x14ac:dyDescent="0.25">
      <c r="A106" t="s">
        <v>816</v>
      </c>
      <c r="B106" t="s">
        <v>425</v>
      </c>
      <c r="C106" t="s">
        <v>664</v>
      </c>
      <c r="D106" t="s">
        <v>744</v>
      </c>
      <c r="E106" s="2">
        <v>59.402173913043477</v>
      </c>
      <c r="F106" s="2">
        <v>13.006847826086958</v>
      </c>
      <c r="G106" s="2">
        <v>0.27173913043478259</v>
      </c>
      <c r="H106" s="2">
        <v>0.17391304347826086</v>
      </c>
      <c r="I106" s="2">
        <v>0</v>
      </c>
      <c r="J106" s="2">
        <v>0</v>
      </c>
      <c r="K106" s="2">
        <v>0</v>
      </c>
      <c r="L106" s="2">
        <v>0</v>
      </c>
      <c r="M106" s="2">
        <v>0</v>
      </c>
      <c r="N106" s="2">
        <v>0</v>
      </c>
      <c r="O106" s="2">
        <v>0</v>
      </c>
      <c r="P106" s="2">
        <v>0</v>
      </c>
      <c r="Q106" s="2">
        <v>0</v>
      </c>
      <c r="R106" s="2">
        <v>0</v>
      </c>
      <c r="S106" s="2">
        <v>3.4895652173913052</v>
      </c>
      <c r="T106" s="2">
        <v>0</v>
      </c>
      <c r="U106" s="2">
        <v>0</v>
      </c>
      <c r="V106" s="2">
        <v>5.8744739249771291E-2</v>
      </c>
      <c r="W106" s="2">
        <v>0</v>
      </c>
      <c r="X106" s="2">
        <v>0</v>
      </c>
      <c r="Y106" s="2">
        <v>0</v>
      </c>
      <c r="Z106" s="2">
        <v>0</v>
      </c>
      <c r="AA106" s="2">
        <v>0</v>
      </c>
      <c r="AB106" s="2">
        <v>0</v>
      </c>
      <c r="AC106" s="2">
        <v>0</v>
      </c>
      <c r="AD106" s="2">
        <v>0</v>
      </c>
      <c r="AE106" s="2">
        <v>0</v>
      </c>
      <c r="AF106" s="2">
        <v>0</v>
      </c>
      <c r="AG106" s="2">
        <v>0</v>
      </c>
      <c r="AH106" t="s">
        <v>139</v>
      </c>
      <c r="AI106">
        <v>6</v>
      </c>
    </row>
    <row r="107" spans="1:35" x14ac:dyDescent="0.25">
      <c r="A107" t="s">
        <v>816</v>
      </c>
      <c r="B107" t="s">
        <v>430</v>
      </c>
      <c r="C107" t="s">
        <v>586</v>
      </c>
      <c r="D107" t="s">
        <v>748</v>
      </c>
      <c r="E107" s="2">
        <v>34.673913043478258</v>
      </c>
      <c r="F107" s="2">
        <v>12.195652173913043</v>
      </c>
      <c r="G107" s="2">
        <v>0.28260869565217389</v>
      </c>
      <c r="H107" s="2">
        <v>0.2608695652173913</v>
      </c>
      <c r="I107" s="2">
        <v>0.2608695652173913</v>
      </c>
      <c r="J107" s="2">
        <v>0</v>
      </c>
      <c r="K107" s="2">
        <v>0</v>
      </c>
      <c r="L107" s="2">
        <v>0</v>
      </c>
      <c r="M107" s="2">
        <v>0</v>
      </c>
      <c r="N107" s="2">
        <v>0</v>
      </c>
      <c r="O107" s="2">
        <v>0</v>
      </c>
      <c r="P107" s="2">
        <v>0</v>
      </c>
      <c r="Q107" s="2">
        <v>5.7247826086956541</v>
      </c>
      <c r="R107" s="2">
        <v>0.16510344827586215</v>
      </c>
      <c r="S107" s="2">
        <v>0.20652173913043478</v>
      </c>
      <c r="T107" s="2">
        <v>3.5217391304347827</v>
      </c>
      <c r="U107" s="2">
        <v>0</v>
      </c>
      <c r="V107" s="2">
        <v>0.10752351097178683</v>
      </c>
      <c r="W107" s="2">
        <v>1.7934782608695652</v>
      </c>
      <c r="X107" s="2">
        <v>0</v>
      </c>
      <c r="Y107" s="2">
        <v>0</v>
      </c>
      <c r="Z107" s="2">
        <v>5.1724137931034489E-2</v>
      </c>
      <c r="AA107" s="2">
        <v>0</v>
      </c>
      <c r="AB107" s="2">
        <v>0</v>
      </c>
      <c r="AC107" s="2">
        <v>0</v>
      </c>
      <c r="AD107" s="2">
        <v>0</v>
      </c>
      <c r="AE107" s="2">
        <v>0</v>
      </c>
      <c r="AF107" s="2">
        <v>0</v>
      </c>
      <c r="AG107" s="2">
        <v>0</v>
      </c>
      <c r="AH107" t="s">
        <v>144</v>
      </c>
      <c r="AI107">
        <v>6</v>
      </c>
    </row>
    <row r="108" spans="1:35" x14ac:dyDescent="0.25">
      <c r="A108" t="s">
        <v>816</v>
      </c>
      <c r="B108" t="s">
        <v>495</v>
      </c>
      <c r="C108" t="s">
        <v>687</v>
      </c>
      <c r="D108" t="s">
        <v>734</v>
      </c>
      <c r="E108" s="2">
        <v>51.315217391304351</v>
      </c>
      <c r="F108" s="2">
        <v>0</v>
      </c>
      <c r="G108" s="2">
        <v>0</v>
      </c>
      <c r="H108" s="2">
        <v>0</v>
      </c>
      <c r="I108" s="2">
        <v>0</v>
      </c>
      <c r="J108" s="2">
        <v>0</v>
      </c>
      <c r="K108" s="2">
        <v>0</v>
      </c>
      <c r="L108" s="2">
        <v>0</v>
      </c>
      <c r="M108" s="2">
        <v>0</v>
      </c>
      <c r="N108" s="2">
        <v>0</v>
      </c>
      <c r="O108" s="2">
        <v>0</v>
      </c>
      <c r="P108" s="2">
        <v>0</v>
      </c>
      <c r="Q108" s="2">
        <v>0</v>
      </c>
      <c r="R108" s="2">
        <v>0</v>
      </c>
      <c r="S108" s="2">
        <v>0</v>
      </c>
      <c r="T108" s="2">
        <v>0</v>
      </c>
      <c r="U108" s="2">
        <v>0</v>
      </c>
      <c r="V108" s="2">
        <v>0</v>
      </c>
      <c r="W108" s="2">
        <v>0</v>
      </c>
      <c r="X108" s="2">
        <v>0</v>
      </c>
      <c r="Y108" s="2">
        <v>0</v>
      </c>
      <c r="Z108" s="2">
        <v>0</v>
      </c>
      <c r="AA108" s="2">
        <v>0</v>
      </c>
      <c r="AB108" s="2">
        <v>0</v>
      </c>
      <c r="AC108" s="2">
        <v>0</v>
      </c>
      <c r="AD108" s="2">
        <v>0</v>
      </c>
      <c r="AE108" s="2">
        <v>0</v>
      </c>
      <c r="AF108" s="2">
        <v>0</v>
      </c>
      <c r="AG108" s="2">
        <v>0</v>
      </c>
      <c r="AH108" t="s">
        <v>210</v>
      </c>
      <c r="AI108">
        <v>6</v>
      </c>
    </row>
    <row r="109" spans="1:35" x14ac:dyDescent="0.25">
      <c r="A109" t="s">
        <v>816</v>
      </c>
      <c r="B109" t="s">
        <v>491</v>
      </c>
      <c r="C109" t="s">
        <v>685</v>
      </c>
      <c r="D109" t="s">
        <v>773</v>
      </c>
      <c r="E109" s="2">
        <v>72.652173913043484</v>
      </c>
      <c r="F109" s="2">
        <v>11.304347826086957</v>
      </c>
      <c r="G109" s="2">
        <v>0</v>
      </c>
      <c r="H109" s="2">
        <v>0</v>
      </c>
      <c r="I109" s="2">
        <v>0</v>
      </c>
      <c r="J109" s="2">
        <v>0</v>
      </c>
      <c r="K109" s="2">
        <v>0</v>
      </c>
      <c r="L109" s="2">
        <v>0</v>
      </c>
      <c r="M109" s="2">
        <v>0</v>
      </c>
      <c r="N109" s="2">
        <v>5.75</v>
      </c>
      <c r="O109" s="2">
        <v>7.91442250149611E-2</v>
      </c>
      <c r="P109" s="2">
        <v>5.7146739130434785</v>
      </c>
      <c r="Q109" s="2">
        <v>4.1304347826086953</v>
      </c>
      <c r="R109" s="2">
        <v>0.13551017354877318</v>
      </c>
      <c r="S109" s="2">
        <v>0</v>
      </c>
      <c r="T109" s="2">
        <v>0</v>
      </c>
      <c r="U109" s="2">
        <v>0</v>
      </c>
      <c r="V109" s="2">
        <v>0</v>
      </c>
      <c r="W109" s="2">
        <v>9.7826086956521743E-2</v>
      </c>
      <c r="X109" s="2">
        <v>0</v>
      </c>
      <c r="Y109" s="2">
        <v>0</v>
      </c>
      <c r="Z109" s="2">
        <v>1.3464991023339318E-3</v>
      </c>
      <c r="AA109" s="2">
        <v>0</v>
      </c>
      <c r="AB109" s="2">
        <v>0</v>
      </c>
      <c r="AC109" s="2">
        <v>0</v>
      </c>
      <c r="AD109" s="2">
        <v>0</v>
      </c>
      <c r="AE109" s="2">
        <v>0</v>
      </c>
      <c r="AF109" s="2">
        <v>0</v>
      </c>
      <c r="AG109" s="2">
        <v>0</v>
      </c>
      <c r="AH109" t="s">
        <v>206</v>
      </c>
      <c r="AI109">
        <v>6</v>
      </c>
    </row>
    <row r="110" spans="1:35" x14ac:dyDescent="0.25">
      <c r="A110" t="s">
        <v>816</v>
      </c>
      <c r="B110" t="s">
        <v>447</v>
      </c>
      <c r="C110" t="s">
        <v>673</v>
      </c>
      <c r="D110" t="s">
        <v>749</v>
      </c>
      <c r="E110" s="2">
        <v>58.695652173913047</v>
      </c>
      <c r="F110" s="2">
        <v>5.6521739130434785</v>
      </c>
      <c r="G110" s="2">
        <v>0.52173913043478259</v>
      </c>
      <c r="H110" s="2">
        <v>0.2608695652173913</v>
      </c>
      <c r="I110" s="2">
        <v>0.2608695652173913</v>
      </c>
      <c r="J110" s="2">
        <v>0</v>
      </c>
      <c r="K110" s="2">
        <v>0</v>
      </c>
      <c r="L110" s="2">
        <v>0</v>
      </c>
      <c r="M110" s="2">
        <v>0</v>
      </c>
      <c r="N110" s="2">
        <v>2.5299999999999998</v>
      </c>
      <c r="O110" s="2">
        <v>4.31037037037037E-2</v>
      </c>
      <c r="P110" s="2">
        <v>0</v>
      </c>
      <c r="Q110" s="2">
        <v>0</v>
      </c>
      <c r="R110" s="2">
        <v>0</v>
      </c>
      <c r="S110" s="2">
        <v>0</v>
      </c>
      <c r="T110" s="2">
        <v>0</v>
      </c>
      <c r="U110" s="2">
        <v>0</v>
      </c>
      <c r="V110" s="2">
        <v>0</v>
      </c>
      <c r="W110" s="2">
        <v>0</v>
      </c>
      <c r="X110" s="2">
        <v>0</v>
      </c>
      <c r="Y110" s="2">
        <v>0</v>
      </c>
      <c r="Z110" s="2">
        <v>0</v>
      </c>
      <c r="AA110" s="2">
        <v>0</v>
      </c>
      <c r="AB110" s="2">
        <v>0</v>
      </c>
      <c r="AC110" s="2">
        <v>0</v>
      </c>
      <c r="AD110" s="2">
        <v>0</v>
      </c>
      <c r="AE110" s="2">
        <v>0</v>
      </c>
      <c r="AF110" s="2">
        <v>0</v>
      </c>
      <c r="AG110" s="2">
        <v>0</v>
      </c>
      <c r="AH110" t="s">
        <v>162</v>
      </c>
      <c r="AI110">
        <v>6</v>
      </c>
    </row>
    <row r="111" spans="1:35" x14ac:dyDescent="0.25">
      <c r="A111" t="s">
        <v>816</v>
      </c>
      <c r="B111" t="s">
        <v>483</v>
      </c>
      <c r="C111" t="s">
        <v>684</v>
      </c>
      <c r="D111" t="s">
        <v>745</v>
      </c>
      <c r="E111" s="2">
        <v>24.978260869565219</v>
      </c>
      <c r="F111" s="2">
        <v>5.7391304347826084</v>
      </c>
      <c r="G111" s="2">
        <v>0.45652173913043476</v>
      </c>
      <c r="H111" s="2">
        <v>0.25</v>
      </c>
      <c r="I111" s="2">
        <v>0.2608695652173913</v>
      </c>
      <c r="J111" s="2">
        <v>0</v>
      </c>
      <c r="K111" s="2">
        <v>0</v>
      </c>
      <c r="L111" s="2">
        <v>0</v>
      </c>
      <c r="M111" s="2">
        <v>0</v>
      </c>
      <c r="N111" s="2">
        <v>0</v>
      </c>
      <c r="O111" s="2">
        <v>0</v>
      </c>
      <c r="P111" s="2">
        <v>0</v>
      </c>
      <c r="Q111" s="2">
        <v>0</v>
      </c>
      <c r="R111" s="2">
        <v>0</v>
      </c>
      <c r="S111" s="2">
        <v>0</v>
      </c>
      <c r="T111" s="2">
        <v>3.6304347826086962</v>
      </c>
      <c r="U111" s="2">
        <v>0</v>
      </c>
      <c r="V111" s="2">
        <v>0.14534377719756311</v>
      </c>
      <c r="W111" s="2">
        <v>0</v>
      </c>
      <c r="X111" s="2">
        <v>0</v>
      </c>
      <c r="Y111" s="2">
        <v>0</v>
      </c>
      <c r="Z111" s="2">
        <v>0</v>
      </c>
      <c r="AA111" s="2">
        <v>0</v>
      </c>
      <c r="AB111" s="2">
        <v>0</v>
      </c>
      <c r="AC111" s="2">
        <v>0</v>
      </c>
      <c r="AD111" s="2">
        <v>0</v>
      </c>
      <c r="AE111" s="2">
        <v>0</v>
      </c>
      <c r="AF111" s="2">
        <v>0</v>
      </c>
      <c r="AG111" s="2">
        <v>2.1739130434782608E-2</v>
      </c>
      <c r="AH111" t="s">
        <v>198</v>
      </c>
      <c r="AI111">
        <v>6</v>
      </c>
    </row>
    <row r="112" spans="1:35" x14ac:dyDescent="0.25">
      <c r="A112" t="s">
        <v>816</v>
      </c>
      <c r="B112" t="s">
        <v>547</v>
      </c>
      <c r="C112" t="s">
        <v>676</v>
      </c>
      <c r="D112" t="s">
        <v>766</v>
      </c>
      <c r="E112" s="2">
        <v>20.641304347826086</v>
      </c>
      <c r="F112" s="2">
        <v>4.3478260869565215</v>
      </c>
      <c r="G112" s="2">
        <v>0.19565217391304349</v>
      </c>
      <c r="H112" s="2">
        <v>8.6956521739130432E-2</v>
      </c>
      <c r="I112" s="2">
        <v>0.19565217391304349</v>
      </c>
      <c r="J112" s="2">
        <v>0</v>
      </c>
      <c r="K112" s="2">
        <v>0</v>
      </c>
      <c r="L112" s="2">
        <v>1.1945652173913044</v>
      </c>
      <c r="M112" s="2">
        <v>12.14076086956522</v>
      </c>
      <c r="N112" s="2">
        <v>0</v>
      </c>
      <c r="O112" s="2">
        <v>0.58817798841495539</v>
      </c>
      <c r="P112" s="2">
        <v>0</v>
      </c>
      <c r="Q112" s="2">
        <v>0</v>
      </c>
      <c r="R112" s="2">
        <v>0</v>
      </c>
      <c r="S112" s="2">
        <v>0.27065217391304347</v>
      </c>
      <c r="T112" s="2">
        <v>2.0529347826086961</v>
      </c>
      <c r="U112" s="2">
        <v>0</v>
      </c>
      <c r="V112" s="2">
        <v>0.11256977356503427</v>
      </c>
      <c r="W112" s="2">
        <v>0.38097826086956521</v>
      </c>
      <c r="X112" s="2">
        <v>2.1114130434782608</v>
      </c>
      <c r="Y112" s="2">
        <v>0</v>
      </c>
      <c r="Z112" s="2">
        <v>0.12074776197998947</v>
      </c>
      <c r="AA112" s="2">
        <v>0</v>
      </c>
      <c r="AB112" s="2">
        <v>0</v>
      </c>
      <c r="AC112" s="2">
        <v>0</v>
      </c>
      <c r="AD112" s="2">
        <v>0</v>
      </c>
      <c r="AE112" s="2">
        <v>0</v>
      </c>
      <c r="AF112" s="2">
        <v>0</v>
      </c>
      <c r="AG112" s="2">
        <v>0</v>
      </c>
      <c r="AH112" t="s">
        <v>266</v>
      </c>
      <c r="AI112">
        <v>6</v>
      </c>
    </row>
    <row r="113" spans="1:35" x14ac:dyDescent="0.25">
      <c r="A113" t="s">
        <v>816</v>
      </c>
      <c r="B113" t="s">
        <v>519</v>
      </c>
      <c r="C113" t="s">
        <v>694</v>
      </c>
      <c r="D113" t="s">
        <v>770</v>
      </c>
      <c r="E113" s="2">
        <v>33.717391304347828</v>
      </c>
      <c r="F113" s="2">
        <v>5.0434782608695654</v>
      </c>
      <c r="G113" s="2">
        <v>0.2608695652173913</v>
      </c>
      <c r="H113" s="2">
        <v>0.2608695652173913</v>
      </c>
      <c r="I113" s="2">
        <v>8.6956521739130432E-2</v>
      </c>
      <c r="J113" s="2">
        <v>0</v>
      </c>
      <c r="K113" s="2">
        <v>0</v>
      </c>
      <c r="L113" s="2">
        <v>0</v>
      </c>
      <c r="M113" s="2">
        <v>0</v>
      </c>
      <c r="N113" s="2">
        <v>0</v>
      </c>
      <c r="O113" s="2">
        <v>0</v>
      </c>
      <c r="P113" s="2">
        <v>1.1005434782608696</v>
      </c>
      <c r="Q113" s="2">
        <v>0</v>
      </c>
      <c r="R113" s="2">
        <v>3.2640232108317214E-2</v>
      </c>
      <c r="S113" s="2">
        <v>0.30663043478260865</v>
      </c>
      <c r="T113" s="2">
        <v>1.412391304347826</v>
      </c>
      <c r="U113" s="2">
        <v>0</v>
      </c>
      <c r="V113" s="2">
        <v>5.0983236621534492E-2</v>
      </c>
      <c r="W113" s="2">
        <v>0.17923913043478262</v>
      </c>
      <c r="X113" s="2">
        <v>1.5247826086956524</v>
      </c>
      <c r="Y113" s="2">
        <v>0</v>
      </c>
      <c r="Z113" s="2">
        <v>5.0538362346872992E-2</v>
      </c>
      <c r="AA113" s="2">
        <v>0</v>
      </c>
      <c r="AB113" s="2">
        <v>0</v>
      </c>
      <c r="AC113" s="2">
        <v>0</v>
      </c>
      <c r="AD113" s="2">
        <v>0</v>
      </c>
      <c r="AE113" s="2">
        <v>0</v>
      </c>
      <c r="AF113" s="2">
        <v>0</v>
      </c>
      <c r="AG113" s="2">
        <v>0</v>
      </c>
      <c r="AH113" t="s">
        <v>237</v>
      </c>
      <c r="AI113">
        <v>6</v>
      </c>
    </row>
    <row r="114" spans="1:35" x14ac:dyDescent="0.25">
      <c r="A114" t="s">
        <v>816</v>
      </c>
      <c r="B114" t="s">
        <v>298</v>
      </c>
      <c r="C114" t="s">
        <v>591</v>
      </c>
      <c r="D114" t="s">
        <v>744</v>
      </c>
      <c r="E114" s="2">
        <v>64.271739130434781</v>
      </c>
      <c r="F114" s="2">
        <v>0</v>
      </c>
      <c r="G114" s="2">
        <v>0</v>
      </c>
      <c r="H114" s="2">
        <v>0</v>
      </c>
      <c r="I114" s="2">
        <v>0.65217391304347827</v>
      </c>
      <c r="J114" s="2">
        <v>0</v>
      </c>
      <c r="K114" s="2">
        <v>0</v>
      </c>
      <c r="L114" s="2">
        <v>1.272282608695652</v>
      </c>
      <c r="M114" s="2">
        <v>5.3913043478260869</v>
      </c>
      <c r="N114" s="2">
        <v>0</v>
      </c>
      <c r="O114" s="2">
        <v>8.3882969727718582E-2</v>
      </c>
      <c r="P114" s="2">
        <v>12.522717391304347</v>
      </c>
      <c r="Q114" s="2">
        <v>0</v>
      </c>
      <c r="R114" s="2">
        <v>0.19484018264840183</v>
      </c>
      <c r="S114" s="2">
        <v>4.9103260869565197</v>
      </c>
      <c r="T114" s="2">
        <v>0.88271739130434779</v>
      </c>
      <c r="U114" s="2">
        <v>0</v>
      </c>
      <c r="V114" s="2">
        <v>9.0133603923558223E-2</v>
      </c>
      <c r="W114" s="2">
        <v>5.1985869565217389</v>
      </c>
      <c r="X114" s="2">
        <v>4.6928260869565204</v>
      </c>
      <c r="Y114" s="2">
        <v>0</v>
      </c>
      <c r="Z114" s="2">
        <v>0.15389988161677656</v>
      </c>
      <c r="AA114" s="2">
        <v>0</v>
      </c>
      <c r="AB114" s="2">
        <v>0</v>
      </c>
      <c r="AC114" s="2">
        <v>0</v>
      </c>
      <c r="AD114" s="2">
        <v>44.467608695652174</v>
      </c>
      <c r="AE114" s="2">
        <v>0</v>
      </c>
      <c r="AF114" s="2">
        <v>0</v>
      </c>
      <c r="AG114" s="2">
        <v>0</v>
      </c>
      <c r="AH114" t="s">
        <v>10</v>
      </c>
      <c r="AI114">
        <v>6</v>
      </c>
    </row>
    <row r="115" spans="1:35" x14ac:dyDescent="0.25">
      <c r="A115" t="s">
        <v>816</v>
      </c>
      <c r="B115" t="s">
        <v>371</v>
      </c>
      <c r="C115" t="s">
        <v>638</v>
      </c>
      <c r="D115" t="s">
        <v>767</v>
      </c>
      <c r="E115" s="2">
        <v>55.260869565217391</v>
      </c>
      <c r="F115" s="2">
        <v>5.7391304347826084</v>
      </c>
      <c r="G115" s="2">
        <v>0.19565217391304349</v>
      </c>
      <c r="H115" s="2">
        <v>0.11413043478260869</v>
      </c>
      <c r="I115" s="2">
        <v>0.24456521739130435</v>
      </c>
      <c r="J115" s="2">
        <v>0</v>
      </c>
      <c r="K115" s="2">
        <v>0</v>
      </c>
      <c r="L115" s="2">
        <v>0</v>
      </c>
      <c r="M115" s="2">
        <v>0</v>
      </c>
      <c r="N115" s="2">
        <v>0</v>
      </c>
      <c r="O115" s="2">
        <v>0</v>
      </c>
      <c r="P115" s="2">
        <v>5.2050000000000001</v>
      </c>
      <c r="Q115" s="2">
        <v>0</v>
      </c>
      <c r="R115" s="2">
        <v>9.4189614476789932E-2</v>
      </c>
      <c r="S115" s="2">
        <v>0</v>
      </c>
      <c r="T115" s="2">
        <v>0</v>
      </c>
      <c r="U115" s="2">
        <v>0</v>
      </c>
      <c r="V115" s="2">
        <v>0</v>
      </c>
      <c r="W115" s="2">
        <v>0</v>
      </c>
      <c r="X115" s="2">
        <v>0</v>
      </c>
      <c r="Y115" s="2">
        <v>0</v>
      </c>
      <c r="Z115" s="2">
        <v>0</v>
      </c>
      <c r="AA115" s="2">
        <v>0.35869565217391303</v>
      </c>
      <c r="AB115" s="2">
        <v>0</v>
      </c>
      <c r="AC115" s="2">
        <v>0</v>
      </c>
      <c r="AD115" s="2">
        <v>0</v>
      </c>
      <c r="AE115" s="2">
        <v>0</v>
      </c>
      <c r="AF115" s="2">
        <v>0</v>
      </c>
      <c r="AG115" s="2">
        <v>0</v>
      </c>
      <c r="AH115" t="s">
        <v>84</v>
      </c>
      <c r="AI115">
        <v>6</v>
      </c>
    </row>
    <row r="116" spans="1:35" x14ac:dyDescent="0.25">
      <c r="A116" t="s">
        <v>816</v>
      </c>
      <c r="B116" t="s">
        <v>280</v>
      </c>
      <c r="C116" t="s">
        <v>591</v>
      </c>
      <c r="D116" t="s">
        <v>744</v>
      </c>
      <c r="E116" s="2">
        <v>50.597826086956523</v>
      </c>
      <c r="F116" s="2">
        <v>5.7391304347826084</v>
      </c>
      <c r="G116" s="2">
        <v>0</v>
      </c>
      <c r="H116" s="2">
        <v>0</v>
      </c>
      <c r="I116" s="2">
        <v>0.2608695652173913</v>
      </c>
      <c r="J116" s="2">
        <v>0</v>
      </c>
      <c r="K116" s="2">
        <v>0</v>
      </c>
      <c r="L116" s="2">
        <v>2.9891304347826088E-2</v>
      </c>
      <c r="M116" s="2">
        <v>0</v>
      </c>
      <c r="N116" s="2">
        <v>5.4129347826086951</v>
      </c>
      <c r="O116" s="2">
        <v>0.10697959183673468</v>
      </c>
      <c r="P116" s="2">
        <v>0</v>
      </c>
      <c r="Q116" s="2">
        <v>5.8945652173913041</v>
      </c>
      <c r="R116" s="2">
        <v>0.11649838882921588</v>
      </c>
      <c r="S116" s="2">
        <v>6.7934782608695649E-2</v>
      </c>
      <c r="T116" s="2">
        <v>0.29076086956521741</v>
      </c>
      <c r="U116" s="2">
        <v>0</v>
      </c>
      <c r="V116" s="2">
        <v>7.0891514500537062E-3</v>
      </c>
      <c r="W116" s="2">
        <v>5.7065217391304345E-2</v>
      </c>
      <c r="X116" s="2">
        <v>0.42499999999999999</v>
      </c>
      <c r="Y116" s="2">
        <v>4.5763043478260874</v>
      </c>
      <c r="Z116" s="2">
        <v>9.9972073039742218E-2</v>
      </c>
      <c r="AA116" s="2">
        <v>0</v>
      </c>
      <c r="AB116" s="2">
        <v>0</v>
      </c>
      <c r="AC116" s="2">
        <v>0</v>
      </c>
      <c r="AD116" s="2">
        <v>0</v>
      </c>
      <c r="AE116" s="2">
        <v>0</v>
      </c>
      <c r="AF116" s="2">
        <v>0</v>
      </c>
      <c r="AG116" s="2">
        <v>0</v>
      </c>
      <c r="AH116" t="s">
        <v>214</v>
      </c>
      <c r="AI116">
        <v>6</v>
      </c>
    </row>
    <row r="117" spans="1:35" x14ac:dyDescent="0.25">
      <c r="A117" t="s">
        <v>816</v>
      </c>
      <c r="B117" t="s">
        <v>283</v>
      </c>
      <c r="C117" t="s">
        <v>585</v>
      </c>
      <c r="D117" t="s">
        <v>744</v>
      </c>
      <c r="E117" s="2">
        <v>43.217391304347828</v>
      </c>
      <c r="F117" s="2">
        <v>5.7391304347826084</v>
      </c>
      <c r="G117" s="2">
        <v>0</v>
      </c>
      <c r="H117" s="2">
        <v>0.46467391304347827</v>
      </c>
      <c r="I117" s="2">
        <v>0.2608695652173913</v>
      </c>
      <c r="J117" s="2">
        <v>0</v>
      </c>
      <c r="K117" s="2">
        <v>0</v>
      </c>
      <c r="L117" s="2">
        <v>1.0472826086956524</v>
      </c>
      <c r="M117" s="2">
        <v>0</v>
      </c>
      <c r="N117" s="2">
        <v>0.42108695652173916</v>
      </c>
      <c r="O117" s="2">
        <v>9.7434607645875259E-3</v>
      </c>
      <c r="P117" s="2">
        <v>0</v>
      </c>
      <c r="Q117" s="2">
        <v>14.664673913043481</v>
      </c>
      <c r="R117" s="2">
        <v>0.33932344064386322</v>
      </c>
      <c r="S117" s="2">
        <v>0.39130434782608697</v>
      </c>
      <c r="T117" s="2">
        <v>1.5559782608695649</v>
      </c>
      <c r="U117" s="2">
        <v>0</v>
      </c>
      <c r="V117" s="2">
        <v>4.505784708249496E-2</v>
      </c>
      <c r="W117" s="2">
        <v>0.32880434782608697</v>
      </c>
      <c r="X117" s="2">
        <v>9.8901086956521738</v>
      </c>
      <c r="Y117" s="2">
        <v>0</v>
      </c>
      <c r="Z117" s="2">
        <v>0.23645372233400402</v>
      </c>
      <c r="AA117" s="2">
        <v>0</v>
      </c>
      <c r="AB117" s="2">
        <v>0</v>
      </c>
      <c r="AC117" s="2">
        <v>0</v>
      </c>
      <c r="AD117" s="2">
        <v>0</v>
      </c>
      <c r="AE117" s="2">
        <v>0</v>
      </c>
      <c r="AF117" s="2">
        <v>0</v>
      </c>
      <c r="AG117" s="2">
        <v>0</v>
      </c>
      <c r="AH117" t="s">
        <v>220</v>
      </c>
      <c r="AI117">
        <v>6</v>
      </c>
    </row>
    <row r="118" spans="1:35" x14ac:dyDescent="0.25">
      <c r="A118" t="s">
        <v>816</v>
      </c>
      <c r="B118" t="s">
        <v>454</v>
      </c>
      <c r="C118" t="s">
        <v>674</v>
      </c>
      <c r="D118" t="s">
        <v>728</v>
      </c>
      <c r="E118" s="2">
        <v>62.347826086956523</v>
      </c>
      <c r="F118" s="2">
        <v>5.7391304347826084</v>
      </c>
      <c r="G118" s="2">
        <v>0</v>
      </c>
      <c r="H118" s="2">
        <v>1.0434782608695652</v>
      </c>
      <c r="I118" s="2">
        <v>0</v>
      </c>
      <c r="J118" s="2">
        <v>0</v>
      </c>
      <c r="K118" s="2">
        <v>0</v>
      </c>
      <c r="L118" s="2">
        <v>1.6845652173913042</v>
      </c>
      <c r="M118" s="2">
        <v>5.3689130434782593</v>
      </c>
      <c r="N118" s="2">
        <v>0</v>
      </c>
      <c r="O118" s="2">
        <v>8.6112273361227315E-2</v>
      </c>
      <c r="P118" s="2">
        <v>4.3732608695652155</v>
      </c>
      <c r="Q118" s="2">
        <v>0</v>
      </c>
      <c r="R118" s="2">
        <v>7.0142956764295647E-2</v>
      </c>
      <c r="S118" s="2">
        <v>9.4456521739130425E-2</v>
      </c>
      <c r="T118" s="2">
        <v>0</v>
      </c>
      <c r="U118" s="2">
        <v>0.51336956521739141</v>
      </c>
      <c r="V118" s="2">
        <v>9.7489539748953982E-3</v>
      </c>
      <c r="W118" s="2">
        <v>0.21619565217391304</v>
      </c>
      <c r="X118" s="2">
        <v>0</v>
      </c>
      <c r="Y118" s="2">
        <v>0.73054347826086952</v>
      </c>
      <c r="Z118" s="2">
        <v>1.5184797768479774E-2</v>
      </c>
      <c r="AA118" s="2">
        <v>0</v>
      </c>
      <c r="AB118" s="2">
        <v>0</v>
      </c>
      <c r="AC118" s="2">
        <v>0</v>
      </c>
      <c r="AD118" s="2">
        <v>0</v>
      </c>
      <c r="AE118" s="2">
        <v>0</v>
      </c>
      <c r="AF118" s="2">
        <v>0</v>
      </c>
      <c r="AG118" s="2">
        <v>0</v>
      </c>
      <c r="AH118" t="s">
        <v>169</v>
      </c>
      <c r="AI118">
        <v>6</v>
      </c>
    </row>
    <row r="119" spans="1:35" x14ac:dyDescent="0.25">
      <c r="A119" t="s">
        <v>816</v>
      </c>
      <c r="B119" t="s">
        <v>294</v>
      </c>
      <c r="C119" t="s">
        <v>592</v>
      </c>
      <c r="D119" t="s">
        <v>709</v>
      </c>
      <c r="E119" s="2">
        <v>77.684782608695656</v>
      </c>
      <c r="F119" s="2">
        <v>3.8260869565217392</v>
      </c>
      <c r="G119" s="2">
        <v>0.14945652173913043</v>
      </c>
      <c r="H119" s="2">
        <v>0.47826086956521741</v>
      </c>
      <c r="I119" s="2">
        <v>0.52173913043478259</v>
      </c>
      <c r="J119" s="2">
        <v>0</v>
      </c>
      <c r="K119" s="2">
        <v>0</v>
      </c>
      <c r="L119" s="2">
        <v>1.296630434782609</v>
      </c>
      <c r="M119" s="2">
        <v>0</v>
      </c>
      <c r="N119" s="2">
        <v>1.1827173913043478</v>
      </c>
      <c r="O119" s="2">
        <v>1.5224569749545263E-2</v>
      </c>
      <c r="P119" s="2">
        <v>0</v>
      </c>
      <c r="Q119" s="2">
        <v>1.1534782608695653</v>
      </c>
      <c r="R119" s="2">
        <v>1.4848188050930461E-2</v>
      </c>
      <c r="S119" s="2">
        <v>0.49434782608695654</v>
      </c>
      <c r="T119" s="2">
        <v>3.0598913043478246</v>
      </c>
      <c r="U119" s="2">
        <v>0</v>
      </c>
      <c r="V119" s="2">
        <v>4.5752063802994243E-2</v>
      </c>
      <c r="W119" s="2">
        <v>2.165978260869565</v>
      </c>
      <c r="X119" s="2">
        <v>0.83913043478260863</v>
      </c>
      <c r="Y119" s="2">
        <v>0</v>
      </c>
      <c r="Z119" s="2">
        <v>3.8683363649083521E-2</v>
      </c>
      <c r="AA119" s="2">
        <v>0</v>
      </c>
      <c r="AB119" s="2">
        <v>0</v>
      </c>
      <c r="AC119" s="2">
        <v>0</v>
      </c>
      <c r="AD119" s="2">
        <v>0</v>
      </c>
      <c r="AE119" s="2">
        <v>0</v>
      </c>
      <c r="AF119" s="2">
        <v>0</v>
      </c>
      <c r="AG119" s="2">
        <v>0</v>
      </c>
      <c r="AH119" t="s">
        <v>5</v>
      </c>
      <c r="AI119">
        <v>6</v>
      </c>
    </row>
    <row r="120" spans="1:35" x14ac:dyDescent="0.25">
      <c r="A120" t="s">
        <v>816</v>
      </c>
      <c r="B120" t="s">
        <v>331</v>
      </c>
      <c r="C120" t="s">
        <v>615</v>
      </c>
      <c r="D120" t="s">
        <v>754</v>
      </c>
      <c r="E120" s="2">
        <v>54.880434782608695</v>
      </c>
      <c r="F120" s="2">
        <v>5.7391304347826084</v>
      </c>
      <c r="G120" s="2">
        <v>0.19293478260869565</v>
      </c>
      <c r="H120" s="2">
        <v>0.19565217391304349</v>
      </c>
      <c r="I120" s="2">
        <v>0.2608695652173913</v>
      </c>
      <c r="J120" s="2">
        <v>0</v>
      </c>
      <c r="K120" s="2">
        <v>0.21467391304347827</v>
      </c>
      <c r="L120" s="2">
        <v>2.0679347826086958</v>
      </c>
      <c r="M120" s="2">
        <v>0</v>
      </c>
      <c r="N120" s="2">
        <v>4.2642391304347829</v>
      </c>
      <c r="O120" s="2">
        <v>7.77005347593583E-2</v>
      </c>
      <c r="P120" s="2">
        <v>0</v>
      </c>
      <c r="Q120" s="2">
        <v>0</v>
      </c>
      <c r="R120" s="2">
        <v>0</v>
      </c>
      <c r="S120" s="2">
        <v>0.64130434782608692</v>
      </c>
      <c r="T120" s="2">
        <v>3.9780434782608691</v>
      </c>
      <c r="U120" s="2">
        <v>0</v>
      </c>
      <c r="V120" s="2">
        <v>8.4171122994652403E-2</v>
      </c>
      <c r="W120" s="2">
        <v>0.50543478260869545</v>
      </c>
      <c r="X120" s="2">
        <v>3.9809782608695654</v>
      </c>
      <c r="Y120" s="2">
        <v>0</v>
      </c>
      <c r="Z120" s="2">
        <v>8.1748861160625866E-2</v>
      </c>
      <c r="AA120" s="2">
        <v>0</v>
      </c>
      <c r="AB120" s="2">
        <v>0</v>
      </c>
      <c r="AC120" s="2">
        <v>0</v>
      </c>
      <c r="AD120" s="2">
        <v>0</v>
      </c>
      <c r="AE120" s="2">
        <v>0</v>
      </c>
      <c r="AF120" s="2">
        <v>0</v>
      </c>
      <c r="AG120" s="2">
        <v>0</v>
      </c>
      <c r="AH120" t="s">
        <v>43</v>
      </c>
      <c r="AI120">
        <v>6</v>
      </c>
    </row>
    <row r="121" spans="1:35" x14ac:dyDescent="0.25">
      <c r="A121" t="s">
        <v>816</v>
      </c>
      <c r="B121" t="s">
        <v>555</v>
      </c>
      <c r="C121" t="s">
        <v>704</v>
      </c>
      <c r="D121" t="s">
        <v>730</v>
      </c>
      <c r="E121" s="2">
        <v>38.010869565217391</v>
      </c>
      <c r="F121" s="2">
        <v>5.6521739130434785</v>
      </c>
      <c r="G121" s="2">
        <v>5.434782608695652E-2</v>
      </c>
      <c r="H121" s="2">
        <v>0.2608695652173913</v>
      </c>
      <c r="I121" s="2">
        <v>0.2608695652173913</v>
      </c>
      <c r="J121" s="2">
        <v>0</v>
      </c>
      <c r="K121" s="2">
        <v>0</v>
      </c>
      <c r="L121" s="2">
        <v>0.96739130434782605</v>
      </c>
      <c r="M121" s="2">
        <v>0</v>
      </c>
      <c r="N121" s="2">
        <v>0</v>
      </c>
      <c r="O121" s="2">
        <v>0</v>
      </c>
      <c r="P121" s="2">
        <v>5.1467391304347823</v>
      </c>
      <c r="Q121" s="2">
        <v>0</v>
      </c>
      <c r="R121" s="2">
        <v>0.13540177294824135</v>
      </c>
      <c r="S121" s="2">
        <v>0.26902173913043476</v>
      </c>
      <c r="T121" s="2">
        <v>1.4184782608695652</v>
      </c>
      <c r="U121" s="2">
        <v>0</v>
      </c>
      <c r="V121" s="2">
        <v>4.4395195882184733E-2</v>
      </c>
      <c r="W121" s="2">
        <v>0.3641304347826087</v>
      </c>
      <c r="X121" s="2">
        <v>1.4402173913043479</v>
      </c>
      <c r="Y121" s="2">
        <v>0</v>
      </c>
      <c r="Z121" s="2">
        <v>4.7469259365170144E-2</v>
      </c>
      <c r="AA121" s="2">
        <v>0</v>
      </c>
      <c r="AB121" s="2">
        <v>0</v>
      </c>
      <c r="AC121" s="2">
        <v>0</v>
      </c>
      <c r="AD121" s="2">
        <v>0</v>
      </c>
      <c r="AE121" s="2">
        <v>0</v>
      </c>
      <c r="AF121" s="2">
        <v>0</v>
      </c>
      <c r="AG121" s="2">
        <v>9.2391304347826081E-2</v>
      </c>
      <c r="AH121" t="s">
        <v>274</v>
      </c>
      <c r="AI121">
        <v>6</v>
      </c>
    </row>
    <row r="122" spans="1:35" x14ac:dyDescent="0.25">
      <c r="A122" t="s">
        <v>816</v>
      </c>
      <c r="B122" t="s">
        <v>484</v>
      </c>
      <c r="C122" t="s">
        <v>637</v>
      </c>
      <c r="D122" t="s">
        <v>766</v>
      </c>
      <c r="E122" s="2">
        <v>60.239130434782609</v>
      </c>
      <c r="F122" s="2">
        <v>6.3440217391304321</v>
      </c>
      <c r="G122" s="2">
        <v>9.7826086956521743E-2</v>
      </c>
      <c r="H122" s="2">
        <v>0.24456521739130435</v>
      </c>
      <c r="I122" s="2">
        <v>0</v>
      </c>
      <c r="J122" s="2">
        <v>0</v>
      </c>
      <c r="K122" s="2">
        <v>0</v>
      </c>
      <c r="L122" s="2">
        <v>5.0903260869565212</v>
      </c>
      <c r="M122" s="2">
        <v>6.4848913043478271</v>
      </c>
      <c r="N122" s="2">
        <v>0</v>
      </c>
      <c r="O122" s="2">
        <v>0.1076524720317575</v>
      </c>
      <c r="P122" s="2">
        <v>2.1616304347826087</v>
      </c>
      <c r="Q122" s="2">
        <v>1.8553260869565213</v>
      </c>
      <c r="R122" s="2">
        <v>6.6683507758931795E-2</v>
      </c>
      <c r="S122" s="2">
        <v>1.0518478260869566</v>
      </c>
      <c r="T122" s="2">
        <v>6.5013043478260881</v>
      </c>
      <c r="U122" s="2">
        <v>0</v>
      </c>
      <c r="V122" s="2">
        <v>0.12538614218693614</v>
      </c>
      <c r="W122" s="2">
        <v>3.2061956521739128</v>
      </c>
      <c r="X122" s="2">
        <v>3.8721739130434778</v>
      </c>
      <c r="Y122" s="2">
        <v>0</v>
      </c>
      <c r="Z122" s="2">
        <v>0.11750451100685672</v>
      </c>
      <c r="AA122" s="2">
        <v>0</v>
      </c>
      <c r="AB122" s="2">
        <v>0</v>
      </c>
      <c r="AC122" s="2">
        <v>0</v>
      </c>
      <c r="AD122" s="2">
        <v>0</v>
      </c>
      <c r="AE122" s="2">
        <v>0</v>
      </c>
      <c r="AF122" s="2">
        <v>0</v>
      </c>
      <c r="AG122" s="2">
        <v>0.30434782608695654</v>
      </c>
      <c r="AH122" t="s">
        <v>199</v>
      </c>
      <c r="AI122">
        <v>6</v>
      </c>
    </row>
    <row r="123" spans="1:35" x14ac:dyDescent="0.25">
      <c r="A123" t="s">
        <v>816</v>
      </c>
      <c r="B123" t="s">
        <v>339</v>
      </c>
      <c r="C123" t="s">
        <v>597</v>
      </c>
      <c r="D123" t="s">
        <v>747</v>
      </c>
      <c r="E123" s="2">
        <v>38.097826086956523</v>
      </c>
      <c r="F123" s="2">
        <v>0</v>
      </c>
      <c r="G123" s="2">
        <v>0</v>
      </c>
      <c r="H123" s="2">
        <v>0</v>
      </c>
      <c r="I123" s="2">
        <v>0</v>
      </c>
      <c r="J123" s="2">
        <v>0</v>
      </c>
      <c r="K123" s="2">
        <v>0</v>
      </c>
      <c r="L123" s="2">
        <v>0</v>
      </c>
      <c r="M123" s="2">
        <v>0</v>
      </c>
      <c r="N123" s="2">
        <v>5.875</v>
      </c>
      <c r="O123" s="2">
        <v>0.1542082738944365</v>
      </c>
      <c r="P123" s="2">
        <v>0</v>
      </c>
      <c r="Q123" s="2">
        <v>0</v>
      </c>
      <c r="R123" s="2">
        <v>0</v>
      </c>
      <c r="S123" s="2">
        <v>0</v>
      </c>
      <c r="T123" s="2">
        <v>0</v>
      </c>
      <c r="U123" s="2">
        <v>0</v>
      </c>
      <c r="V123" s="2">
        <v>0</v>
      </c>
      <c r="W123" s="2">
        <v>0</v>
      </c>
      <c r="X123" s="2">
        <v>0</v>
      </c>
      <c r="Y123" s="2">
        <v>0.86684782608695654</v>
      </c>
      <c r="Z123" s="2">
        <v>2.2753209700427959E-2</v>
      </c>
      <c r="AA123" s="2">
        <v>0</v>
      </c>
      <c r="AB123" s="2">
        <v>0</v>
      </c>
      <c r="AC123" s="2">
        <v>0</v>
      </c>
      <c r="AD123" s="2">
        <v>0</v>
      </c>
      <c r="AE123" s="2">
        <v>0</v>
      </c>
      <c r="AF123" s="2">
        <v>0</v>
      </c>
      <c r="AG123" s="2">
        <v>0</v>
      </c>
      <c r="AH123" t="s">
        <v>51</v>
      </c>
      <c r="AI123">
        <v>6</v>
      </c>
    </row>
    <row r="124" spans="1:35" x14ac:dyDescent="0.25">
      <c r="A124" t="s">
        <v>816</v>
      </c>
      <c r="B124" t="s">
        <v>423</v>
      </c>
      <c r="C124" t="s">
        <v>662</v>
      </c>
      <c r="D124" t="s">
        <v>752</v>
      </c>
      <c r="E124" s="2">
        <v>37.663043478260867</v>
      </c>
      <c r="F124" s="2">
        <v>4.9782608695652177</v>
      </c>
      <c r="G124" s="2">
        <v>0</v>
      </c>
      <c r="H124" s="2">
        <v>0</v>
      </c>
      <c r="I124" s="2">
        <v>0</v>
      </c>
      <c r="J124" s="2">
        <v>0</v>
      </c>
      <c r="K124" s="2">
        <v>0</v>
      </c>
      <c r="L124" s="2">
        <v>2.2038043478260869</v>
      </c>
      <c r="M124" s="2">
        <v>0</v>
      </c>
      <c r="N124" s="2">
        <v>6.2035869565217379</v>
      </c>
      <c r="O124" s="2">
        <v>0.1647128427128427</v>
      </c>
      <c r="P124" s="2">
        <v>0</v>
      </c>
      <c r="Q124" s="2">
        <v>0</v>
      </c>
      <c r="R124" s="2">
        <v>0</v>
      </c>
      <c r="S124" s="2">
        <v>3.3286956521739133</v>
      </c>
      <c r="T124" s="2">
        <v>0</v>
      </c>
      <c r="U124" s="2">
        <v>0</v>
      </c>
      <c r="V124" s="2">
        <v>8.8380952380952393E-2</v>
      </c>
      <c r="W124" s="2">
        <v>0.56521739130434778</v>
      </c>
      <c r="X124" s="2">
        <v>3.4424999999999999</v>
      </c>
      <c r="Y124" s="2">
        <v>0</v>
      </c>
      <c r="Z124" s="2">
        <v>0.10640981240981241</v>
      </c>
      <c r="AA124" s="2">
        <v>0</v>
      </c>
      <c r="AB124" s="2">
        <v>0</v>
      </c>
      <c r="AC124" s="2">
        <v>0</v>
      </c>
      <c r="AD124" s="2">
        <v>0</v>
      </c>
      <c r="AE124" s="2">
        <v>0</v>
      </c>
      <c r="AF124" s="2">
        <v>0</v>
      </c>
      <c r="AG124" s="2">
        <v>0</v>
      </c>
      <c r="AH124" t="s">
        <v>137</v>
      </c>
      <c r="AI124">
        <v>6</v>
      </c>
    </row>
    <row r="125" spans="1:35" x14ac:dyDescent="0.25">
      <c r="A125" t="s">
        <v>816</v>
      </c>
      <c r="B125" t="s">
        <v>354</v>
      </c>
      <c r="C125" t="s">
        <v>573</v>
      </c>
      <c r="D125" t="s">
        <v>733</v>
      </c>
      <c r="E125" s="2">
        <v>30.184782608695652</v>
      </c>
      <c r="F125" s="2">
        <v>5.1739130434782608</v>
      </c>
      <c r="G125" s="2">
        <v>0.2608695652173913</v>
      </c>
      <c r="H125" s="2">
        <v>0.2608695652173913</v>
      </c>
      <c r="I125" s="2">
        <v>0.2608695652173913</v>
      </c>
      <c r="J125" s="2">
        <v>0</v>
      </c>
      <c r="K125" s="2">
        <v>0</v>
      </c>
      <c r="L125" s="2">
        <v>0</v>
      </c>
      <c r="M125" s="2">
        <v>0</v>
      </c>
      <c r="N125" s="2">
        <v>0</v>
      </c>
      <c r="O125" s="2">
        <v>0</v>
      </c>
      <c r="P125" s="2">
        <v>0</v>
      </c>
      <c r="Q125" s="2">
        <v>4.3315217391304346</v>
      </c>
      <c r="R125" s="2">
        <v>0.14350018005041412</v>
      </c>
      <c r="S125" s="2">
        <v>0.65043478260869581</v>
      </c>
      <c r="T125" s="2">
        <v>4.7217391304347824</v>
      </c>
      <c r="U125" s="2">
        <v>0</v>
      </c>
      <c r="V125" s="2">
        <v>0.17797623334533669</v>
      </c>
      <c r="W125" s="2">
        <v>0.48347826086956508</v>
      </c>
      <c r="X125" s="2">
        <v>3.1604347826086956</v>
      </c>
      <c r="Y125" s="2">
        <v>0</v>
      </c>
      <c r="Z125" s="2">
        <v>0.1207202016564638</v>
      </c>
      <c r="AA125" s="2">
        <v>0</v>
      </c>
      <c r="AB125" s="2">
        <v>0</v>
      </c>
      <c r="AC125" s="2">
        <v>0</v>
      </c>
      <c r="AD125" s="2">
        <v>0</v>
      </c>
      <c r="AE125" s="2">
        <v>0</v>
      </c>
      <c r="AF125" s="2">
        <v>0</v>
      </c>
      <c r="AG125" s="2">
        <v>0</v>
      </c>
      <c r="AH125" t="s">
        <v>67</v>
      </c>
      <c r="AI125">
        <v>6</v>
      </c>
    </row>
    <row r="126" spans="1:35" x14ac:dyDescent="0.25">
      <c r="A126" t="s">
        <v>816</v>
      </c>
      <c r="B126" t="s">
        <v>556</v>
      </c>
      <c r="C126" t="s">
        <v>596</v>
      </c>
      <c r="D126" t="s">
        <v>716</v>
      </c>
      <c r="E126" s="2">
        <v>45.391304347826086</v>
      </c>
      <c r="F126" s="2">
        <v>5.7391304347826084</v>
      </c>
      <c r="G126" s="2">
        <v>0</v>
      </c>
      <c r="H126" s="2">
        <v>1.5652173913043479</v>
      </c>
      <c r="I126" s="2">
        <v>0</v>
      </c>
      <c r="J126" s="2">
        <v>0</v>
      </c>
      <c r="K126" s="2">
        <v>0</v>
      </c>
      <c r="L126" s="2">
        <v>0.30413043478260865</v>
      </c>
      <c r="M126" s="2">
        <v>0</v>
      </c>
      <c r="N126" s="2">
        <v>0</v>
      </c>
      <c r="O126" s="2">
        <v>0</v>
      </c>
      <c r="P126" s="2">
        <v>5.3528260869565187</v>
      </c>
      <c r="Q126" s="2">
        <v>0</v>
      </c>
      <c r="R126" s="2">
        <v>0.11792624521072791</v>
      </c>
      <c r="S126" s="2">
        <v>5.5434782608695651E-2</v>
      </c>
      <c r="T126" s="2">
        <v>0</v>
      </c>
      <c r="U126" s="2">
        <v>0.41804347826086952</v>
      </c>
      <c r="V126" s="2">
        <v>1.043103448275862E-2</v>
      </c>
      <c r="W126" s="2">
        <v>4.4239130434782614E-2</v>
      </c>
      <c r="X126" s="2">
        <v>0</v>
      </c>
      <c r="Y126" s="2">
        <v>0.61097826086956541</v>
      </c>
      <c r="Z126" s="2">
        <v>1.4434865900383145E-2</v>
      </c>
      <c r="AA126" s="2">
        <v>0</v>
      </c>
      <c r="AB126" s="2">
        <v>0</v>
      </c>
      <c r="AC126" s="2">
        <v>0</v>
      </c>
      <c r="AD126" s="2">
        <v>0</v>
      </c>
      <c r="AE126" s="2">
        <v>0</v>
      </c>
      <c r="AF126" s="2">
        <v>0</v>
      </c>
      <c r="AG126" s="2">
        <v>0</v>
      </c>
      <c r="AH126" t="s">
        <v>275</v>
      </c>
      <c r="AI126">
        <v>6</v>
      </c>
    </row>
    <row r="127" spans="1:35" x14ac:dyDescent="0.25">
      <c r="A127" t="s">
        <v>816</v>
      </c>
      <c r="B127" t="s">
        <v>490</v>
      </c>
      <c r="C127" t="s">
        <v>659</v>
      </c>
      <c r="D127" t="s">
        <v>710</v>
      </c>
      <c r="E127" s="2">
        <v>51.923913043478258</v>
      </c>
      <c r="F127" s="2">
        <v>8.9009782608695645</v>
      </c>
      <c r="G127" s="2">
        <v>3.2608695652173912E-2</v>
      </c>
      <c r="H127" s="2">
        <v>0</v>
      </c>
      <c r="I127" s="2">
        <v>15.245217391304353</v>
      </c>
      <c r="J127" s="2">
        <v>0</v>
      </c>
      <c r="K127" s="2">
        <v>0</v>
      </c>
      <c r="L127" s="2">
        <v>2.9222826086956517</v>
      </c>
      <c r="M127" s="2">
        <v>0</v>
      </c>
      <c r="N127" s="2">
        <v>0</v>
      </c>
      <c r="O127" s="2">
        <v>0</v>
      </c>
      <c r="P127" s="2">
        <v>0</v>
      </c>
      <c r="Q127" s="2">
        <v>7.8624999999999998</v>
      </c>
      <c r="R127" s="2">
        <v>0.15142348754448398</v>
      </c>
      <c r="S127" s="2">
        <v>0.375</v>
      </c>
      <c r="T127" s="2">
        <v>9.1152173913043466</v>
      </c>
      <c r="U127" s="2">
        <v>0</v>
      </c>
      <c r="V127" s="2">
        <v>0.18277161398367175</v>
      </c>
      <c r="W127" s="2">
        <v>0.89130434782608692</v>
      </c>
      <c r="X127" s="2">
        <v>9.0940217391304348</v>
      </c>
      <c r="Y127" s="2">
        <v>0</v>
      </c>
      <c r="Z127" s="2">
        <v>0.19230688716767849</v>
      </c>
      <c r="AA127" s="2">
        <v>0</v>
      </c>
      <c r="AB127" s="2">
        <v>0</v>
      </c>
      <c r="AC127" s="2">
        <v>0</v>
      </c>
      <c r="AD127" s="2">
        <v>0</v>
      </c>
      <c r="AE127" s="2">
        <v>0</v>
      </c>
      <c r="AF127" s="2">
        <v>0</v>
      </c>
      <c r="AG127" s="2">
        <v>2.1739130434782608E-2</v>
      </c>
      <c r="AH127" t="s">
        <v>205</v>
      </c>
      <c r="AI127">
        <v>6</v>
      </c>
    </row>
    <row r="128" spans="1:35" x14ac:dyDescent="0.25">
      <c r="A128" t="s">
        <v>816</v>
      </c>
      <c r="B128" t="s">
        <v>530</v>
      </c>
      <c r="C128" t="s">
        <v>592</v>
      </c>
      <c r="D128" t="s">
        <v>709</v>
      </c>
      <c r="E128" s="2">
        <v>44.847826086956523</v>
      </c>
      <c r="F128" s="2">
        <v>5.5652173913043477</v>
      </c>
      <c r="G128" s="2">
        <v>0</v>
      </c>
      <c r="H128" s="2">
        <v>0</v>
      </c>
      <c r="I128" s="2">
        <v>0</v>
      </c>
      <c r="J128" s="2">
        <v>0</v>
      </c>
      <c r="K128" s="2">
        <v>0</v>
      </c>
      <c r="L128" s="2">
        <v>1.6151086956521743</v>
      </c>
      <c r="M128" s="2">
        <v>4.8695652173913047</v>
      </c>
      <c r="N128" s="2">
        <v>5.0923913043478262</v>
      </c>
      <c r="O128" s="2">
        <v>0.22212796897721765</v>
      </c>
      <c r="P128" s="2">
        <v>0</v>
      </c>
      <c r="Q128" s="2">
        <v>0</v>
      </c>
      <c r="R128" s="2">
        <v>0</v>
      </c>
      <c r="S128" s="2">
        <v>3.4020652173913044</v>
      </c>
      <c r="T128" s="2">
        <v>5.2956521739130435</v>
      </c>
      <c r="U128" s="2">
        <v>0</v>
      </c>
      <c r="V128" s="2">
        <v>0.19393843916626272</v>
      </c>
      <c r="W128" s="2">
        <v>1.6157608695652175</v>
      </c>
      <c r="X128" s="2">
        <v>7.7293478260869577</v>
      </c>
      <c r="Y128" s="2">
        <v>1.0882608695652174</v>
      </c>
      <c r="Z128" s="2">
        <v>0.23263936015511397</v>
      </c>
      <c r="AA128" s="2">
        <v>0</v>
      </c>
      <c r="AB128" s="2">
        <v>0</v>
      </c>
      <c r="AC128" s="2">
        <v>0</v>
      </c>
      <c r="AD128" s="2">
        <v>0</v>
      </c>
      <c r="AE128" s="2">
        <v>0</v>
      </c>
      <c r="AF128" s="2">
        <v>0</v>
      </c>
      <c r="AG128" s="2">
        <v>0</v>
      </c>
      <c r="AH128" t="s">
        <v>248</v>
      </c>
      <c r="AI128">
        <v>6</v>
      </c>
    </row>
    <row r="129" spans="1:35" x14ac:dyDescent="0.25">
      <c r="A129" t="s">
        <v>816</v>
      </c>
      <c r="B129" t="s">
        <v>464</v>
      </c>
      <c r="C129" t="s">
        <v>596</v>
      </c>
      <c r="D129" t="s">
        <v>716</v>
      </c>
      <c r="E129" s="2">
        <v>37.043478260869563</v>
      </c>
      <c r="F129" s="2">
        <v>5.6032608695652177</v>
      </c>
      <c r="G129" s="2">
        <v>0</v>
      </c>
      <c r="H129" s="2">
        <v>0</v>
      </c>
      <c r="I129" s="2">
        <v>0</v>
      </c>
      <c r="J129" s="2">
        <v>0</v>
      </c>
      <c r="K129" s="2">
        <v>0</v>
      </c>
      <c r="L129" s="2">
        <v>1.8857608695652175</v>
      </c>
      <c r="M129" s="2">
        <v>5.4211956521739131</v>
      </c>
      <c r="N129" s="2">
        <v>0</v>
      </c>
      <c r="O129" s="2">
        <v>0.1463468309859155</v>
      </c>
      <c r="P129" s="2">
        <v>0</v>
      </c>
      <c r="Q129" s="2">
        <v>4.9429347826086953</v>
      </c>
      <c r="R129" s="2">
        <v>0.13343603286384978</v>
      </c>
      <c r="S129" s="2">
        <v>3.0294565217391307</v>
      </c>
      <c r="T129" s="2">
        <v>0.94239130434782592</v>
      </c>
      <c r="U129" s="2">
        <v>0</v>
      </c>
      <c r="V129" s="2">
        <v>0.10722124413145541</v>
      </c>
      <c r="W129" s="2">
        <v>0.79630434782608683</v>
      </c>
      <c r="X129" s="2">
        <v>7.1567391304347812</v>
      </c>
      <c r="Y129" s="2">
        <v>0</v>
      </c>
      <c r="Z129" s="2">
        <v>0.21469483568075115</v>
      </c>
      <c r="AA129" s="2">
        <v>0</v>
      </c>
      <c r="AB129" s="2">
        <v>0</v>
      </c>
      <c r="AC129" s="2">
        <v>0</v>
      </c>
      <c r="AD129" s="2">
        <v>0</v>
      </c>
      <c r="AE129" s="2">
        <v>0</v>
      </c>
      <c r="AF129" s="2">
        <v>0</v>
      </c>
      <c r="AG129" s="2">
        <v>0</v>
      </c>
      <c r="AH129" t="s">
        <v>179</v>
      </c>
      <c r="AI129">
        <v>6</v>
      </c>
    </row>
    <row r="130" spans="1:35" x14ac:dyDescent="0.25">
      <c r="A130" t="s">
        <v>816</v>
      </c>
      <c r="B130" t="s">
        <v>429</v>
      </c>
      <c r="C130" t="s">
        <v>591</v>
      </c>
      <c r="D130" t="s">
        <v>744</v>
      </c>
      <c r="E130" s="2">
        <v>67.184782608695656</v>
      </c>
      <c r="F130" s="2">
        <v>10.434782608695652</v>
      </c>
      <c r="G130" s="2">
        <v>0</v>
      </c>
      <c r="H130" s="2">
        <v>0</v>
      </c>
      <c r="I130" s="2">
        <v>0</v>
      </c>
      <c r="J130" s="2">
        <v>0</v>
      </c>
      <c r="K130" s="2">
        <v>0</v>
      </c>
      <c r="L130" s="2">
        <v>4.6568478260869561</v>
      </c>
      <c r="M130" s="2">
        <v>5.5652173913043477</v>
      </c>
      <c r="N130" s="2">
        <v>5.5652173913043477</v>
      </c>
      <c r="O130" s="2">
        <v>0.16566898560103541</v>
      </c>
      <c r="P130" s="2">
        <v>0</v>
      </c>
      <c r="Q130" s="2">
        <v>0</v>
      </c>
      <c r="R130" s="2">
        <v>0</v>
      </c>
      <c r="S130" s="2">
        <v>4.2502173913043473</v>
      </c>
      <c r="T130" s="2">
        <v>9.3344565217391313</v>
      </c>
      <c r="U130" s="2">
        <v>0</v>
      </c>
      <c r="V130" s="2">
        <v>0.20219867335382621</v>
      </c>
      <c r="W130" s="2">
        <v>5.1731521739130439</v>
      </c>
      <c r="X130" s="2">
        <v>5.2791304347826085</v>
      </c>
      <c r="Y130" s="2">
        <v>1.0765217391304347</v>
      </c>
      <c r="Z130" s="2">
        <v>0.17159844685325998</v>
      </c>
      <c r="AA130" s="2">
        <v>0</v>
      </c>
      <c r="AB130" s="2">
        <v>0</v>
      </c>
      <c r="AC130" s="2">
        <v>0</v>
      </c>
      <c r="AD130" s="2">
        <v>0</v>
      </c>
      <c r="AE130" s="2">
        <v>0</v>
      </c>
      <c r="AF130" s="2">
        <v>0</v>
      </c>
      <c r="AG130" s="2">
        <v>0</v>
      </c>
      <c r="AH130" t="s">
        <v>143</v>
      </c>
      <c r="AI130">
        <v>6</v>
      </c>
    </row>
    <row r="131" spans="1:35" x14ac:dyDescent="0.25">
      <c r="A131" t="s">
        <v>816</v>
      </c>
      <c r="B131" t="s">
        <v>342</v>
      </c>
      <c r="C131" t="s">
        <v>582</v>
      </c>
      <c r="D131" t="s">
        <v>738</v>
      </c>
      <c r="E131" s="2">
        <v>36.423913043478258</v>
      </c>
      <c r="F131" s="2">
        <v>5.9078260869565211</v>
      </c>
      <c r="G131" s="2">
        <v>0</v>
      </c>
      <c r="H131" s="2">
        <v>0</v>
      </c>
      <c r="I131" s="2">
        <v>25.939565217391305</v>
      </c>
      <c r="J131" s="2">
        <v>0</v>
      </c>
      <c r="K131" s="2">
        <v>0</v>
      </c>
      <c r="L131" s="2">
        <v>0.71467391304347827</v>
      </c>
      <c r="M131" s="2">
        <v>0</v>
      </c>
      <c r="N131" s="2">
        <v>0</v>
      </c>
      <c r="O131" s="2">
        <v>0</v>
      </c>
      <c r="P131" s="2">
        <v>0</v>
      </c>
      <c r="Q131" s="2">
        <v>0</v>
      </c>
      <c r="R131" s="2">
        <v>0</v>
      </c>
      <c r="S131" s="2">
        <v>0.17391304347826086</v>
      </c>
      <c r="T131" s="2">
        <v>7.219021739130433</v>
      </c>
      <c r="U131" s="2">
        <v>0</v>
      </c>
      <c r="V131" s="2">
        <v>0.202969262906595</v>
      </c>
      <c r="W131" s="2">
        <v>0.30978260869565216</v>
      </c>
      <c r="X131" s="2">
        <v>4.3695652173913047</v>
      </c>
      <c r="Y131" s="2">
        <v>0</v>
      </c>
      <c r="Z131" s="2">
        <v>0.12846911369740377</v>
      </c>
      <c r="AA131" s="2">
        <v>0</v>
      </c>
      <c r="AB131" s="2">
        <v>0</v>
      </c>
      <c r="AC131" s="2">
        <v>0</v>
      </c>
      <c r="AD131" s="2">
        <v>0</v>
      </c>
      <c r="AE131" s="2">
        <v>0</v>
      </c>
      <c r="AF131" s="2">
        <v>0</v>
      </c>
      <c r="AG131" s="2">
        <v>0</v>
      </c>
      <c r="AH131" t="s">
        <v>55</v>
      </c>
      <c r="AI131">
        <v>6</v>
      </c>
    </row>
    <row r="132" spans="1:35" x14ac:dyDescent="0.25">
      <c r="A132" t="s">
        <v>816</v>
      </c>
      <c r="B132" t="s">
        <v>462</v>
      </c>
      <c r="C132" t="s">
        <v>609</v>
      </c>
      <c r="D132" t="s">
        <v>717</v>
      </c>
      <c r="E132" s="2">
        <v>27.554347826086957</v>
      </c>
      <c r="F132" s="2">
        <v>5.585869565217382</v>
      </c>
      <c r="G132" s="2">
        <v>0</v>
      </c>
      <c r="H132" s="2">
        <v>6.5217391304347824E-2</v>
      </c>
      <c r="I132" s="2">
        <v>2.1739130434782608E-2</v>
      </c>
      <c r="J132" s="2">
        <v>0</v>
      </c>
      <c r="K132" s="2">
        <v>0</v>
      </c>
      <c r="L132" s="2">
        <v>0</v>
      </c>
      <c r="M132" s="2">
        <v>0</v>
      </c>
      <c r="N132" s="2">
        <v>4.9340217391304346</v>
      </c>
      <c r="O132" s="2">
        <v>0.17906508875739643</v>
      </c>
      <c r="P132" s="2">
        <v>0</v>
      </c>
      <c r="Q132" s="2">
        <v>0</v>
      </c>
      <c r="R132" s="2">
        <v>0</v>
      </c>
      <c r="S132" s="2">
        <v>6.6304347826086959E-3</v>
      </c>
      <c r="T132" s="2">
        <v>0</v>
      </c>
      <c r="U132" s="2">
        <v>0</v>
      </c>
      <c r="V132" s="2">
        <v>2.4063116370808679E-4</v>
      </c>
      <c r="W132" s="2">
        <v>0.10326086956521739</v>
      </c>
      <c r="X132" s="2">
        <v>0</v>
      </c>
      <c r="Y132" s="2">
        <v>0</v>
      </c>
      <c r="Z132" s="2">
        <v>3.7475345167652858E-3</v>
      </c>
      <c r="AA132" s="2">
        <v>0</v>
      </c>
      <c r="AB132" s="2">
        <v>0</v>
      </c>
      <c r="AC132" s="2">
        <v>9.7826086956521743E-2</v>
      </c>
      <c r="AD132" s="2">
        <v>0</v>
      </c>
      <c r="AE132" s="2">
        <v>0</v>
      </c>
      <c r="AF132" s="2">
        <v>0</v>
      </c>
      <c r="AG132" s="2">
        <v>0</v>
      </c>
      <c r="AH132" t="s">
        <v>177</v>
      </c>
      <c r="AI132">
        <v>6</v>
      </c>
    </row>
    <row r="133" spans="1:35" x14ac:dyDescent="0.25">
      <c r="A133" t="s">
        <v>816</v>
      </c>
      <c r="B133" t="s">
        <v>311</v>
      </c>
      <c r="C133" t="s">
        <v>591</v>
      </c>
      <c r="D133" t="s">
        <v>744</v>
      </c>
      <c r="E133" s="2">
        <v>57.304347826086953</v>
      </c>
      <c r="F133" s="2">
        <v>5.5652173913043477</v>
      </c>
      <c r="G133" s="2">
        <v>0</v>
      </c>
      <c r="H133" s="2">
        <v>2.5217391304347827</v>
      </c>
      <c r="I133" s="2">
        <v>0</v>
      </c>
      <c r="J133" s="2">
        <v>0</v>
      </c>
      <c r="K133" s="2">
        <v>0</v>
      </c>
      <c r="L133" s="2">
        <v>0.59913043478260886</v>
      </c>
      <c r="M133" s="2">
        <v>5.6318478260869567</v>
      </c>
      <c r="N133" s="2">
        <v>0</v>
      </c>
      <c r="O133" s="2">
        <v>9.8279590288315635E-2</v>
      </c>
      <c r="P133" s="2">
        <v>5.2042391304347841</v>
      </c>
      <c r="Q133" s="2">
        <v>0</v>
      </c>
      <c r="R133" s="2">
        <v>9.0817526555386982E-2</v>
      </c>
      <c r="S133" s="2">
        <v>0.4107608695652174</v>
      </c>
      <c r="T133" s="2">
        <v>0</v>
      </c>
      <c r="U133" s="2">
        <v>1.705434782608696</v>
      </c>
      <c r="V133" s="2">
        <v>3.6929059180576637E-2</v>
      </c>
      <c r="W133" s="2">
        <v>0.63293478260869573</v>
      </c>
      <c r="X133" s="2">
        <v>0</v>
      </c>
      <c r="Y133" s="2">
        <v>1.7397826086956523</v>
      </c>
      <c r="Z133" s="2">
        <v>4.1405538694992416E-2</v>
      </c>
      <c r="AA133" s="2">
        <v>0</v>
      </c>
      <c r="AB133" s="2">
        <v>0</v>
      </c>
      <c r="AC133" s="2">
        <v>0</v>
      </c>
      <c r="AD133" s="2">
        <v>0</v>
      </c>
      <c r="AE133" s="2">
        <v>0</v>
      </c>
      <c r="AF133" s="2">
        <v>0</v>
      </c>
      <c r="AG133" s="2">
        <v>0</v>
      </c>
      <c r="AH133" t="s">
        <v>23</v>
      </c>
      <c r="AI133">
        <v>6</v>
      </c>
    </row>
    <row r="134" spans="1:35" x14ac:dyDescent="0.25">
      <c r="A134" t="s">
        <v>816</v>
      </c>
      <c r="B134" t="s">
        <v>367</v>
      </c>
      <c r="C134" t="s">
        <v>570</v>
      </c>
      <c r="D134" t="s">
        <v>763</v>
      </c>
      <c r="E134" s="2">
        <v>48.858695652173914</v>
      </c>
      <c r="F134" s="2">
        <v>4.8939130434782605</v>
      </c>
      <c r="G134" s="2">
        <v>3.2608695652173912E-2</v>
      </c>
      <c r="H134" s="2">
        <v>0.21195652173913043</v>
      </c>
      <c r="I134" s="2">
        <v>4.364673913043478</v>
      </c>
      <c r="J134" s="2">
        <v>0</v>
      </c>
      <c r="K134" s="2">
        <v>0</v>
      </c>
      <c r="L134" s="2">
        <v>0.44478260869565217</v>
      </c>
      <c r="M134" s="2">
        <v>0</v>
      </c>
      <c r="N134" s="2">
        <v>0</v>
      </c>
      <c r="O134" s="2">
        <v>0</v>
      </c>
      <c r="P134" s="2">
        <v>0</v>
      </c>
      <c r="Q134" s="2">
        <v>5.4123913043478247</v>
      </c>
      <c r="R134" s="2">
        <v>0.11077641824249163</v>
      </c>
      <c r="S134" s="2">
        <v>2.1739130434782608E-2</v>
      </c>
      <c r="T134" s="2">
        <v>0</v>
      </c>
      <c r="U134" s="2">
        <v>0</v>
      </c>
      <c r="V134" s="2">
        <v>4.4493882091212455E-4</v>
      </c>
      <c r="W134" s="2">
        <v>5.3586956521739129E-2</v>
      </c>
      <c r="X134" s="2">
        <v>2.0945652173913039</v>
      </c>
      <c r="Y134" s="2">
        <v>0</v>
      </c>
      <c r="Z134" s="2">
        <v>4.3966629588431581E-2</v>
      </c>
      <c r="AA134" s="2">
        <v>0</v>
      </c>
      <c r="AB134" s="2">
        <v>0</v>
      </c>
      <c r="AC134" s="2">
        <v>0</v>
      </c>
      <c r="AD134" s="2">
        <v>0</v>
      </c>
      <c r="AE134" s="2">
        <v>0</v>
      </c>
      <c r="AF134" s="2">
        <v>0</v>
      </c>
      <c r="AG134" s="2">
        <v>0</v>
      </c>
      <c r="AH134" t="s">
        <v>80</v>
      </c>
      <c r="AI134">
        <v>6</v>
      </c>
    </row>
    <row r="135" spans="1:35" x14ac:dyDescent="0.25">
      <c r="A135" t="s">
        <v>816</v>
      </c>
      <c r="B135" t="s">
        <v>406</v>
      </c>
      <c r="C135" t="s">
        <v>605</v>
      </c>
      <c r="D135" t="s">
        <v>736</v>
      </c>
      <c r="E135" s="2">
        <v>17.619565217391305</v>
      </c>
      <c r="F135" s="2">
        <v>4.9076086956521738</v>
      </c>
      <c r="G135" s="2">
        <v>9.7826086956521743E-2</v>
      </c>
      <c r="H135" s="2">
        <v>0.2608695652173913</v>
      </c>
      <c r="I135" s="2">
        <v>0.2608695652173913</v>
      </c>
      <c r="J135" s="2">
        <v>0</v>
      </c>
      <c r="K135" s="2">
        <v>0</v>
      </c>
      <c r="L135" s="2">
        <v>0</v>
      </c>
      <c r="M135" s="2">
        <v>0</v>
      </c>
      <c r="N135" s="2">
        <v>0</v>
      </c>
      <c r="O135" s="2">
        <v>0</v>
      </c>
      <c r="P135" s="2">
        <v>5.3505434782608692</v>
      </c>
      <c r="Q135" s="2">
        <v>0</v>
      </c>
      <c r="R135" s="2">
        <v>0.30367057371992595</v>
      </c>
      <c r="S135" s="2">
        <v>0.28532608695652173</v>
      </c>
      <c r="T135" s="2">
        <v>4.2527173913043477</v>
      </c>
      <c r="U135" s="2">
        <v>0</v>
      </c>
      <c r="V135" s="2">
        <v>0.25755706354102403</v>
      </c>
      <c r="W135" s="2">
        <v>0.31521739130434784</v>
      </c>
      <c r="X135" s="2">
        <v>4.4538043478260869</v>
      </c>
      <c r="Y135" s="2">
        <v>0</v>
      </c>
      <c r="Z135" s="2">
        <v>0.27066625539790251</v>
      </c>
      <c r="AA135" s="2">
        <v>0</v>
      </c>
      <c r="AB135" s="2">
        <v>0</v>
      </c>
      <c r="AC135" s="2">
        <v>0</v>
      </c>
      <c r="AD135" s="2">
        <v>0</v>
      </c>
      <c r="AE135" s="2">
        <v>0</v>
      </c>
      <c r="AF135" s="2">
        <v>0</v>
      </c>
      <c r="AG135" s="2">
        <v>0</v>
      </c>
      <c r="AH135" t="s">
        <v>120</v>
      </c>
      <c r="AI135">
        <v>6</v>
      </c>
    </row>
    <row r="136" spans="1:35" x14ac:dyDescent="0.25">
      <c r="A136" t="s">
        <v>816</v>
      </c>
      <c r="B136" t="s">
        <v>553</v>
      </c>
      <c r="C136" t="s">
        <v>561</v>
      </c>
      <c r="D136" t="s">
        <v>742</v>
      </c>
      <c r="E136" s="2">
        <v>35.630434782608695</v>
      </c>
      <c r="F136" s="2">
        <v>5.7391304347826084</v>
      </c>
      <c r="G136" s="2">
        <v>0.78260869565217395</v>
      </c>
      <c r="H136" s="2">
        <v>0.2608695652173913</v>
      </c>
      <c r="I136" s="2">
        <v>0.2608695652173913</v>
      </c>
      <c r="J136" s="2">
        <v>0</v>
      </c>
      <c r="K136" s="2">
        <v>0</v>
      </c>
      <c r="L136" s="2">
        <v>3.8270652173913042</v>
      </c>
      <c r="M136" s="2">
        <v>0</v>
      </c>
      <c r="N136" s="2">
        <v>0</v>
      </c>
      <c r="O136" s="2">
        <v>0</v>
      </c>
      <c r="P136" s="2">
        <v>0</v>
      </c>
      <c r="Q136" s="2">
        <v>0</v>
      </c>
      <c r="R136" s="2">
        <v>0</v>
      </c>
      <c r="S136" s="2">
        <v>0.54</v>
      </c>
      <c r="T136" s="2">
        <v>4.2759782608695653</v>
      </c>
      <c r="U136" s="2">
        <v>1.1032608695652173</v>
      </c>
      <c r="V136" s="2">
        <v>0.16612873703477729</v>
      </c>
      <c r="W136" s="2">
        <v>0.60445652173913045</v>
      </c>
      <c r="X136" s="2">
        <v>4.9208695652173917</v>
      </c>
      <c r="Y136" s="2">
        <v>0</v>
      </c>
      <c r="Z136" s="2">
        <v>0.15507321537522881</v>
      </c>
      <c r="AA136" s="2">
        <v>0</v>
      </c>
      <c r="AB136" s="2">
        <v>0</v>
      </c>
      <c r="AC136" s="2">
        <v>0</v>
      </c>
      <c r="AD136" s="2">
        <v>0</v>
      </c>
      <c r="AE136" s="2">
        <v>0</v>
      </c>
      <c r="AF136" s="2">
        <v>0</v>
      </c>
      <c r="AG136" s="2">
        <v>0</v>
      </c>
      <c r="AH136" t="s">
        <v>272</v>
      </c>
      <c r="AI136">
        <v>6</v>
      </c>
    </row>
    <row r="137" spans="1:35" x14ac:dyDescent="0.25">
      <c r="A137" t="s">
        <v>816</v>
      </c>
      <c r="B137" t="s">
        <v>345</v>
      </c>
      <c r="C137" t="s">
        <v>589</v>
      </c>
      <c r="D137" t="s">
        <v>744</v>
      </c>
      <c r="E137" s="2">
        <v>72.586956521739125</v>
      </c>
      <c r="F137" s="2">
        <v>4.4021739130434785</v>
      </c>
      <c r="G137" s="2">
        <v>0</v>
      </c>
      <c r="H137" s="2">
        <v>0</v>
      </c>
      <c r="I137" s="2">
        <v>0.95652173913043481</v>
      </c>
      <c r="J137" s="2">
        <v>0</v>
      </c>
      <c r="K137" s="2">
        <v>0</v>
      </c>
      <c r="L137" s="2">
        <v>2.1218478260869569</v>
      </c>
      <c r="M137" s="2">
        <v>0.84782608695652173</v>
      </c>
      <c r="N137" s="2">
        <v>0</v>
      </c>
      <c r="O137" s="2">
        <v>1.1680143755615454E-2</v>
      </c>
      <c r="P137" s="2">
        <v>5.0217391304347823</v>
      </c>
      <c r="Q137" s="2">
        <v>4.8940217391304346</v>
      </c>
      <c r="R137" s="2">
        <v>0.13660527103923331</v>
      </c>
      <c r="S137" s="2">
        <v>0.73478260869565226</v>
      </c>
      <c r="T137" s="2">
        <v>4.7544565217391312</v>
      </c>
      <c r="U137" s="2">
        <v>0</v>
      </c>
      <c r="V137" s="2">
        <v>7.5622941000299509E-2</v>
      </c>
      <c r="W137" s="2">
        <v>0.58173913043478276</v>
      </c>
      <c r="X137" s="2">
        <v>3.450760869565217</v>
      </c>
      <c r="Y137" s="2">
        <v>0</v>
      </c>
      <c r="Z137" s="2">
        <v>5.5554058101227911E-2</v>
      </c>
      <c r="AA137" s="2">
        <v>0</v>
      </c>
      <c r="AB137" s="2">
        <v>0</v>
      </c>
      <c r="AC137" s="2">
        <v>0</v>
      </c>
      <c r="AD137" s="2">
        <v>0</v>
      </c>
      <c r="AE137" s="2">
        <v>0</v>
      </c>
      <c r="AF137" s="2">
        <v>0</v>
      </c>
      <c r="AG137" s="2">
        <v>0</v>
      </c>
      <c r="AH137" t="s">
        <v>58</v>
      </c>
      <c r="AI137">
        <v>6</v>
      </c>
    </row>
    <row r="138" spans="1:35" x14ac:dyDescent="0.25">
      <c r="A138" t="s">
        <v>816</v>
      </c>
      <c r="B138" t="s">
        <v>456</v>
      </c>
      <c r="C138" t="s">
        <v>675</v>
      </c>
      <c r="D138" t="s">
        <v>757</v>
      </c>
      <c r="E138" s="2">
        <v>40.434782608695649</v>
      </c>
      <c r="F138" s="2">
        <v>0</v>
      </c>
      <c r="G138" s="2">
        <v>0</v>
      </c>
      <c r="H138" s="2">
        <v>0</v>
      </c>
      <c r="I138" s="2">
        <v>0</v>
      </c>
      <c r="J138" s="2">
        <v>0</v>
      </c>
      <c r="K138" s="2">
        <v>0</v>
      </c>
      <c r="L138" s="2">
        <v>0</v>
      </c>
      <c r="M138" s="2">
        <v>0</v>
      </c>
      <c r="N138" s="2">
        <v>0</v>
      </c>
      <c r="O138" s="2">
        <v>0</v>
      </c>
      <c r="P138" s="2">
        <v>5.2065217391304346</v>
      </c>
      <c r="Q138" s="2">
        <v>0</v>
      </c>
      <c r="R138" s="2">
        <v>0.12876344086021507</v>
      </c>
      <c r="S138" s="2">
        <v>0.23641304347826086</v>
      </c>
      <c r="T138" s="2">
        <v>5.3913043478260869</v>
      </c>
      <c r="U138" s="2">
        <v>0</v>
      </c>
      <c r="V138" s="2">
        <v>0.13918010752688173</v>
      </c>
      <c r="W138" s="2">
        <v>0.31521739130434784</v>
      </c>
      <c r="X138" s="2">
        <v>1.2282608695652173</v>
      </c>
      <c r="Y138" s="2">
        <v>0</v>
      </c>
      <c r="Z138" s="2">
        <v>3.8172043010752693E-2</v>
      </c>
      <c r="AA138" s="2">
        <v>0</v>
      </c>
      <c r="AB138" s="2">
        <v>0</v>
      </c>
      <c r="AC138" s="2">
        <v>0</v>
      </c>
      <c r="AD138" s="2">
        <v>0</v>
      </c>
      <c r="AE138" s="2">
        <v>22.603260869565219</v>
      </c>
      <c r="AF138" s="2">
        <v>0</v>
      </c>
      <c r="AG138" s="2">
        <v>0</v>
      </c>
      <c r="AH138" t="s">
        <v>171</v>
      </c>
      <c r="AI138">
        <v>6</v>
      </c>
    </row>
    <row r="139" spans="1:35" x14ac:dyDescent="0.25">
      <c r="A139" t="s">
        <v>816</v>
      </c>
      <c r="B139" t="s">
        <v>521</v>
      </c>
      <c r="C139" t="s">
        <v>695</v>
      </c>
      <c r="D139" t="s">
        <v>775</v>
      </c>
      <c r="E139" s="2">
        <v>29.25</v>
      </c>
      <c r="F139" s="2">
        <v>5.7391304347826084</v>
      </c>
      <c r="G139" s="2">
        <v>0</v>
      </c>
      <c r="H139" s="2">
        <v>0</v>
      </c>
      <c r="I139" s="2">
        <v>0</v>
      </c>
      <c r="J139" s="2">
        <v>0</v>
      </c>
      <c r="K139" s="2">
        <v>0</v>
      </c>
      <c r="L139" s="2">
        <v>0.43804347826086959</v>
      </c>
      <c r="M139" s="2">
        <v>0</v>
      </c>
      <c r="N139" s="2">
        <v>0</v>
      </c>
      <c r="O139" s="2">
        <v>0</v>
      </c>
      <c r="P139" s="2">
        <v>0</v>
      </c>
      <c r="Q139" s="2">
        <v>0</v>
      </c>
      <c r="R139" s="2">
        <v>0</v>
      </c>
      <c r="S139" s="2">
        <v>1.7173913043478262E-2</v>
      </c>
      <c r="T139" s="2">
        <v>1.2028260869565217</v>
      </c>
      <c r="U139" s="2">
        <v>0</v>
      </c>
      <c r="V139" s="2">
        <v>4.1709401709401711E-2</v>
      </c>
      <c r="W139" s="2">
        <v>6.5217391304347824E-2</v>
      </c>
      <c r="X139" s="2">
        <v>1.6902173913043479</v>
      </c>
      <c r="Y139" s="2">
        <v>0</v>
      </c>
      <c r="Z139" s="2">
        <v>6.0014864362690455E-2</v>
      </c>
      <c r="AA139" s="2">
        <v>0</v>
      </c>
      <c r="AB139" s="2">
        <v>0</v>
      </c>
      <c r="AC139" s="2">
        <v>0</v>
      </c>
      <c r="AD139" s="2">
        <v>0</v>
      </c>
      <c r="AE139" s="2">
        <v>0</v>
      </c>
      <c r="AF139" s="2">
        <v>0</v>
      </c>
      <c r="AG139" s="2">
        <v>0</v>
      </c>
      <c r="AH139" t="s">
        <v>239</v>
      </c>
      <c r="AI139">
        <v>6</v>
      </c>
    </row>
    <row r="140" spans="1:35" x14ac:dyDescent="0.25">
      <c r="A140" t="s">
        <v>816</v>
      </c>
      <c r="B140" t="s">
        <v>337</v>
      </c>
      <c r="C140" t="s">
        <v>588</v>
      </c>
      <c r="D140" t="s">
        <v>743</v>
      </c>
      <c r="E140" s="2">
        <v>74.304347826086953</v>
      </c>
      <c r="F140" s="2">
        <v>5.3043478260869561</v>
      </c>
      <c r="G140" s="2">
        <v>0</v>
      </c>
      <c r="H140" s="2">
        <v>0</v>
      </c>
      <c r="I140" s="2">
        <v>0.86956521739130432</v>
      </c>
      <c r="J140" s="2">
        <v>0</v>
      </c>
      <c r="K140" s="2">
        <v>0</v>
      </c>
      <c r="L140" s="2">
        <v>6.5444565217391295</v>
      </c>
      <c r="M140" s="2">
        <v>5.2863043478260865</v>
      </c>
      <c r="N140" s="2">
        <v>0</v>
      </c>
      <c r="O140" s="2">
        <v>7.1143943826799297E-2</v>
      </c>
      <c r="P140" s="2">
        <v>5.471413043478262</v>
      </c>
      <c r="Q140" s="2">
        <v>3.7551086956521744</v>
      </c>
      <c r="R140" s="2">
        <v>0.12417203042715041</v>
      </c>
      <c r="S140" s="2">
        <v>0.58869565217391295</v>
      </c>
      <c r="T140" s="2">
        <v>5.6339130434782616</v>
      </c>
      <c r="U140" s="2">
        <v>0</v>
      </c>
      <c r="V140" s="2">
        <v>8.3744880046811007E-2</v>
      </c>
      <c r="W140" s="2">
        <v>0.68065217391304345</v>
      </c>
      <c r="X140" s="2">
        <v>6.4274999999999975</v>
      </c>
      <c r="Y140" s="2">
        <v>0</v>
      </c>
      <c r="Z140" s="2">
        <v>9.5662668227033315E-2</v>
      </c>
      <c r="AA140" s="2">
        <v>0</v>
      </c>
      <c r="AB140" s="2">
        <v>0</v>
      </c>
      <c r="AC140" s="2">
        <v>0</v>
      </c>
      <c r="AD140" s="2">
        <v>0</v>
      </c>
      <c r="AE140" s="2">
        <v>0</v>
      </c>
      <c r="AF140" s="2">
        <v>0</v>
      </c>
      <c r="AG140" s="2">
        <v>0</v>
      </c>
      <c r="AH140" t="s">
        <v>49</v>
      </c>
      <c r="AI140">
        <v>6</v>
      </c>
    </row>
    <row r="141" spans="1:35" x14ac:dyDescent="0.25">
      <c r="A141" t="s">
        <v>816</v>
      </c>
      <c r="B141" t="s">
        <v>505</v>
      </c>
      <c r="C141" t="s">
        <v>577</v>
      </c>
      <c r="D141" t="s">
        <v>716</v>
      </c>
      <c r="E141" s="2">
        <v>37.141304347826086</v>
      </c>
      <c r="F141" s="2">
        <v>6.2851086956521751</v>
      </c>
      <c r="G141" s="2">
        <v>0.10869565217391304</v>
      </c>
      <c r="H141" s="2">
        <v>0.38913043478260867</v>
      </c>
      <c r="I141" s="2">
        <v>0</v>
      </c>
      <c r="J141" s="2">
        <v>0</v>
      </c>
      <c r="K141" s="2">
        <v>0</v>
      </c>
      <c r="L141" s="2">
        <v>2.7627173913043479</v>
      </c>
      <c r="M141" s="2">
        <v>0</v>
      </c>
      <c r="N141" s="2">
        <v>0</v>
      </c>
      <c r="O141" s="2">
        <v>0</v>
      </c>
      <c r="P141" s="2">
        <v>0</v>
      </c>
      <c r="Q141" s="2">
        <v>0</v>
      </c>
      <c r="R141" s="2">
        <v>0</v>
      </c>
      <c r="S141" s="2">
        <v>0.57880434782608692</v>
      </c>
      <c r="T141" s="2">
        <v>3.2889130434782605</v>
      </c>
      <c r="U141" s="2">
        <v>0</v>
      </c>
      <c r="V141" s="2">
        <v>0.10413520632133449</v>
      </c>
      <c r="W141" s="2">
        <v>3.6086956521739126</v>
      </c>
      <c r="X141" s="2">
        <v>0.45434782608695651</v>
      </c>
      <c r="Y141" s="2">
        <v>0</v>
      </c>
      <c r="Z141" s="2">
        <v>0.10939420544337138</v>
      </c>
      <c r="AA141" s="2">
        <v>0</v>
      </c>
      <c r="AB141" s="2">
        <v>0</v>
      </c>
      <c r="AC141" s="2">
        <v>0</v>
      </c>
      <c r="AD141" s="2">
        <v>0</v>
      </c>
      <c r="AE141" s="2">
        <v>0</v>
      </c>
      <c r="AF141" s="2">
        <v>0</v>
      </c>
      <c r="AG141" s="2">
        <v>3.2608695652173912E-2</v>
      </c>
      <c r="AH141" t="s">
        <v>223</v>
      </c>
      <c r="AI141">
        <v>6</v>
      </c>
    </row>
    <row r="142" spans="1:35" x14ac:dyDescent="0.25">
      <c r="A142" t="s">
        <v>816</v>
      </c>
      <c r="B142" t="s">
        <v>332</v>
      </c>
      <c r="C142" t="s">
        <v>616</v>
      </c>
      <c r="D142" t="s">
        <v>755</v>
      </c>
      <c r="E142" s="2">
        <v>30.847826086956523</v>
      </c>
      <c r="F142" s="2">
        <v>5.7391304347826084</v>
      </c>
      <c r="G142" s="2">
        <v>0.2608695652173913</v>
      </c>
      <c r="H142" s="2">
        <v>0.2608695652173913</v>
      </c>
      <c r="I142" s="2">
        <v>0.2608695652173913</v>
      </c>
      <c r="J142" s="2">
        <v>0</v>
      </c>
      <c r="K142" s="2">
        <v>0</v>
      </c>
      <c r="L142" s="2">
        <v>0</v>
      </c>
      <c r="M142" s="2">
        <v>4.2880434782608692</v>
      </c>
      <c r="N142" s="2">
        <v>0</v>
      </c>
      <c r="O142" s="2">
        <v>0.13900634249471458</v>
      </c>
      <c r="P142" s="2">
        <v>0</v>
      </c>
      <c r="Q142" s="2">
        <v>5.3777173913043477</v>
      </c>
      <c r="R142" s="2">
        <v>0.17433051444679351</v>
      </c>
      <c r="S142" s="2">
        <v>0.1209782608695652</v>
      </c>
      <c r="T142" s="2">
        <v>0.67423913043478267</v>
      </c>
      <c r="U142" s="2">
        <v>0</v>
      </c>
      <c r="V142" s="2">
        <v>2.5778717406624383E-2</v>
      </c>
      <c r="W142" s="2">
        <v>4.7608695652173912E-2</v>
      </c>
      <c r="X142" s="2">
        <v>0</v>
      </c>
      <c r="Y142" s="2">
        <v>0</v>
      </c>
      <c r="Z142" s="2">
        <v>1.5433403805496827E-3</v>
      </c>
      <c r="AA142" s="2">
        <v>0</v>
      </c>
      <c r="AB142" s="2">
        <v>0</v>
      </c>
      <c r="AC142" s="2">
        <v>0</v>
      </c>
      <c r="AD142" s="2">
        <v>0</v>
      </c>
      <c r="AE142" s="2">
        <v>0</v>
      </c>
      <c r="AF142" s="2">
        <v>0</v>
      </c>
      <c r="AG142" s="2">
        <v>0</v>
      </c>
      <c r="AH142" t="s">
        <v>44</v>
      </c>
      <c r="AI142">
        <v>6</v>
      </c>
    </row>
    <row r="143" spans="1:35" x14ac:dyDescent="0.25">
      <c r="A143" t="s">
        <v>816</v>
      </c>
      <c r="B143" t="s">
        <v>473</v>
      </c>
      <c r="C143" t="s">
        <v>680</v>
      </c>
      <c r="D143" t="s">
        <v>751</v>
      </c>
      <c r="E143" s="2">
        <v>31.804347826086957</v>
      </c>
      <c r="F143" s="2">
        <v>0.34782608695652173</v>
      </c>
      <c r="G143" s="2">
        <v>0</v>
      </c>
      <c r="H143" s="2">
        <v>0</v>
      </c>
      <c r="I143" s="2">
        <v>0</v>
      </c>
      <c r="J143" s="2">
        <v>0</v>
      </c>
      <c r="K143" s="2">
        <v>0</v>
      </c>
      <c r="L143" s="2">
        <v>1.0240217391304349</v>
      </c>
      <c r="M143" s="2">
        <v>0</v>
      </c>
      <c r="N143" s="2">
        <v>0</v>
      </c>
      <c r="O143" s="2">
        <v>0</v>
      </c>
      <c r="P143" s="2">
        <v>4.9429347826086953</v>
      </c>
      <c r="Q143" s="2">
        <v>0</v>
      </c>
      <c r="R143" s="2">
        <v>0.15541695146958304</v>
      </c>
      <c r="S143" s="2">
        <v>0.31858695652173902</v>
      </c>
      <c r="T143" s="2">
        <v>2.2943478260869559</v>
      </c>
      <c r="U143" s="2">
        <v>0</v>
      </c>
      <c r="V143" s="2">
        <v>8.2156527682843442E-2</v>
      </c>
      <c r="W143" s="2">
        <v>0.24217391304347827</v>
      </c>
      <c r="X143" s="2">
        <v>3.0427173913043473</v>
      </c>
      <c r="Y143" s="2">
        <v>0</v>
      </c>
      <c r="Z143" s="2">
        <v>0.10328434723171563</v>
      </c>
      <c r="AA143" s="2">
        <v>0</v>
      </c>
      <c r="AB143" s="2">
        <v>0</v>
      </c>
      <c r="AC143" s="2">
        <v>0</v>
      </c>
      <c r="AD143" s="2">
        <v>0</v>
      </c>
      <c r="AE143" s="2">
        <v>0</v>
      </c>
      <c r="AF143" s="2">
        <v>0</v>
      </c>
      <c r="AG143" s="2">
        <v>0</v>
      </c>
      <c r="AH143" t="s">
        <v>188</v>
      </c>
      <c r="AI143">
        <v>6</v>
      </c>
    </row>
    <row r="144" spans="1:35" x14ac:dyDescent="0.25">
      <c r="A144" t="s">
        <v>816</v>
      </c>
      <c r="B144" t="s">
        <v>500</v>
      </c>
      <c r="C144" t="s">
        <v>663</v>
      </c>
      <c r="D144" t="s">
        <v>711</v>
      </c>
      <c r="E144" s="2">
        <v>74.076086956521735</v>
      </c>
      <c r="F144" s="2">
        <v>5.7391304347826084</v>
      </c>
      <c r="G144" s="2">
        <v>0</v>
      </c>
      <c r="H144" s="2">
        <v>3.3913043478260869</v>
      </c>
      <c r="I144" s="2">
        <v>0</v>
      </c>
      <c r="J144" s="2">
        <v>0</v>
      </c>
      <c r="K144" s="2">
        <v>0</v>
      </c>
      <c r="L144" s="2">
        <v>2.913478260869566</v>
      </c>
      <c r="M144" s="2">
        <v>6.0133695652173866</v>
      </c>
      <c r="N144" s="2">
        <v>0</v>
      </c>
      <c r="O144" s="2">
        <v>8.1178283198826057E-2</v>
      </c>
      <c r="P144" s="2">
        <v>5.0205434782608709</v>
      </c>
      <c r="Q144" s="2">
        <v>0</v>
      </c>
      <c r="R144" s="2">
        <v>6.7775495231107874E-2</v>
      </c>
      <c r="S144" s="2">
        <v>3.5967391304347838</v>
      </c>
      <c r="T144" s="2">
        <v>0</v>
      </c>
      <c r="U144" s="2">
        <v>4.5898913043478275</v>
      </c>
      <c r="V144" s="2">
        <v>0.11051650770359504</v>
      </c>
      <c r="W144" s="2">
        <v>0</v>
      </c>
      <c r="X144" s="2">
        <v>0</v>
      </c>
      <c r="Y144" s="2">
        <v>9.6530434782608694</v>
      </c>
      <c r="Z144" s="2">
        <v>0.1303125458547322</v>
      </c>
      <c r="AA144" s="2">
        <v>0</v>
      </c>
      <c r="AB144" s="2">
        <v>0</v>
      </c>
      <c r="AC144" s="2">
        <v>0</v>
      </c>
      <c r="AD144" s="2">
        <v>0</v>
      </c>
      <c r="AE144" s="2">
        <v>0</v>
      </c>
      <c r="AF144" s="2">
        <v>0</v>
      </c>
      <c r="AG144" s="2">
        <v>0</v>
      </c>
      <c r="AH144" t="s">
        <v>216</v>
      </c>
      <c r="AI144">
        <v>6</v>
      </c>
    </row>
    <row r="145" spans="1:35" x14ac:dyDescent="0.25">
      <c r="A145" t="s">
        <v>816</v>
      </c>
      <c r="B145" t="s">
        <v>333</v>
      </c>
      <c r="C145" t="s">
        <v>617</v>
      </c>
      <c r="D145" t="s">
        <v>756</v>
      </c>
      <c r="E145" s="2">
        <v>39.847826086956523</v>
      </c>
      <c r="F145" s="2">
        <v>5.7391304347826084</v>
      </c>
      <c r="G145" s="2">
        <v>0</v>
      </c>
      <c r="H145" s="2">
        <v>1.3043478260869565</v>
      </c>
      <c r="I145" s="2">
        <v>0</v>
      </c>
      <c r="J145" s="2">
        <v>0</v>
      </c>
      <c r="K145" s="2">
        <v>0</v>
      </c>
      <c r="L145" s="2">
        <v>0.60706521739130437</v>
      </c>
      <c r="M145" s="2">
        <v>1.8419565217391305</v>
      </c>
      <c r="N145" s="2">
        <v>0</v>
      </c>
      <c r="O145" s="2">
        <v>4.6224768139661754E-2</v>
      </c>
      <c r="P145" s="2">
        <v>4.3613043478260858</v>
      </c>
      <c r="Q145" s="2">
        <v>0</v>
      </c>
      <c r="R145" s="2">
        <v>0.10944899072558643</v>
      </c>
      <c r="S145" s="2">
        <v>0.28130434782608699</v>
      </c>
      <c r="T145" s="2">
        <v>0</v>
      </c>
      <c r="U145" s="2">
        <v>1.0515217391304348</v>
      </c>
      <c r="V145" s="2">
        <v>3.3447899618112384E-2</v>
      </c>
      <c r="W145" s="2">
        <v>0</v>
      </c>
      <c r="X145" s="2">
        <v>0</v>
      </c>
      <c r="Y145" s="2">
        <v>0.9869565217391304</v>
      </c>
      <c r="Z145" s="2">
        <v>2.4768139661756682E-2</v>
      </c>
      <c r="AA145" s="2">
        <v>0</v>
      </c>
      <c r="AB145" s="2">
        <v>0</v>
      </c>
      <c r="AC145" s="2">
        <v>0</v>
      </c>
      <c r="AD145" s="2">
        <v>0</v>
      </c>
      <c r="AE145" s="2">
        <v>0</v>
      </c>
      <c r="AF145" s="2">
        <v>0</v>
      </c>
      <c r="AG145" s="2">
        <v>0</v>
      </c>
      <c r="AH145" t="s">
        <v>45</v>
      </c>
      <c r="AI145">
        <v>6</v>
      </c>
    </row>
    <row r="146" spans="1:35" x14ac:dyDescent="0.25">
      <c r="A146" t="s">
        <v>816</v>
      </c>
      <c r="B146" t="s">
        <v>506</v>
      </c>
      <c r="C146" t="s">
        <v>689</v>
      </c>
      <c r="D146" t="s">
        <v>730</v>
      </c>
      <c r="E146" s="2">
        <v>12.413043478260869</v>
      </c>
      <c r="F146" s="2">
        <v>5.6521739130434785</v>
      </c>
      <c r="G146" s="2">
        <v>9.2391304347826081E-2</v>
      </c>
      <c r="H146" s="2">
        <v>0</v>
      </c>
      <c r="I146" s="2">
        <v>0.1875</v>
      </c>
      <c r="J146" s="2">
        <v>0</v>
      </c>
      <c r="K146" s="2">
        <v>0</v>
      </c>
      <c r="L146" s="2">
        <v>0.21195652173913043</v>
      </c>
      <c r="M146" s="2">
        <v>0.2608695652173913</v>
      </c>
      <c r="N146" s="2">
        <v>0</v>
      </c>
      <c r="O146" s="2">
        <v>2.1015761821366025E-2</v>
      </c>
      <c r="P146" s="2">
        <v>0</v>
      </c>
      <c r="Q146" s="2">
        <v>4.697826086956522</v>
      </c>
      <c r="R146" s="2">
        <v>0.37845884413309988</v>
      </c>
      <c r="S146" s="2">
        <v>8.152173913043478E-3</v>
      </c>
      <c r="T146" s="2">
        <v>0.12771739130434784</v>
      </c>
      <c r="U146" s="2">
        <v>0</v>
      </c>
      <c r="V146" s="2">
        <v>1.0945709281961473E-2</v>
      </c>
      <c r="W146" s="2">
        <v>0.89673913043478259</v>
      </c>
      <c r="X146" s="2">
        <v>0.3641304347826087</v>
      </c>
      <c r="Y146" s="2">
        <v>0</v>
      </c>
      <c r="Z146" s="2">
        <v>0.10157618213660245</v>
      </c>
      <c r="AA146" s="2">
        <v>0</v>
      </c>
      <c r="AB146" s="2">
        <v>0</v>
      </c>
      <c r="AC146" s="2">
        <v>0</v>
      </c>
      <c r="AD146" s="2">
        <v>0</v>
      </c>
      <c r="AE146" s="2">
        <v>0</v>
      </c>
      <c r="AF146" s="2">
        <v>0</v>
      </c>
      <c r="AG146" s="2">
        <v>0</v>
      </c>
      <c r="AH146" t="s">
        <v>224</v>
      </c>
      <c r="AI146">
        <v>6</v>
      </c>
    </row>
    <row r="147" spans="1:35" x14ac:dyDescent="0.25">
      <c r="A147" t="s">
        <v>816</v>
      </c>
      <c r="B147" t="s">
        <v>494</v>
      </c>
      <c r="C147" t="s">
        <v>686</v>
      </c>
      <c r="D147" t="s">
        <v>723</v>
      </c>
      <c r="E147" s="2">
        <v>37.608695652173914</v>
      </c>
      <c r="F147" s="2">
        <v>0</v>
      </c>
      <c r="G147" s="2">
        <v>0</v>
      </c>
      <c r="H147" s="2">
        <v>0</v>
      </c>
      <c r="I147" s="2">
        <v>0</v>
      </c>
      <c r="J147" s="2">
        <v>0</v>
      </c>
      <c r="K147" s="2">
        <v>0</v>
      </c>
      <c r="L147" s="2">
        <v>0.79760869565217385</v>
      </c>
      <c r="M147" s="2">
        <v>0</v>
      </c>
      <c r="N147" s="2">
        <v>5.8034782608695652</v>
      </c>
      <c r="O147" s="2">
        <v>0.15431213872832369</v>
      </c>
      <c r="P147" s="2">
        <v>0</v>
      </c>
      <c r="Q147" s="2">
        <v>0</v>
      </c>
      <c r="R147" s="2">
        <v>0</v>
      </c>
      <c r="S147" s="2">
        <v>0.33336956521739131</v>
      </c>
      <c r="T147" s="2">
        <v>2.6399999999999992</v>
      </c>
      <c r="U147" s="2">
        <v>0</v>
      </c>
      <c r="V147" s="2">
        <v>7.9060693641618482E-2</v>
      </c>
      <c r="W147" s="2">
        <v>0.4585869565217392</v>
      </c>
      <c r="X147" s="2">
        <v>4.1315217391304353</v>
      </c>
      <c r="Y147" s="2">
        <v>0</v>
      </c>
      <c r="Z147" s="2">
        <v>0.1220491329479769</v>
      </c>
      <c r="AA147" s="2">
        <v>0</v>
      </c>
      <c r="AB147" s="2">
        <v>0</v>
      </c>
      <c r="AC147" s="2">
        <v>0</v>
      </c>
      <c r="AD147" s="2">
        <v>0</v>
      </c>
      <c r="AE147" s="2">
        <v>0</v>
      </c>
      <c r="AF147" s="2">
        <v>0</v>
      </c>
      <c r="AG147" s="2">
        <v>0</v>
      </c>
      <c r="AH147" t="s">
        <v>209</v>
      </c>
      <c r="AI147">
        <v>6</v>
      </c>
    </row>
    <row r="148" spans="1:35" x14ac:dyDescent="0.25">
      <c r="A148" t="s">
        <v>816</v>
      </c>
      <c r="B148" t="s">
        <v>285</v>
      </c>
      <c r="C148" t="s">
        <v>588</v>
      </c>
      <c r="D148" t="s">
        <v>743</v>
      </c>
      <c r="E148" s="2">
        <v>112.90217391304348</v>
      </c>
      <c r="F148" s="2">
        <v>2.9565217391304346</v>
      </c>
      <c r="G148" s="2">
        <v>0</v>
      </c>
      <c r="H148" s="2">
        <v>0.67391304347826086</v>
      </c>
      <c r="I148" s="2">
        <v>0</v>
      </c>
      <c r="J148" s="2">
        <v>0</v>
      </c>
      <c r="K148" s="2">
        <v>0</v>
      </c>
      <c r="L148" s="2">
        <v>8.1104347826086993</v>
      </c>
      <c r="M148" s="2">
        <v>4.6467391304347814</v>
      </c>
      <c r="N148" s="2">
        <v>0</v>
      </c>
      <c r="O148" s="2">
        <v>4.1157215750457291E-2</v>
      </c>
      <c r="P148" s="2">
        <v>7.4113043478260838</v>
      </c>
      <c r="Q148" s="2">
        <v>4.0441304347826099</v>
      </c>
      <c r="R148" s="2">
        <v>0.10146336767112736</v>
      </c>
      <c r="S148" s="2">
        <v>4.1444565217391309</v>
      </c>
      <c r="T148" s="2">
        <v>5.0776086956521711</v>
      </c>
      <c r="U148" s="2">
        <v>0</v>
      </c>
      <c r="V148" s="2">
        <v>8.1681910079907549E-2</v>
      </c>
      <c r="W148" s="2">
        <v>1.7329347826086958</v>
      </c>
      <c r="X148" s="2">
        <v>0</v>
      </c>
      <c r="Y148" s="2">
        <v>9.4570652173913032</v>
      </c>
      <c r="Z148" s="2">
        <v>9.9112351978434571E-2</v>
      </c>
      <c r="AA148" s="2">
        <v>0</v>
      </c>
      <c r="AB148" s="2">
        <v>0</v>
      </c>
      <c r="AC148" s="2">
        <v>0</v>
      </c>
      <c r="AD148" s="2">
        <v>0</v>
      </c>
      <c r="AE148" s="2">
        <v>0</v>
      </c>
      <c r="AF148" s="2">
        <v>0</v>
      </c>
      <c r="AG148" s="2">
        <v>0</v>
      </c>
      <c r="AH148" t="s">
        <v>265</v>
      </c>
      <c r="AI148">
        <v>6</v>
      </c>
    </row>
    <row r="149" spans="1:35" x14ac:dyDescent="0.25">
      <c r="A149" t="s">
        <v>816</v>
      </c>
      <c r="B149" t="s">
        <v>488</v>
      </c>
      <c r="C149" t="s">
        <v>667</v>
      </c>
      <c r="D149" t="s">
        <v>720</v>
      </c>
      <c r="E149" s="2">
        <v>27.228260869565219</v>
      </c>
      <c r="F149" s="2">
        <v>5.6521739130434785</v>
      </c>
      <c r="G149" s="2">
        <v>0.2608695652173913</v>
      </c>
      <c r="H149" s="2">
        <v>0.2608695652173913</v>
      </c>
      <c r="I149" s="2">
        <v>0.2608695652173913</v>
      </c>
      <c r="J149" s="2">
        <v>0</v>
      </c>
      <c r="K149" s="2">
        <v>0</v>
      </c>
      <c r="L149" s="2">
        <v>0.16945652173913042</v>
      </c>
      <c r="M149" s="2">
        <v>0</v>
      </c>
      <c r="N149" s="2">
        <v>0</v>
      </c>
      <c r="O149" s="2">
        <v>0</v>
      </c>
      <c r="P149" s="2">
        <v>0</v>
      </c>
      <c r="Q149" s="2">
        <v>0</v>
      </c>
      <c r="R149" s="2">
        <v>0</v>
      </c>
      <c r="S149" s="2">
        <v>4.021739130434783E-2</v>
      </c>
      <c r="T149" s="2">
        <v>0.18130434782608695</v>
      </c>
      <c r="U149" s="2">
        <v>0</v>
      </c>
      <c r="V149" s="2">
        <v>8.1357285429141703E-3</v>
      </c>
      <c r="W149" s="2">
        <v>3.0760869565217393E-2</v>
      </c>
      <c r="X149" s="2">
        <v>0</v>
      </c>
      <c r="Y149" s="2">
        <v>0</v>
      </c>
      <c r="Z149" s="2">
        <v>1.129740518962076E-3</v>
      </c>
      <c r="AA149" s="2">
        <v>0</v>
      </c>
      <c r="AB149" s="2">
        <v>0</v>
      </c>
      <c r="AC149" s="2">
        <v>0</v>
      </c>
      <c r="AD149" s="2">
        <v>0</v>
      </c>
      <c r="AE149" s="2">
        <v>0</v>
      </c>
      <c r="AF149" s="2">
        <v>0</v>
      </c>
      <c r="AG149" s="2">
        <v>0</v>
      </c>
      <c r="AH149" t="s">
        <v>203</v>
      </c>
      <c r="AI149">
        <v>6</v>
      </c>
    </row>
    <row r="150" spans="1:35" x14ac:dyDescent="0.25">
      <c r="A150" t="s">
        <v>816</v>
      </c>
      <c r="B150" t="s">
        <v>485</v>
      </c>
      <c r="C150" t="s">
        <v>638</v>
      </c>
      <c r="D150" t="s">
        <v>767</v>
      </c>
      <c r="E150" s="2">
        <v>36.880434782608695</v>
      </c>
      <c r="F150" s="2">
        <v>5.6521739130434785</v>
      </c>
      <c r="G150" s="2">
        <v>0.2608695652173913</v>
      </c>
      <c r="H150" s="2">
        <v>0.29891304347826086</v>
      </c>
      <c r="I150" s="2">
        <v>0.2608695652173913</v>
      </c>
      <c r="J150" s="2">
        <v>0</v>
      </c>
      <c r="K150" s="2">
        <v>0</v>
      </c>
      <c r="L150" s="2">
        <v>8.4110869565217392</v>
      </c>
      <c r="M150" s="2">
        <v>0</v>
      </c>
      <c r="N150" s="2">
        <v>5.5326086956521738</v>
      </c>
      <c r="O150" s="2">
        <v>0.15001473622163278</v>
      </c>
      <c r="P150" s="2">
        <v>5.3125</v>
      </c>
      <c r="Q150" s="2">
        <v>0</v>
      </c>
      <c r="R150" s="2">
        <v>0.14404656646035957</v>
      </c>
      <c r="S150" s="2">
        <v>4.571956521739132</v>
      </c>
      <c r="T150" s="2">
        <v>1.2844565217391304</v>
      </c>
      <c r="U150" s="2">
        <v>0</v>
      </c>
      <c r="V150" s="2">
        <v>0.1587945770704392</v>
      </c>
      <c r="W150" s="2">
        <v>0.73641304347826086</v>
      </c>
      <c r="X150" s="2">
        <v>11.25728260869565</v>
      </c>
      <c r="Y150" s="2">
        <v>0</v>
      </c>
      <c r="Z150" s="2">
        <v>0.32520483348069551</v>
      </c>
      <c r="AA150" s="2">
        <v>0</v>
      </c>
      <c r="AB150" s="2">
        <v>0</v>
      </c>
      <c r="AC150" s="2">
        <v>0</v>
      </c>
      <c r="AD150" s="2">
        <v>0</v>
      </c>
      <c r="AE150" s="2">
        <v>0.73413043478260875</v>
      </c>
      <c r="AF150" s="2">
        <v>0</v>
      </c>
      <c r="AG150" s="2">
        <v>0</v>
      </c>
      <c r="AH150" t="s">
        <v>200</v>
      </c>
      <c r="AI150">
        <v>6</v>
      </c>
    </row>
    <row r="151" spans="1:35" x14ac:dyDescent="0.25">
      <c r="A151" t="s">
        <v>816</v>
      </c>
      <c r="B151" t="s">
        <v>389</v>
      </c>
      <c r="C151" t="s">
        <v>649</v>
      </c>
      <c r="D151" t="s">
        <v>728</v>
      </c>
      <c r="E151" s="2">
        <v>45.782608695652172</v>
      </c>
      <c r="F151" s="2">
        <v>7.4979347826086951</v>
      </c>
      <c r="G151" s="2">
        <v>0</v>
      </c>
      <c r="H151" s="2">
        <v>0</v>
      </c>
      <c r="I151" s="2">
        <v>0</v>
      </c>
      <c r="J151" s="2">
        <v>0</v>
      </c>
      <c r="K151" s="2">
        <v>0</v>
      </c>
      <c r="L151" s="2">
        <v>2.5026086956521736</v>
      </c>
      <c r="M151" s="2">
        <v>7.1803260869565184</v>
      </c>
      <c r="N151" s="2">
        <v>0</v>
      </c>
      <c r="O151" s="2">
        <v>0.15683523266856594</v>
      </c>
      <c r="P151" s="2">
        <v>0</v>
      </c>
      <c r="Q151" s="2">
        <v>5.6385869565217401</v>
      </c>
      <c r="R151" s="2">
        <v>0.12316001899335235</v>
      </c>
      <c r="S151" s="2">
        <v>0</v>
      </c>
      <c r="T151" s="2">
        <v>0</v>
      </c>
      <c r="U151" s="2">
        <v>3.0983695652173915</v>
      </c>
      <c r="V151" s="2">
        <v>6.767568850902185E-2</v>
      </c>
      <c r="W151" s="2">
        <v>0</v>
      </c>
      <c r="X151" s="2">
        <v>0.45282608695652177</v>
      </c>
      <c r="Y151" s="2">
        <v>0</v>
      </c>
      <c r="Z151" s="2">
        <v>9.8907882241215592E-3</v>
      </c>
      <c r="AA151" s="2">
        <v>0</v>
      </c>
      <c r="AB151" s="2">
        <v>0</v>
      </c>
      <c r="AC151" s="2">
        <v>0</v>
      </c>
      <c r="AD151" s="2">
        <v>0</v>
      </c>
      <c r="AE151" s="2">
        <v>0</v>
      </c>
      <c r="AF151" s="2">
        <v>0</v>
      </c>
      <c r="AG151" s="2">
        <v>0</v>
      </c>
      <c r="AH151" t="s">
        <v>102</v>
      </c>
      <c r="AI151">
        <v>6</v>
      </c>
    </row>
    <row r="152" spans="1:35" x14ac:dyDescent="0.25">
      <c r="A152" t="s">
        <v>816</v>
      </c>
      <c r="B152" t="s">
        <v>542</v>
      </c>
      <c r="C152" t="s">
        <v>671</v>
      </c>
      <c r="D152" t="s">
        <v>732</v>
      </c>
      <c r="E152" s="2">
        <v>85.467391304347828</v>
      </c>
      <c r="F152" s="2">
        <v>5.7391304347826084</v>
      </c>
      <c r="G152" s="2">
        <v>0</v>
      </c>
      <c r="H152" s="2">
        <v>0.42391304347826086</v>
      </c>
      <c r="I152" s="2">
        <v>0.4891304347826087</v>
      </c>
      <c r="J152" s="2">
        <v>0</v>
      </c>
      <c r="K152" s="2">
        <v>0</v>
      </c>
      <c r="L152" s="2">
        <v>0.15456521739130433</v>
      </c>
      <c r="M152" s="2">
        <v>0</v>
      </c>
      <c r="N152" s="2">
        <v>10.723152173913046</v>
      </c>
      <c r="O152" s="2">
        <v>0.12546483530459115</v>
      </c>
      <c r="P152" s="2">
        <v>0</v>
      </c>
      <c r="Q152" s="2">
        <v>8.6333695652173894</v>
      </c>
      <c r="R152" s="2">
        <v>0.10101360803764464</v>
      </c>
      <c r="S152" s="2">
        <v>1.2935869565217393</v>
      </c>
      <c r="T152" s="2">
        <v>17.232500000000002</v>
      </c>
      <c r="U152" s="2">
        <v>0</v>
      </c>
      <c r="V152" s="2">
        <v>0.21676205010810126</v>
      </c>
      <c r="W152" s="2">
        <v>2.0867391304347827</v>
      </c>
      <c r="X152" s="2">
        <v>6.6296739130434776</v>
      </c>
      <c r="Y152" s="2">
        <v>4.585</v>
      </c>
      <c r="Z152" s="2">
        <v>0.15563143838229682</v>
      </c>
      <c r="AA152" s="2">
        <v>0</v>
      </c>
      <c r="AB152" s="2">
        <v>0</v>
      </c>
      <c r="AC152" s="2">
        <v>0</v>
      </c>
      <c r="AD152" s="2">
        <v>0</v>
      </c>
      <c r="AE152" s="2">
        <v>0</v>
      </c>
      <c r="AF152" s="2">
        <v>0</v>
      </c>
      <c r="AG152" s="2">
        <v>0</v>
      </c>
      <c r="AH152" t="s">
        <v>260</v>
      </c>
      <c r="AI152">
        <v>6</v>
      </c>
    </row>
    <row r="153" spans="1:35" x14ac:dyDescent="0.25">
      <c r="A153" t="s">
        <v>816</v>
      </c>
      <c r="B153" t="s">
        <v>353</v>
      </c>
      <c r="C153" t="s">
        <v>623</v>
      </c>
      <c r="D153" t="s">
        <v>758</v>
      </c>
      <c r="E153" s="2">
        <v>27.086956521739129</v>
      </c>
      <c r="F153" s="2">
        <v>10.749456521739134</v>
      </c>
      <c r="G153" s="2">
        <v>0.30434782608695654</v>
      </c>
      <c r="H153" s="2">
        <v>0</v>
      </c>
      <c r="I153" s="2">
        <v>30.474891304347828</v>
      </c>
      <c r="J153" s="2">
        <v>0</v>
      </c>
      <c r="K153" s="2">
        <v>0</v>
      </c>
      <c r="L153" s="2">
        <v>0.15402173913043479</v>
      </c>
      <c r="M153" s="2">
        <v>0</v>
      </c>
      <c r="N153" s="2">
        <v>6.095543478260872</v>
      </c>
      <c r="O153" s="2">
        <v>0.22503611556982353</v>
      </c>
      <c r="P153" s="2">
        <v>0</v>
      </c>
      <c r="Q153" s="2">
        <v>0</v>
      </c>
      <c r="R153" s="2">
        <v>0</v>
      </c>
      <c r="S153" s="2">
        <v>0.10978260869565216</v>
      </c>
      <c r="T153" s="2">
        <v>0.43293478260869561</v>
      </c>
      <c r="U153" s="2">
        <v>0</v>
      </c>
      <c r="V153" s="2">
        <v>2.0036115569823435E-2</v>
      </c>
      <c r="W153" s="2">
        <v>0.125</v>
      </c>
      <c r="X153" s="2">
        <v>0.28902173913043472</v>
      </c>
      <c r="Y153" s="2">
        <v>0</v>
      </c>
      <c r="Z153" s="2">
        <v>1.5284911717495986E-2</v>
      </c>
      <c r="AA153" s="2">
        <v>0.17391304347826086</v>
      </c>
      <c r="AB153" s="2">
        <v>0</v>
      </c>
      <c r="AC153" s="2">
        <v>0</v>
      </c>
      <c r="AD153" s="2">
        <v>0</v>
      </c>
      <c r="AE153" s="2">
        <v>0</v>
      </c>
      <c r="AF153" s="2">
        <v>0</v>
      </c>
      <c r="AG153" s="2">
        <v>0</v>
      </c>
      <c r="AH153" t="s">
        <v>66</v>
      </c>
      <c r="AI153">
        <v>6</v>
      </c>
    </row>
    <row r="154" spans="1:35" x14ac:dyDescent="0.25">
      <c r="A154" t="s">
        <v>816</v>
      </c>
      <c r="B154" t="s">
        <v>348</v>
      </c>
      <c r="C154" t="s">
        <v>591</v>
      </c>
      <c r="D154" t="s">
        <v>716</v>
      </c>
      <c r="E154" s="2">
        <v>98.054347826086953</v>
      </c>
      <c r="F154" s="2">
        <v>9.6517391304347857</v>
      </c>
      <c r="G154" s="2">
        <v>0</v>
      </c>
      <c r="H154" s="2">
        <v>0</v>
      </c>
      <c r="I154" s="2">
        <v>0</v>
      </c>
      <c r="J154" s="2">
        <v>0</v>
      </c>
      <c r="K154" s="2">
        <v>0</v>
      </c>
      <c r="L154" s="2">
        <v>3.8693478260869569</v>
      </c>
      <c r="M154" s="2">
        <v>6.0894565217391294</v>
      </c>
      <c r="N154" s="2">
        <v>0</v>
      </c>
      <c r="O154" s="2">
        <v>6.2102871078594385E-2</v>
      </c>
      <c r="P154" s="2">
        <v>3.8136956521739127</v>
      </c>
      <c r="Q154" s="2">
        <v>0</v>
      </c>
      <c r="R154" s="2">
        <v>3.8893692495288769E-2</v>
      </c>
      <c r="S154" s="2">
        <v>3.5695652173913039</v>
      </c>
      <c r="T154" s="2">
        <v>8.2290217391304346</v>
      </c>
      <c r="U154" s="2">
        <v>0</v>
      </c>
      <c r="V154" s="2">
        <v>0.12032701474337656</v>
      </c>
      <c r="W154" s="2">
        <v>2.3561956521739127</v>
      </c>
      <c r="X154" s="2">
        <v>7.5740217391304325</v>
      </c>
      <c r="Y154" s="2">
        <v>0</v>
      </c>
      <c r="Z154" s="2">
        <v>0.10127258618778405</v>
      </c>
      <c r="AA154" s="2">
        <v>0</v>
      </c>
      <c r="AB154" s="2">
        <v>0</v>
      </c>
      <c r="AC154" s="2">
        <v>0</v>
      </c>
      <c r="AD154" s="2">
        <v>0</v>
      </c>
      <c r="AE154" s="2">
        <v>0</v>
      </c>
      <c r="AF154" s="2">
        <v>0</v>
      </c>
      <c r="AG154" s="2">
        <v>0</v>
      </c>
      <c r="AH154" t="s">
        <v>61</v>
      </c>
      <c r="AI154">
        <v>6</v>
      </c>
    </row>
    <row r="155" spans="1:35" x14ac:dyDescent="0.25">
      <c r="A155" t="s">
        <v>816</v>
      </c>
      <c r="B155" t="s">
        <v>532</v>
      </c>
      <c r="C155" t="s">
        <v>596</v>
      </c>
      <c r="D155" t="s">
        <v>716</v>
      </c>
      <c r="E155" s="2">
        <v>91.282608695652172</v>
      </c>
      <c r="F155" s="2">
        <v>5.7274999999999991</v>
      </c>
      <c r="G155" s="2">
        <v>6.5217391304347824E-2</v>
      </c>
      <c r="H155" s="2">
        <v>0.16304347826086957</v>
      </c>
      <c r="I155" s="2">
        <v>0</v>
      </c>
      <c r="J155" s="2">
        <v>0</v>
      </c>
      <c r="K155" s="2">
        <v>0</v>
      </c>
      <c r="L155" s="2">
        <v>7.5663043478260876</v>
      </c>
      <c r="M155" s="2">
        <v>5.6936956521739122</v>
      </c>
      <c r="N155" s="2">
        <v>2.0020652173913045</v>
      </c>
      <c r="O155" s="2">
        <v>8.4306977851869483E-2</v>
      </c>
      <c r="P155" s="2">
        <v>0</v>
      </c>
      <c r="Q155" s="2">
        <v>0</v>
      </c>
      <c r="R155" s="2">
        <v>0</v>
      </c>
      <c r="S155" s="2">
        <v>6.7392391304347816</v>
      </c>
      <c r="T155" s="2">
        <v>15.413913043478265</v>
      </c>
      <c r="U155" s="2">
        <v>0</v>
      </c>
      <c r="V155" s="2">
        <v>0.24268754465348896</v>
      </c>
      <c r="W155" s="2">
        <v>10.708043478260873</v>
      </c>
      <c r="X155" s="2">
        <v>15.50184782608696</v>
      </c>
      <c r="Y155" s="2">
        <v>0</v>
      </c>
      <c r="Z155" s="2">
        <v>0.28712907835198864</v>
      </c>
      <c r="AA155" s="2">
        <v>0</v>
      </c>
      <c r="AB155" s="2">
        <v>0</v>
      </c>
      <c r="AC155" s="2">
        <v>0</v>
      </c>
      <c r="AD155" s="2">
        <v>0</v>
      </c>
      <c r="AE155" s="2">
        <v>0</v>
      </c>
      <c r="AF155" s="2">
        <v>0</v>
      </c>
      <c r="AG155" s="2">
        <v>0</v>
      </c>
      <c r="AH155" t="s">
        <v>250</v>
      </c>
      <c r="AI155">
        <v>6</v>
      </c>
    </row>
    <row r="156" spans="1:35" x14ac:dyDescent="0.25">
      <c r="A156" t="s">
        <v>816</v>
      </c>
      <c r="B156" t="s">
        <v>309</v>
      </c>
      <c r="C156" t="s">
        <v>603</v>
      </c>
      <c r="D156" t="s">
        <v>709</v>
      </c>
      <c r="E156" s="2">
        <v>32.673913043478258</v>
      </c>
      <c r="F156" s="2">
        <v>5.0869565217391308</v>
      </c>
      <c r="G156" s="2">
        <v>0.17119565217391305</v>
      </c>
      <c r="H156" s="2">
        <v>0.24456521739130435</v>
      </c>
      <c r="I156" s="2">
        <v>0</v>
      </c>
      <c r="J156" s="2">
        <v>0</v>
      </c>
      <c r="K156" s="2">
        <v>0</v>
      </c>
      <c r="L156" s="2">
        <v>0.11032608695652174</v>
      </c>
      <c r="M156" s="2">
        <v>0</v>
      </c>
      <c r="N156" s="2">
        <v>5.9413043478260876</v>
      </c>
      <c r="O156" s="2">
        <v>0.18183632734530941</v>
      </c>
      <c r="P156" s="2">
        <v>9.5728260869565212</v>
      </c>
      <c r="Q156" s="2">
        <v>0</v>
      </c>
      <c r="R156" s="2">
        <v>0.29298070525615438</v>
      </c>
      <c r="S156" s="2">
        <v>0.21673913043478257</v>
      </c>
      <c r="T156" s="2">
        <v>3.7152173913043494</v>
      </c>
      <c r="U156" s="2">
        <v>0</v>
      </c>
      <c r="V156" s="2">
        <v>0.12033932135728548</v>
      </c>
      <c r="W156" s="2">
        <v>0.1766304347826087</v>
      </c>
      <c r="X156" s="2">
        <v>3.1508695652173908</v>
      </c>
      <c r="Y156" s="2">
        <v>0</v>
      </c>
      <c r="Z156" s="2">
        <v>0.10183965402528276</v>
      </c>
      <c r="AA156" s="2">
        <v>0</v>
      </c>
      <c r="AB156" s="2">
        <v>0</v>
      </c>
      <c r="AC156" s="2">
        <v>0</v>
      </c>
      <c r="AD156" s="2">
        <v>0</v>
      </c>
      <c r="AE156" s="2">
        <v>0</v>
      </c>
      <c r="AF156" s="2">
        <v>0</v>
      </c>
      <c r="AG156" s="2">
        <v>0</v>
      </c>
      <c r="AH156" t="s">
        <v>21</v>
      </c>
      <c r="AI156">
        <v>6</v>
      </c>
    </row>
    <row r="157" spans="1:35" x14ac:dyDescent="0.25">
      <c r="A157" t="s">
        <v>816</v>
      </c>
      <c r="B157" t="s">
        <v>376</v>
      </c>
      <c r="C157" t="s">
        <v>566</v>
      </c>
      <c r="D157" t="s">
        <v>714</v>
      </c>
      <c r="E157" s="2">
        <v>37.413043478260867</v>
      </c>
      <c r="F157" s="2">
        <v>5.7463043478260882</v>
      </c>
      <c r="G157" s="2">
        <v>0</v>
      </c>
      <c r="H157" s="2">
        <v>0</v>
      </c>
      <c r="I157" s="2">
        <v>0</v>
      </c>
      <c r="J157" s="2">
        <v>0</v>
      </c>
      <c r="K157" s="2">
        <v>0</v>
      </c>
      <c r="L157" s="2">
        <v>1.1505434782608699</v>
      </c>
      <c r="M157" s="2">
        <v>0</v>
      </c>
      <c r="N157" s="2">
        <v>0</v>
      </c>
      <c r="O157" s="2">
        <v>0</v>
      </c>
      <c r="P157" s="2">
        <v>0</v>
      </c>
      <c r="Q157" s="2">
        <v>0</v>
      </c>
      <c r="R157" s="2">
        <v>0</v>
      </c>
      <c r="S157" s="2">
        <v>0.19184782608695655</v>
      </c>
      <c r="T157" s="2">
        <v>1.4409782608695649</v>
      </c>
      <c r="U157" s="2">
        <v>0</v>
      </c>
      <c r="V157" s="2">
        <v>4.3643230679837296E-2</v>
      </c>
      <c r="W157" s="2">
        <v>4.2608695652173914E-2</v>
      </c>
      <c r="X157" s="2">
        <v>0.61206521739130426</v>
      </c>
      <c r="Y157" s="2">
        <v>0</v>
      </c>
      <c r="Z157" s="2">
        <v>1.7498547356188263E-2</v>
      </c>
      <c r="AA157" s="2">
        <v>0</v>
      </c>
      <c r="AB157" s="2">
        <v>0</v>
      </c>
      <c r="AC157" s="2">
        <v>0</v>
      </c>
      <c r="AD157" s="2">
        <v>0</v>
      </c>
      <c r="AE157" s="2">
        <v>0</v>
      </c>
      <c r="AF157" s="2">
        <v>0</v>
      </c>
      <c r="AG157" s="2">
        <v>0</v>
      </c>
      <c r="AH157" t="s">
        <v>89</v>
      </c>
      <c r="AI157">
        <v>6</v>
      </c>
    </row>
    <row r="158" spans="1:35" x14ac:dyDescent="0.25">
      <c r="A158" t="s">
        <v>816</v>
      </c>
      <c r="B158" t="s">
        <v>300</v>
      </c>
      <c r="C158" t="s">
        <v>597</v>
      </c>
      <c r="D158" t="s">
        <v>747</v>
      </c>
      <c r="E158" s="2">
        <v>46.858695652173914</v>
      </c>
      <c r="F158" s="2">
        <v>11.103260869565217</v>
      </c>
      <c r="G158" s="2">
        <v>0.56521739130434778</v>
      </c>
      <c r="H158" s="2">
        <v>0.19565217391304349</v>
      </c>
      <c r="I158" s="2">
        <v>0.32608695652173914</v>
      </c>
      <c r="J158" s="2">
        <v>0</v>
      </c>
      <c r="K158" s="2">
        <v>0</v>
      </c>
      <c r="L158" s="2">
        <v>0.89130434782608692</v>
      </c>
      <c r="M158" s="2">
        <v>0</v>
      </c>
      <c r="N158" s="2">
        <v>0</v>
      </c>
      <c r="O158" s="2">
        <v>0</v>
      </c>
      <c r="P158" s="2">
        <v>0</v>
      </c>
      <c r="Q158" s="2">
        <v>0</v>
      </c>
      <c r="R158" s="2">
        <v>0</v>
      </c>
      <c r="S158" s="2">
        <v>0.45923913043478259</v>
      </c>
      <c r="T158" s="2">
        <v>1.3478260869565217</v>
      </c>
      <c r="U158" s="2">
        <v>0</v>
      </c>
      <c r="V158" s="2">
        <v>3.8564138250985848E-2</v>
      </c>
      <c r="W158" s="2">
        <v>0.45923913043478259</v>
      </c>
      <c r="X158" s="2">
        <v>5.4619565217391308</v>
      </c>
      <c r="Y158" s="2">
        <v>0</v>
      </c>
      <c r="Z158" s="2">
        <v>0.12636279285548596</v>
      </c>
      <c r="AA158" s="2">
        <v>0</v>
      </c>
      <c r="AB158" s="2">
        <v>0</v>
      </c>
      <c r="AC158" s="2">
        <v>0</v>
      </c>
      <c r="AD158" s="2">
        <v>0</v>
      </c>
      <c r="AE158" s="2">
        <v>0</v>
      </c>
      <c r="AF158" s="2">
        <v>0</v>
      </c>
      <c r="AG158" s="2">
        <v>0</v>
      </c>
      <c r="AH158" t="s">
        <v>12</v>
      </c>
      <c r="AI158">
        <v>6</v>
      </c>
    </row>
    <row r="159" spans="1:35" x14ac:dyDescent="0.25">
      <c r="A159" t="s">
        <v>816</v>
      </c>
      <c r="B159" t="s">
        <v>533</v>
      </c>
      <c r="C159" t="s">
        <v>655</v>
      </c>
      <c r="D159" t="s">
        <v>757</v>
      </c>
      <c r="E159" s="2">
        <v>60.206521739130437</v>
      </c>
      <c r="F159" s="2">
        <v>5.2282608695652177</v>
      </c>
      <c r="G159" s="2">
        <v>0</v>
      </c>
      <c r="H159" s="2">
        <v>0</v>
      </c>
      <c r="I159" s="2">
        <v>0</v>
      </c>
      <c r="J159" s="2">
        <v>0</v>
      </c>
      <c r="K159" s="2">
        <v>0</v>
      </c>
      <c r="L159" s="2">
        <v>0</v>
      </c>
      <c r="M159" s="2">
        <v>4.8695652173913047</v>
      </c>
      <c r="N159" s="2">
        <v>0</v>
      </c>
      <c r="O159" s="2">
        <v>8.0881025455858457E-2</v>
      </c>
      <c r="P159" s="2">
        <v>0</v>
      </c>
      <c r="Q159" s="2">
        <v>9.3434782608695652</v>
      </c>
      <c r="R159" s="2">
        <v>0.15519046759342842</v>
      </c>
      <c r="S159" s="2">
        <v>0</v>
      </c>
      <c r="T159" s="2">
        <v>0</v>
      </c>
      <c r="U159" s="2">
        <v>0</v>
      </c>
      <c r="V159" s="2">
        <v>0</v>
      </c>
      <c r="W159" s="2">
        <v>0</v>
      </c>
      <c r="X159" s="2">
        <v>0</v>
      </c>
      <c r="Y159" s="2">
        <v>0</v>
      </c>
      <c r="Z159" s="2">
        <v>0</v>
      </c>
      <c r="AA159" s="2">
        <v>0</v>
      </c>
      <c r="AB159" s="2">
        <v>0</v>
      </c>
      <c r="AC159" s="2">
        <v>0</v>
      </c>
      <c r="AD159" s="2">
        <v>0</v>
      </c>
      <c r="AE159" s="2">
        <v>0</v>
      </c>
      <c r="AF159" s="2">
        <v>0</v>
      </c>
      <c r="AG159" s="2">
        <v>0</v>
      </c>
      <c r="AH159" t="s">
        <v>251</v>
      </c>
      <c r="AI159">
        <v>6</v>
      </c>
    </row>
    <row r="160" spans="1:35" x14ac:dyDescent="0.25">
      <c r="A160" t="s">
        <v>816</v>
      </c>
      <c r="B160" t="s">
        <v>440</v>
      </c>
      <c r="C160" t="s">
        <v>668</v>
      </c>
      <c r="D160" t="s">
        <v>720</v>
      </c>
      <c r="E160" s="2">
        <v>32.184782608695649</v>
      </c>
      <c r="F160" s="2">
        <v>7.9035869565217363</v>
      </c>
      <c r="G160" s="2">
        <v>6.5217391304347824E-2</v>
      </c>
      <c r="H160" s="2">
        <v>0.24456521739130435</v>
      </c>
      <c r="I160" s="2">
        <v>6.3031521739130412</v>
      </c>
      <c r="J160" s="2">
        <v>0</v>
      </c>
      <c r="K160" s="2">
        <v>0</v>
      </c>
      <c r="L160" s="2">
        <v>0</v>
      </c>
      <c r="M160" s="2">
        <v>0</v>
      </c>
      <c r="N160" s="2">
        <v>0</v>
      </c>
      <c r="O160" s="2">
        <v>0</v>
      </c>
      <c r="P160" s="2">
        <v>0</v>
      </c>
      <c r="Q160" s="2">
        <v>3.1875000000000004</v>
      </c>
      <c r="R160" s="2">
        <v>9.9037487335359706E-2</v>
      </c>
      <c r="S160" s="2">
        <v>0</v>
      </c>
      <c r="T160" s="2">
        <v>0</v>
      </c>
      <c r="U160" s="2">
        <v>0</v>
      </c>
      <c r="V160" s="2">
        <v>0</v>
      </c>
      <c r="W160" s="2">
        <v>0</v>
      </c>
      <c r="X160" s="2">
        <v>0</v>
      </c>
      <c r="Y160" s="2">
        <v>0</v>
      </c>
      <c r="Z160" s="2">
        <v>0</v>
      </c>
      <c r="AA160" s="2">
        <v>0</v>
      </c>
      <c r="AB160" s="2">
        <v>0</v>
      </c>
      <c r="AC160" s="2">
        <v>0</v>
      </c>
      <c r="AD160" s="2">
        <v>0</v>
      </c>
      <c r="AE160" s="2">
        <v>0</v>
      </c>
      <c r="AF160" s="2">
        <v>0</v>
      </c>
      <c r="AG160" s="2">
        <v>0</v>
      </c>
      <c r="AH160" t="s">
        <v>155</v>
      </c>
      <c r="AI160">
        <v>6</v>
      </c>
    </row>
    <row r="161" spans="1:35" x14ac:dyDescent="0.25">
      <c r="A161" t="s">
        <v>816</v>
      </c>
      <c r="B161" t="s">
        <v>412</v>
      </c>
      <c r="C161" t="s">
        <v>567</v>
      </c>
      <c r="D161" t="s">
        <v>730</v>
      </c>
      <c r="E161" s="2">
        <v>51.913043478260867</v>
      </c>
      <c r="F161" s="2">
        <v>5.7391304347826084</v>
      </c>
      <c r="G161" s="2">
        <v>0</v>
      </c>
      <c r="H161" s="2">
        <v>0</v>
      </c>
      <c r="I161" s="2">
        <v>0</v>
      </c>
      <c r="J161" s="2">
        <v>0.1366304347826087</v>
      </c>
      <c r="K161" s="2">
        <v>0</v>
      </c>
      <c r="L161" s="2">
        <v>4.9999999999999996E-2</v>
      </c>
      <c r="M161" s="2">
        <v>0</v>
      </c>
      <c r="N161" s="2">
        <v>0</v>
      </c>
      <c r="O161" s="2">
        <v>0</v>
      </c>
      <c r="P161" s="2">
        <v>0</v>
      </c>
      <c r="Q161" s="2">
        <v>0</v>
      </c>
      <c r="R161" s="2">
        <v>0</v>
      </c>
      <c r="S161" s="2">
        <v>0.38206521739130439</v>
      </c>
      <c r="T161" s="2">
        <v>3.3594565217391299</v>
      </c>
      <c r="U161" s="2">
        <v>0</v>
      </c>
      <c r="V161" s="2">
        <v>7.2072864321608032E-2</v>
      </c>
      <c r="W161" s="2">
        <v>0.486304347826087</v>
      </c>
      <c r="X161" s="2">
        <v>4.3106521739130432</v>
      </c>
      <c r="Y161" s="2">
        <v>0</v>
      </c>
      <c r="Z161" s="2">
        <v>9.2403685092127291E-2</v>
      </c>
      <c r="AA161" s="2">
        <v>0</v>
      </c>
      <c r="AB161" s="2">
        <v>0</v>
      </c>
      <c r="AC161" s="2">
        <v>0</v>
      </c>
      <c r="AD161" s="2">
        <v>0</v>
      </c>
      <c r="AE161" s="2">
        <v>0</v>
      </c>
      <c r="AF161" s="2">
        <v>0</v>
      </c>
      <c r="AG161" s="2">
        <v>0</v>
      </c>
      <c r="AH161" t="s">
        <v>126</v>
      </c>
      <c r="AI161">
        <v>6</v>
      </c>
    </row>
    <row r="162" spans="1:35" x14ac:dyDescent="0.25">
      <c r="A162" t="s">
        <v>816</v>
      </c>
      <c r="B162" t="s">
        <v>324</v>
      </c>
      <c r="C162" t="s">
        <v>610</v>
      </c>
      <c r="D162" t="s">
        <v>744</v>
      </c>
      <c r="E162" s="2">
        <v>36.010869565217391</v>
      </c>
      <c r="F162" s="2">
        <v>6.7826086956521738</v>
      </c>
      <c r="G162" s="2">
        <v>0</v>
      </c>
      <c r="H162" s="2">
        <v>0.86956521739130432</v>
      </c>
      <c r="I162" s="2">
        <v>0</v>
      </c>
      <c r="J162" s="2">
        <v>0</v>
      </c>
      <c r="K162" s="2">
        <v>0</v>
      </c>
      <c r="L162" s="2">
        <v>0.45152173913043475</v>
      </c>
      <c r="M162" s="2">
        <v>3.5780434782608697</v>
      </c>
      <c r="N162" s="2">
        <v>0</v>
      </c>
      <c r="O162" s="2">
        <v>9.9360096589194091E-2</v>
      </c>
      <c r="P162" s="2">
        <v>0</v>
      </c>
      <c r="Q162" s="2">
        <v>0</v>
      </c>
      <c r="R162" s="2">
        <v>0</v>
      </c>
      <c r="S162" s="2">
        <v>0.30815217391304339</v>
      </c>
      <c r="T162" s="2">
        <v>0</v>
      </c>
      <c r="U162" s="2">
        <v>1.1880434782608693</v>
      </c>
      <c r="V162" s="2">
        <v>4.1548445517657705E-2</v>
      </c>
      <c r="W162" s="2">
        <v>0.47054347826086962</v>
      </c>
      <c r="X162" s="2">
        <v>0</v>
      </c>
      <c r="Y162" s="2">
        <v>0.8790217391304348</v>
      </c>
      <c r="Z162" s="2">
        <v>3.7476607304557805E-2</v>
      </c>
      <c r="AA162" s="2">
        <v>0</v>
      </c>
      <c r="AB162" s="2">
        <v>0</v>
      </c>
      <c r="AC162" s="2">
        <v>0</v>
      </c>
      <c r="AD162" s="2">
        <v>0</v>
      </c>
      <c r="AE162" s="2">
        <v>0</v>
      </c>
      <c r="AF162" s="2">
        <v>0</v>
      </c>
      <c r="AG162" s="2">
        <v>0</v>
      </c>
      <c r="AH162" t="s">
        <v>36</v>
      </c>
      <c r="AI162">
        <v>6</v>
      </c>
    </row>
    <row r="163" spans="1:35" x14ac:dyDescent="0.25">
      <c r="A163" t="s">
        <v>816</v>
      </c>
      <c r="B163" t="s">
        <v>284</v>
      </c>
      <c r="C163" t="s">
        <v>638</v>
      </c>
      <c r="D163" t="s">
        <v>767</v>
      </c>
      <c r="E163" s="2">
        <v>58.804347826086953</v>
      </c>
      <c r="F163" s="2">
        <v>2.0869565217391304</v>
      </c>
      <c r="G163" s="2">
        <v>0.14130434782608695</v>
      </c>
      <c r="H163" s="2">
        <v>0.2608695652173913</v>
      </c>
      <c r="I163" s="2">
        <v>0.2608695652173913</v>
      </c>
      <c r="J163" s="2">
        <v>0</v>
      </c>
      <c r="K163" s="2">
        <v>0</v>
      </c>
      <c r="L163" s="2">
        <v>5.3427173913043493</v>
      </c>
      <c r="M163" s="2">
        <v>0</v>
      </c>
      <c r="N163" s="2">
        <v>5.5706521739130439</v>
      </c>
      <c r="O163" s="2">
        <v>9.473197781885398E-2</v>
      </c>
      <c r="P163" s="2">
        <v>0</v>
      </c>
      <c r="Q163" s="2">
        <v>3.7282608695652173</v>
      </c>
      <c r="R163" s="2">
        <v>6.34011090573013E-2</v>
      </c>
      <c r="S163" s="2">
        <v>3.5502173913043471</v>
      </c>
      <c r="T163" s="2">
        <v>5.7460869565217401</v>
      </c>
      <c r="U163" s="2">
        <v>0</v>
      </c>
      <c r="V163" s="2">
        <v>0.15808872458410353</v>
      </c>
      <c r="W163" s="2">
        <v>4.1615217391304347</v>
      </c>
      <c r="X163" s="2">
        <v>4.2496739130434795</v>
      </c>
      <c r="Y163" s="2">
        <v>0</v>
      </c>
      <c r="Z163" s="2">
        <v>0.14303696857670983</v>
      </c>
      <c r="AA163" s="2">
        <v>0</v>
      </c>
      <c r="AB163" s="2">
        <v>0</v>
      </c>
      <c r="AC163" s="2">
        <v>0</v>
      </c>
      <c r="AD163" s="2">
        <v>0</v>
      </c>
      <c r="AE163" s="2">
        <v>0</v>
      </c>
      <c r="AF163" s="2">
        <v>0</v>
      </c>
      <c r="AG163" s="2">
        <v>0</v>
      </c>
      <c r="AH163" t="s">
        <v>221</v>
      </c>
      <c r="AI163">
        <v>6</v>
      </c>
    </row>
    <row r="164" spans="1:35" x14ac:dyDescent="0.25">
      <c r="A164" t="s">
        <v>816</v>
      </c>
      <c r="B164" t="s">
        <v>287</v>
      </c>
      <c r="C164" t="s">
        <v>666</v>
      </c>
      <c r="D164" t="s">
        <v>724</v>
      </c>
      <c r="E164" s="2">
        <v>32</v>
      </c>
      <c r="F164" s="2">
        <v>2.2608695652173911</v>
      </c>
      <c r="G164" s="2">
        <v>0.2608695652173913</v>
      </c>
      <c r="H164" s="2">
        <v>0.20652173913043478</v>
      </c>
      <c r="I164" s="2">
        <v>0</v>
      </c>
      <c r="J164" s="2">
        <v>0</v>
      </c>
      <c r="K164" s="2">
        <v>0</v>
      </c>
      <c r="L164" s="2">
        <v>4.6630434782608701</v>
      </c>
      <c r="M164" s="2">
        <v>4.2010869565217392</v>
      </c>
      <c r="N164" s="2">
        <v>0</v>
      </c>
      <c r="O164" s="2">
        <v>0.13128396739130435</v>
      </c>
      <c r="P164" s="2">
        <v>0</v>
      </c>
      <c r="Q164" s="2">
        <v>0</v>
      </c>
      <c r="R164" s="2">
        <v>0</v>
      </c>
      <c r="S164" s="2">
        <v>0.5</v>
      </c>
      <c r="T164" s="2">
        <v>4.5271739130434785</v>
      </c>
      <c r="U164" s="2">
        <v>0</v>
      </c>
      <c r="V164" s="2">
        <v>0.1570991847826087</v>
      </c>
      <c r="W164" s="2">
        <v>0.6875</v>
      </c>
      <c r="X164" s="2">
        <v>4.9847826086956522</v>
      </c>
      <c r="Y164" s="2">
        <v>0</v>
      </c>
      <c r="Z164" s="2">
        <v>0.17725883152173913</v>
      </c>
      <c r="AA164" s="2">
        <v>0</v>
      </c>
      <c r="AB164" s="2">
        <v>0</v>
      </c>
      <c r="AC164" s="2">
        <v>0</v>
      </c>
      <c r="AD164" s="2">
        <v>0</v>
      </c>
      <c r="AE164" s="2">
        <v>0</v>
      </c>
      <c r="AF164" s="2">
        <v>0</v>
      </c>
      <c r="AG164" s="2">
        <v>0</v>
      </c>
      <c r="AH164" t="s">
        <v>145</v>
      </c>
      <c r="AI164">
        <v>6</v>
      </c>
    </row>
    <row r="165" spans="1:35" x14ac:dyDescent="0.25">
      <c r="A165" t="s">
        <v>816</v>
      </c>
      <c r="B165" t="s">
        <v>463</v>
      </c>
      <c r="C165" t="s">
        <v>588</v>
      </c>
      <c r="D165" t="s">
        <v>743</v>
      </c>
      <c r="E165" s="2">
        <v>68.826086956521735</v>
      </c>
      <c r="F165" s="2">
        <v>5.2173913043478262</v>
      </c>
      <c r="G165" s="2">
        <v>1.4021739130434783</v>
      </c>
      <c r="H165" s="2">
        <v>0.47826086956521741</v>
      </c>
      <c r="I165" s="2">
        <v>3.8260869565217392</v>
      </c>
      <c r="J165" s="2">
        <v>0</v>
      </c>
      <c r="K165" s="2">
        <v>1.25</v>
      </c>
      <c r="L165" s="2">
        <v>2.7907608695652182</v>
      </c>
      <c r="M165" s="2">
        <v>5.1467391304347823</v>
      </c>
      <c r="N165" s="2">
        <v>5.4743478260869542</v>
      </c>
      <c r="O165" s="2">
        <v>0.15431775110549587</v>
      </c>
      <c r="P165" s="2">
        <v>0</v>
      </c>
      <c r="Q165" s="2">
        <v>11.678260869565216</v>
      </c>
      <c r="R165" s="2">
        <v>0.16967782691092861</v>
      </c>
      <c r="S165" s="2">
        <v>3.9977173913043487</v>
      </c>
      <c r="T165" s="2">
        <v>6.5231521739130436</v>
      </c>
      <c r="U165" s="2">
        <v>0</v>
      </c>
      <c r="V165" s="2">
        <v>0.15286165508528113</v>
      </c>
      <c r="W165" s="2">
        <v>9.0541304347826106</v>
      </c>
      <c r="X165" s="2">
        <v>16.873695652173907</v>
      </c>
      <c r="Y165" s="2">
        <v>0</v>
      </c>
      <c r="Z165" s="2">
        <v>0.37671509791535057</v>
      </c>
      <c r="AA165" s="2">
        <v>0</v>
      </c>
      <c r="AB165" s="2">
        <v>0</v>
      </c>
      <c r="AC165" s="2">
        <v>0</v>
      </c>
      <c r="AD165" s="2">
        <v>0</v>
      </c>
      <c r="AE165" s="2">
        <v>0</v>
      </c>
      <c r="AF165" s="2">
        <v>0</v>
      </c>
      <c r="AG165" s="2">
        <v>0</v>
      </c>
      <c r="AH165" t="s">
        <v>178</v>
      </c>
      <c r="AI165">
        <v>6</v>
      </c>
    </row>
    <row r="166" spans="1:35" x14ac:dyDescent="0.25">
      <c r="A166" t="s">
        <v>816</v>
      </c>
      <c r="B166" t="s">
        <v>523</v>
      </c>
      <c r="C166" t="s">
        <v>671</v>
      </c>
      <c r="D166" t="s">
        <v>732</v>
      </c>
      <c r="E166" s="2">
        <v>94.532608695652172</v>
      </c>
      <c r="F166" s="2">
        <v>6.4253260869565203</v>
      </c>
      <c r="G166" s="2">
        <v>0</v>
      </c>
      <c r="H166" s="2">
        <v>0</v>
      </c>
      <c r="I166" s="2">
        <v>0</v>
      </c>
      <c r="J166" s="2">
        <v>0</v>
      </c>
      <c r="K166" s="2">
        <v>0</v>
      </c>
      <c r="L166" s="2">
        <v>1.3384782608695651</v>
      </c>
      <c r="M166" s="2">
        <v>5.553260869565217</v>
      </c>
      <c r="N166" s="2">
        <v>0</v>
      </c>
      <c r="O166" s="2">
        <v>5.874439461883408E-2</v>
      </c>
      <c r="P166" s="2">
        <v>0</v>
      </c>
      <c r="Q166" s="2">
        <v>0</v>
      </c>
      <c r="R166" s="2">
        <v>0</v>
      </c>
      <c r="S166" s="2">
        <v>0.78673913043478272</v>
      </c>
      <c r="T166" s="2">
        <v>17.887065217391307</v>
      </c>
      <c r="U166" s="2">
        <v>0</v>
      </c>
      <c r="V166" s="2">
        <v>0.19753823157410602</v>
      </c>
      <c r="W166" s="2">
        <v>4.1049999999999986</v>
      </c>
      <c r="X166" s="2">
        <v>9.2338043478260889</v>
      </c>
      <c r="Y166" s="2">
        <v>0</v>
      </c>
      <c r="Z166" s="2">
        <v>0.14110267908474186</v>
      </c>
      <c r="AA166" s="2">
        <v>0</v>
      </c>
      <c r="AB166" s="2">
        <v>0</v>
      </c>
      <c r="AC166" s="2">
        <v>0</v>
      </c>
      <c r="AD166" s="2">
        <v>0</v>
      </c>
      <c r="AE166" s="2">
        <v>0</v>
      </c>
      <c r="AF166" s="2">
        <v>0</v>
      </c>
      <c r="AG166" s="2">
        <v>0</v>
      </c>
      <c r="AH166" t="s">
        <v>241</v>
      </c>
      <c r="AI166">
        <v>6</v>
      </c>
    </row>
    <row r="167" spans="1:35" x14ac:dyDescent="0.25">
      <c r="A167" t="s">
        <v>816</v>
      </c>
      <c r="B167" t="s">
        <v>525</v>
      </c>
      <c r="C167" t="s">
        <v>697</v>
      </c>
      <c r="D167" t="s">
        <v>753</v>
      </c>
      <c r="E167" s="2">
        <v>26.25</v>
      </c>
      <c r="F167" s="2">
        <v>0</v>
      </c>
      <c r="G167" s="2">
        <v>9.3478260869565219E-2</v>
      </c>
      <c r="H167" s="2">
        <v>0.26630434782608697</v>
      </c>
      <c r="I167" s="2">
        <v>0.19565217391304349</v>
      </c>
      <c r="J167" s="2">
        <v>0</v>
      </c>
      <c r="K167" s="2">
        <v>0</v>
      </c>
      <c r="L167" s="2">
        <v>0</v>
      </c>
      <c r="M167" s="2">
        <v>0</v>
      </c>
      <c r="N167" s="2">
        <v>0</v>
      </c>
      <c r="O167" s="2">
        <v>0</v>
      </c>
      <c r="P167" s="2">
        <v>0</v>
      </c>
      <c r="Q167" s="2">
        <v>5.5152173913043461</v>
      </c>
      <c r="R167" s="2">
        <v>0.210103519668737</v>
      </c>
      <c r="S167" s="2">
        <v>0</v>
      </c>
      <c r="T167" s="2">
        <v>0</v>
      </c>
      <c r="U167" s="2">
        <v>0</v>
      </c>
      <c r="V167" s="2">
        <v>0</v>
      </c>
      <c r="W167" s="2">
        <v>0.74456521739130432</v>
      </c>
      <c r="X167" s="2">
        <v>0</v>
      </c>
      <c r="Y167" s="2">
        <v>0</v>
      </c>
      <c r="Z167" s="2">
        <v>2.836438923395445E-2</v>
      </c>
      <c r="AA167" s="2">
        <v>0</v>
      </c>
      <c r="AB167" s="2">
        <v>0</v>
      </c>
      <c r="AC167" s="2">
        <v>0</v>
      </c>
      <c r="AD167" s="2">
        <v>0</v>
      </c>
      <c r="AE167" s="2">
        <v>0</v>
      </c>
      <c r="AF167" s="2">
        <v>0</v>
      </c>
      <c r="AG167" s="2">
        <v>0</v>
      </c>
      <c r="AH167" t="s">
        <v>243</v>
      </c>
      <c r="AI167">
        <v>6</v>
      </c>
    </row>
    <row r="168" spans="1:35" x14ac:dyDescent="0.25">
      <c r="A168" t="s">
        <v>816</v>
      </c>
      <c r="B168" t="s">
        <v>370</v>
      </c>
      <c r="C168" t="s">
        <v>637</v>
      </c>
      <c r="D168" t="s">
        <v>766</v>
      </c>
      <c r="E168" s="2">
        <v>6.8913043478260869</v>
      </c>
      <c r="F168" s="2">
        <v>2.7391304347826089</v>
      </c>
      <c r="G168" s="2">
        <v>3.2608695652173912E-2</v>
      </c>
      <c r="H168" s="2">
        <v>2.4347826086956523</v>
      </c>
      <c r="I168" s="2">
        <v>0</v>
      </c>
      <c r="J168" s="2">
        <v>2.7826086956521738</v>
      </c>
      <c r="K168" s="2">
        <v>0</v>
      </c>
      <c r="L168" s="2">
        <v>0.11956521739130435</v>
      </c>
      <c r="M168" s="2">
        <v>0</v>
      </c>
      <c r="N168" s="2">
        <v>0</v>
      </c>
      <c r="O168" s="2">
        <v>0</v>
      </c>
      <c r="P168" s="2">
        <v>5.3043478260869561</v>
      </c>
      <c r="Q168" s="2">
        <v>0</v>
      </c>
      <c r="R168" s="2">
        <v>0.7697160883280757</v>
      </c>
      <c r="S168" s="2">
        <v>1.5543478260869565</v>
      </c>
      <c r="T168" s="2">
        <v>2.3152173913043477</v>
      </c>
      <c r="U168" s="2">
        <v>0</v>
      </c>
      <c r="V168" s="2">
        <v>0.56151419558359617</v>
      </c>
      <c r="W168" s="2">
        <v>1.4538043478260869</v>
      </c>
      <c r="X168" s="2">
        <v>3.7663043478260869</v>
      </c>
      <c r="Y168" s="2">
        <v>0</v>
      </c>
      <c r="Z168" s="2">
        <v>0.75749211356466872</v>
      </c>
      <c r="AA168" s="2">
        <v>0</v>
      </c>
      <c r="AB168" s="2">
        <v>0</v>
      </c>
      <c r="AC168" s="2">
        <v>0</v>
      </c>
      <c r="AD168" s="2">
        <v>0</v>
      </c>
      <c r="AE168" s="2">
        <v>0</v>
      </c>
      <c r="AF168" s="2">
        <v>0</v>
      </c>
      <c r="AG168" s="2">
        <v>2.0217391304347827</v>
      </c>
      <c r="AH168" t="s">
        <v>83</v>
      </c>
      <c r="AI168">
        <v>6</v>
      </c>
    </row>
    <row r="169" spans="1:35" x14ac:dyDescent="0.25">
      <c r="A169" t="s">
        <v>816</v>
      </c>
      <c r="B169" t="s">
        <v>343</v>
      </c>
      <c r="C169" t="s">
        <v>621</v>
      </c>
      <c r="D169" t="s">
        <v>716</v>
      </c>
      <c r="E169" s="2">
        <v>90.456521739130437</v>
      </c>
      <c r="F169" s="2">
        <v>4.7630434782608679</v>
      </c>
      <c r="G169" s="2">
        <v>0.15217391304347827</v>
      </c>
      <c r="H169" s="2">
        <v>0.25543478260869568</v>
      </c>
      <c r="I169" s="2">
        <v>0</v>
      </c>
      <c r="J169" s="2">
        <v>0</v>
      </c>
      <c r="K169" s="2">
        <v>0</v>
      </c>
      <c r="L169" s="2">
        <v>3.5535869565217384</v>
      </c>
      <c r="M169" s="2">
        <v>0.80652173913043479</v>
      </c>
      <c r="N169" s="2">
        <v>7.7991304347826071</v>
      </c>
      <c r="O169" s="2">
        <v>9.5135784667147297E-2</v>
      </c>
      <c r="P169" s="2">
        <v>5.3992391304347818</v>
      </c>
      <c r="Q169" s="2">
        <v>0</v>
      </c>
      <c r="R169" s="2">
        <v>5.9688776736361443E-2</v>
      </c>
      <c r="S169" s="2">
        <v>1.4321739130434779</v>
      </c>
      <c r="T169" s="2">
        <v>6.1129347826086953</v>
      </c>
      <c r="U169" s="2">
        <v>0</v>
      </c>
      <c r="V169" s="2">
        <v>8.3411439557798589E-2</v>
      </c>
      <c r="W169" s="2">
        <v>1.6300000000000001</v>
      </c>
      <c r="X169" s="2">
        <v>4.9318478260869565</v>
      </c>
      <c r="Y169" s="2">
        <v>0</v>
      </c>
      <c r="Z169" s="2">
        <v>7.2541456380677716E-2</v>
      </c>
      <c r="AA169" s="2">
        <v>0</v>
      </c>
      <c r="AB169" s="2">
        <v>0</v>
      </c>
      <c r="AC169" s="2">
        <v>0</v>
      </c>
      <c r="AD169" s="2">
        <v>0</v>
      </c>
      <c r="AE169" s="2">
        <v>0</v>
      </c>
      <c r="AF169" s="2">
        <v>0</v>
      </c>
      <c r="AG169" s="2">
        <v>0</v>
      </c>
      <c r="AH169" t="s">
        <v>56</v>
      </c>
      <c r="AI169">
        <v>6</v>
      </c>
    </row>
    <row r="170" spans="1:35" x14ac:dyDescent="0.25">
      <c r="A170" t="s">
        <v>816</v>
      </c>
      <c r="B170" t="s">
        <v>499</v>
      </c>
      <c r="C170" t="s">
        <v>562</v>
      </c>
      <c r="D170" t="s">
        <v>743</v>
      </c>
      <c r="E170" s="2">
        <v>37.608695652173914</v>
      </c>
      <c r="F170" s="2">
        <v>5.4782608695652177</v>
      </c>
      <c r="G170" s="2">
        <v>0</v>
      </c>
      <c r="H170" s="2">
        <v>0</v>
      </c>
      <c r="I170" s="2">
        <v>0</v>
      </c>
      <c r="J170" s="2">
        <v>0</v>
      </c>
      <c r="K170" s="2">
        <v>0</v>
      </c>
      <c r="L170" s="2">
        <v>1.9183695652173913</v>
      </c>
      <c r="M170" s="2">
        <v>0</v>
      </c>
      <c r="N170" s="2">
        <v>1.7065217391304348</v>
      </c>
      <c r="O170" s="2">
        <v>4.5375722543352599E-2</v>
      </c>
      <c r="P170" s="2">
        <v>5.5951086956521738</v>
      </c>
      <c r="Q170" s="2">
        <v>9.7826086956521743E-2</v>
      </c>
      <c r="R170" s="2">
        <v>0.15137283236994217</v>
      </c>
      <c r="S170" s="2">
        <v>1.3684782608695656</v>
      </c>
      <c r="T170" s="2">
        <v>6.730434782608695</v>
      </c>
      <c r="U170" s="2">
        <v>0</v>
      </c>
      <c r="V170" s="2">
        <v>0.21534682080924855</v>
      </c>
      <c r="W170" s="2">
        <v>0.43858695652173924</v>
      </c>
      <c r="X170" s="2">
        <v>5.7589130434782598</v>
      </c>
      <c r="Y170" s="2">
        <v>0</v>
      </c>
      <c r="Z170" s="2">
        <v>0.16478901734104043</v>
      </c>
      <c r="AA170" s="2">
        <v>0</v>
      </c>
      <c r="AB170" s="2">
        <v>0</v>
      </c>
      <c r="AC170" s="2">
        <v>0</v>
      </c>
      <c r="AD170" s="2">
        <v>0</v>
      </c>
      <c r="AE170" s="2">
        <v>0</v>
      </c>
      <c r="AF170" s="2">
        <v>0</v>
      </c>
      <c r="AG170" s="2">
        <v>0</v>
      </c>
      <c r="AH170" t="s">
        <v>215</v>
      </c>
      <c r="AI170">
        <v>6</v>
      </c>
    </row>
    <row r="171" spans="1:35" x14ac:dyDescent="0.25">
      <c r="A171" t="s">
        <v>816</v>
      </c>
      <c r="B171" t="s">
        <v>560</v>
      </c>
      <c r="C171" t="s">
        <v>591</v>
      </c>
      <c r="D171" t="s">
        <v>744</v>
      </c>
      <c r="E171" s="2">
        <v>18.195652173913043</v>
      </c>
      <c r="F171" s="2">
        <v>5.7391304347826084</v>
      </c>
      <c r="G171" s="2">
        <v>0</v>
      </c>
      <c r="H171" s="2">
        <v>0.26630434782608697</v>
      </c>
      <c r="I171" s="2">
        <v>0.2608695652173913</v>
      </c>
      <c r="J171" s="2">
        <v>0</v>
      </c>
      <c r="K171" s="2">
        <v>0</v>
      </c>
      <c r="L171" s="2">
        <v>0</v>
      </c>
      <c r="M171" s="2">
        <v>5.8332608695652173</v>
      </c>
      <c r="N171" s="2">
        <v>0</v>
      </c>
      <c r="O171" s="2">
        <v>0.32058542413381125</v>
      </c>
      <c r="P171" s="2">
        <v>0</v>
      </c>
      <c r="Q171" s="2">
        <v>8.2966304347826068</v>
      </c>
      <c r="R171" s="2">
        <v>0.45596774193548378</v>
      </c>
      <c r="S171" s="2">
        <v>0</v>
      </c>
      <c r="T171" s="2">
        <v>0</v>
      </c>
      <c r="U171" s="2">
        <v>0</v>
      </c>
      <c r="V171" s="2">
        <v>0</v>
      </c>
      <c r="W171" s="2">
        <v>0</v>
      </c>
      <c r="X171" s="2">
        <v>0</v>
      </c>
      <c r="Y171" s="2">
        <v>0</v>
      </c>
      <c r="Z171" s="2">
        <v>0</v>
      </c>
      <c r="AA171" s="2">
        <v>0</v>
      </c>
      <c r="AB171" s="2">
        <v>0</v>
      </c>
      <c r="AC171" s="2">
        <v>0</v>
      </c>
      <c r="AD171" s="2">
        <v>0</v>
      </c>
      <c r="AE171" s="2">
        <v>0</v>
      </c>
      <c r="AF171" s="2">
        <v>0</v>
      </c>
      <c r="AG171" s="2">
        <v>0</v>
      </c>
      <c r="AH171" t="s">
        <v>279</v>
      </c>
      <c r="AI171">
        <v>6</v>
      </c>
    </row>
    <row r="172" spans="1:35" x14ac:dyDescent="0.25">
      <c r="A172" t="s">
        <v>816</v>
      </c>
      <c r="B172" t="s">
        <v>509</v>
      </c>
      <c r="C172" t="s">
        <v>591</v>
      </c>
      <c r="D172" t="s">
        <v>744</v>
      </c>
      <c r="E172" s="2">
        <v>52.032608695652172</v>
      </c>
      <c r="F172" s="2">
        <v>0</v>
      </c>
      <c r="G172" s="2">
        <v>0</v>
      </c>
      <c r="H172" s="2">
        <v>0</v>
      </c>
      <c r="I172" s="2">
        <v>0.66032608695652173</v>
      </c>
      <c r="J172" s="2">
        <v>0</v>
      </c>
      <c r="K172" s="2">
        <v>0</v>
      </c>
      <c r="L172" s="2">
        <v>4.0364130434782606</v>
      </c>
      <c r="M172" s="2">
        <v>2.6086956521739131</v>
      </c>
      <c r="N172" s="2">
        <v>0</v>
      </c>
      <c r="O172" s="2">
        <v>5.0135784416127011E-2</v>
      </c>
      <c r="P172" s="2">
        <v>5.3573913043478276</v>
      </c>
      <c r="Q172" s="2">
        <v>0</v>
      </c>
      <c r="R172" s="2">
        <v>0.1029621892625862</v>
      </c>
      <c r="S172" s="2">
        <v>0.72108695652173915</v>
      </c>
      <c r="T172" s="2">
        <v>4.2834782608695638</v>
      </c>
      <c r="U172" s="2">
        <v>0</v>
      </c>
      <c r="V172" s="2">
        <v>9.618132442030497E-2</v>
      </c>
      <c r="W172" s="2">
        <v>0.78391304347826096</v>
      </c>
      <c r="X172" s="2">
        <v>5.6521739130434785</v>
      </c>
      <c r="Y172" s="2">
        <v>0</v>
      </c>
      <c r="Z172" s="2">
        <v>0.1236933361186547</v>
      </c>
      <c r="AA172" s="2">
        <v>0</v>
      </c>
      <c r="AB172" s="2">
        <v>0</v>
      </c>
      <c r="AC172" s="2">
        <v>0</v>
      </c>
      <c r="AD172" s="2">
        <v>42.315217391304344</v>
      </c>
      <c r="AE172" s="2">
        <v>0</v>
      </c>
      <c r="AF172" s="2">
        <v>0</v>
      </c>
      <c r="AG172" s="2">
        <v>0</v>
      </c>
      <c r="AH172" t="s">
        <v>227</v>
      </c>
      <c r="AI172">
        <v>6</v>
      </c>
    </row>
    <row r="173" spans="1:35" x14ac:dyDescent="0.25">
      <c r="A173" t="s">
        <v>816</v>
      </c>
      <c r="B173" t="s">
        <v>394</v>
      </c>
      <c r="C173" t="s">
        <v>650</v>
      </c>
      <c r="D173" t="s">
        <v>769</v>
      </c>
      <c r="E173" s="2">
        <v>28.086956521739129</v>
      </c>
      <c r="F173" s="2">
        <v>11.234782608695649</v>
      </c>
      <c r="G173" s="2">
        <v>0</v>
      </c>
      <c r="H173" s="2">
        <v>0</v>
      </c>
      <c r="I173" s="2">
        <v>0</v>
      </c>
      <c r="J173" s="2">
        <v>0</v>
      </c>
      <c r="K173" s="2">
        <v>0</v>
      </c>
      <c r="L173" s="2">
        <v>1.0485869565217389</v>
      </c>
      <c r="M173" s="2">
        <v>5.7414130434782598</v>
      </c>
      <c r="N173" s="2">
        <v>0</v>
      </c>
      <c r="O173" s="2">
        <v>0.20441563467492257</v>
      </c>
      <c r="P173" s="2">
        <v>0</v>
      </c>
      <c r="Q173" s="2">
        <v>1.122717391304348</v>
      </c>
      <c r="R173" s="2">
        <v>3.9972910216718276E-2</v>
      </c>
      <c r="S173" s="2">
        <v>7.9782608695652166E-2</v>
      </c>
      <c r="T173" s="2">
        <v>6.8009782608695675</v>
      </c>
      <c r="U173" s="2">
        <v>0</v>
      </c>
      <c r="V173" s="2">
        <v>0.24498065015479883</v>
      </c>
      <c r="W173" s="2">
        <v>0.24054347826086955</v>
      </c>
      <c r="X173" s="2">
        <v>3.4703260869565211</v>
      </c>
      <c r="Y173" s="2">
        <v>0</v>
      </c>
      <c r="Z173" s="2">
        <v>0.13212074303405572</v>
      </c>
      <c r="AA173" s="2">
        <v>0</v>
      </c>
      <c r="AB173" s="2">
        <v>0</v>
      </c>
      <c r="AC173" s="2">
        <v>0</v>
      </c>
      <c r="AD173" s="2">
        <v>0</v>
      </c>
      <c r="AE173" s="2">
        <v>0</v>
      </c>
      <c r="AF173" s="2">
        <v>0</v>
      </c>
      <c r="AG173" s="2">
        <v>0</v>
      </c>
      <c r="AH173" t="s">
        <v>107</v>
      </c>
      <c r="AI173">
        <v>6</v>
      </c>
    </row>
    <row r="174" spans="1:35" x14ac:dyDescent="0.25">
      <c r="A174" t="s">
        <v>816</v>
      </c>
      <c r="B174" t="s">
        <v>286</v>
      </c>
      <c r="C174" t="s">
        <v>595</v>
      </c>
      <c r="D174" t="s">
        <v>744</v>
      </c>
      <c r="E174" s="2">
        <v>78.380434782608702</v>
      </c>
      <c r="F174" s="2">
        <v>6.4013043478260876</v>
      </c>
      <c r="G174" s="2">
        <v>0</v>
      </c>
      <c r="H174" s="2">
        <v>0</v>
      </c>
      <c r="I174" s="2">
        <v>42.414891304347819</v>
      </c>
      <c r="J174" s="2">
        <v>0</v>
      </c>
      <c r="K174" s="2">
        <v>0</v>
      </c>
      <c r="L174" s="2">
        <v>2.6793478260869565</v>
      </c>
      <c r="M174" s="2">
        <v>0</v>
      </c>
      <c r="N174" s="2">
        <v>0</v>
      </c>
      <c r="O174" s="2">
        <v>0</v>
      </c>
      <c r="P174" s="2">
        <v>0</v>
      </c>
      <c r="Q174" s="2">
        <v>9.8439130434782598</v>
      </c>
      <c r="R174" s="2">
        <v>0.12559145749549297</v>
      </c>
      <c r="S174" s="2">
        <v>0.35478260869565226</v>
      </c>
      <c r="T174" s="2">
        <v>2.9064130434782607</v>
      </c>
      <c r="U174" s="2">
        <v>0</v>
      </c>
      <c r="V174" s="2">
        <v>4.1607266675911796E-2</v>
      </c>
      <c r="W174" s="2">
        <v>0.2817391304347826</v>
      </c>
      <c r="X174" s="2">
        <v>2.6431521739130432</v>
      </c>
      <c r="Y174" s="2">
        <v>0</v>
      </c>
      <c r="Z174" s="2">
        <v>3.7316599639439736E-2</v>
      </c>
      <c r="AA174" s="2">
        <v>0</v>
      </c>
      <c r="AB174" s="2">
        <v>0</v>
      </c>
      <c r="AC174" s="2">
        <v>0</v>
      </c>
      <c r="AD174" s="2">
        <v>0</v>
      </c>
      <c r="AE174" s="2">
        <v>0</v>
      </c>
      <c r="AF174" s="2">
        <v>0</v>
      </c>
      <c r="AG174" s="2">
        <v>0</v>
      </c>
      <c r="AH174" t="s">
        <v>9</v>
      </c>
      <c r="AI174">
        <v>6</v>
      </c>
    </row>
    <row r="175" spans="1:35" x14ac:dyDescent="0.25">
      <c r="A175" t="s">
        <v>816</v>
      </c>
      <c r="B175" t="s">
        <v>396</v>
      </c>
      <c r="C175" t="s">
        <v>583</v>
      </c>
      <c r="D175" t="s">
        <v>721</v>
      </c>
      <c r="E175" s="2">
        <v>52.195652173913047</v>
      </c>
      <c r="F175" s="2">
        <v>3.5952173913043479</v>
      </c>
      <c r="G175" s="2">
        <v>0.14130434782608695</v>
      </c>
      <c r="H175" s="2">
        <v>0.20652173913043478</v>
      </c>
      <c r="I175" s="2">
        <v>5.6939130434782603</v>
      </c>
      <c r="J175" s="2">
        <v>0</v>
      </c>
      <c r="K175" s="2">
        <v>0</v>
      </c>
      <c r="L175" s="2">
        <v>0.33956521739130424</v>
      </c>
      <c r="M175" s="2">
        <v>0</v>
      </c>
      <c r="N175" s="2">
        <v>0</v>
      </c>
      <c r="O175" s="2">
        <v>0</v>
      </c>
      <c r="P175" s="2">
        <v>0</v>
      </c>
      <c r="Q175" s="2">
        <v>0</v>
      </c>
      <c r="R175" s="2">
        <v>0</v>
      </c>
      <c r="S175" s="2">
        <v>5.7391304347826084</v>
      </c>
      <c r="T175" s="2">
        <v>2.8973913043478263</v>
      </c>
      <c r="U175" s="2">
        <v>0</v>
      </c>
      <c r="V175" s="2">
        <v>0.16546438983756767</v>
      </c>
      <c r="W175" s="2">
        <v>0</v>
      </c>
      <c r="X175" s="2">
        <v>0.10869565217391304</v>
      </c>
      <c r="Y175" s="2">
        <v>0</v>
      </c>
      <c r="Z175" s="2">
        <v>2.0824656393169513E-3</v>
      </c>
      <c r="AA175" s="2">
        <v>0</v>
      </c>
      <c r="AB175" s="2">
        <v>0</v>
      </c>
      <c r="AC175" s="2">
        <v>0</v>
      </c>
      <c r="AD175" s="2">
        <v>0</v>
      </c>
      <c r="AE175" s="2">
        <v>0</v>
      </c>
      <c r="AF175" s="2">
        <v>0</v>
      </c>
      <c r="AG175" s="2">
        <v>0</v>
      </c>
      <c r="AH175" t="s">
        <v>109</v>
      </c>
      <c r="AI175">
        <v>6</v>
      </c>
    </row>
    <row r="176" spans="1:35" x14ac:dyDescent="0.25">
      <c r="A176" t="s">
        <v>816</v>
      </c>
      <c r="B176" t="s">
        <v>434</v>
      </c>
      <c r="C176" t="s">
        <v>640</v>
      </c>
      <c r="D176" t="s">
        <v>768</v>
      </c>
      <c r="E176" s="2">
        <v>42.489130434782609</v>
      </c>
      <c r="F176" s="2">
        <v>8.695652173913043</v>
      </c>
      <c r="G176" s="2">
        <v>0.28260869565217389</v>
      </c>
      <c r="H176" s="2">
        <v>0.2608695652173913</v>
      </c>
      <c r="I176" s="2">
        <v>0</v>
      </c>
      <c r="J176" s="2">
        <v>0</v>
      </c>
      <c r="K176" s="2">
        <v>0</v>
      </c>
      <c r="L176" s="2">
        <v>1.173913043478261</v>
      </c>
      <c r="M176" s="2">
        <v>0</v>
      </c>
      <c r="N176" s="2">
        <v>0</v>
      </c>
      <c r="O176" s="2">
        <v>0</v>
      </c>
      <c r="P176" s="2">
        <v>6.8706521739130446</v>
      </c>
      <c r="Q176" s="2">
        <v>0</v>
      </c>
      <c r="R176" s="2">
        <v>0.16170376055257102</v>
      </c>
      <c r="S176" s="2">
        <v>0</v>
      </c>
      <c r="T176" s="2">
        <v>6.5217391304347824E-2</v>
      </c>
      <c r="U176" s="2">
        <v>1.3586956521739131</v>
      </c>
      <c r="V176" s="2">
        <v>3.3512407265285239E-2</v>
      </c>
      <c r="W176" s="2">
        <v>1.3913043478260869</v>
      </c>
      <c r="X176" s="2">
        <v>0</v>
      </c>
      <c r="Y176" s="2">
        <v>0.17391304347826086</v>
      </c>
      <c r="Z176" s="2">
        <v>3.6838066001534914E-2</v>
      </c>
      <c r="AA176" s="2">
        <v>0</v>
      </c>
      <c r="AB176" s="2">
        <v>0</v>
      </c>
      <c r="AC176" s="2">
        <v>0</v>
      </c>
      <c r="AD176" s="2">
        <v>0</v>
      </c>
      <c r="AE176" s="2">
        <v>0</v>
      </c>
      <c r="AF176" s="2">
        <v>0</v>
      </c>
      <c r="AG176" s="2">
        <v>0</v>
      </c>
      <c r="AH176" t="s">
        <v>149</v>
      </c>
      <c r="AI176">
        <v>6</v>
      </c>
    </row>
    <row r="177" spans="1:35" x14ac:dyDescent="0.25">
      <c r="A177" t="s">
        <v>816</v>
      </c>
      <c r="B177" t="s">
        <v>476</v>
      </c>
      <c r="C177" t="s">
        <v>650</v>
      </c>
      <c r="D177" t="s">
        <v>769</v>
      </c>
      <c r="E177" s="2">
        <v>26.228260869565219</v>
      </c>
      <c r="F177" s="2">
        <v>0</v>
      </c>
      <c r="G177" s="2">
        <v>0.15217391304347827</v>
      </c>
      <c r="H177" s="2">
        <v>0</v>
      </c>
      <c r="I177" s="2">
        <v>6.5217391304347824E-2</v>
      </c>
      <c r="J177" s="2">
        <v>0</v>
      </c>
      <c r="K177" s="2">
        <v>0</v>
      </c>
      <c r="L177" s="2">
        <v>0</v>
      </c>
      <c r="M177" s="2">
        <v>0</v>
      </c>
      <c r="N177" s="2">
        <v>0</v>
      </c>
      <c r="O177" s="2">
        <v>0</v>
      </c>
      <c r="P177" s="2">
        <v>5.5788043478260869</v>
      </c>
      <c r="Q177" s="2">
        <v>0</v>
      </c>
      <c r="R177" s="2">
        <v>0.21270203066721921</v>
      </c>
      <c r="S177" s="2">
        <v>2.717391304347826E-2</v>
      </c>
      <c r="T177" s="2">
        <v>0.66304347826086951</v>
      </c>
      <c r="U177" s="2">
        <v>0</v>
      </c>
      <c r="V177" s="2">
        <v>2.6315789473684209E-2</v>
      </c>
      <c r="W177" s="2">
        <v>0.125</v>
      </c>
      <c r="X177" s="2">
        <v>0.55706521739130432</v>
      </c>
      <c r="Y177" s="2">
        <v>0</v>
      </c>
      <c r="Z177" s="2">
        <v>2.6004973062577701E-2</v>
      </c>
      <c r="AA177" s="2">
        <v>0</v>
      </c>
      <c r="AB177" s="2">
        <v>0</v>
      </c>
      <c r="AC177" s="2">
        <v>0</v>
      </c>
      <c r="AD177" s="2">
        <v>0</v>
      </c>
      <c r="AE177" s="2">
        <v>0</v>
      </c>
      <c r="AF177" s="2">
        <v>0</v>
      </c>
      <c r="AG177" s="2">
        <v>0</v>
      </c>
      <c r="AH177" t="s">
        <v>191</v>
      </c>
      <c r="AI177">
        <v>6</v>
      </c>
    </row>
    <row r="178" spans="1:35" x14ac:dyDescent="0.25">
      <c r="A178" t="s">
        <v>816</v>
      </c>
      <c r="B178" t="s">
        <v>373</v>
      </c>
      <c r="C178" t="s">
        <v>574</v>
      </c>
      <c r="D178" t="s">
        <v>758</v>
      </c>
      <c r="E178" s="2">
        <v>42.521739130434781</v>
      </c>
      <c r="F178" s="2">
        <v>8.436195652173911</v>
      </c>
      <c r="G178" s="2">
        <v>0.21739130434782608</v>
      </c>
      <c r="H178" s="2">
        <v>0.17391304347826086</v>
      </c>
      <c r="I178" s="2">
        <v>30.491413043478261</v>
      </c>
      <c r="J178" s="2">
        <v>0</v>
      </c>
      <c r="K178" s="2">
        <v>0</v>
      </c>
      <c r="L178" s="2">
        <v>1.0459782608695654</v>
      </c>
      <c r="M178" s="2">
        <v>0</v>
      </c>
      <c r="N178" s="2">
        <v>4.0463043478260872</v>
      </c>
      <c r="O178" s="2">
        <v>9.5158486707566464E-2</v>
      </c>
      <c r="P178" s="2">
        <v>0</v>
      </c>
      <c r="Q178" s="2">
        <v>4.8438043478260884</v>
      </c>
      <c r="R178" s="2">
        <v>0.11391359918200412</v>
      </c>
      <c r="S178" s="2">
        <v>0.33902173913043476</v>
      </c>
      <c r="T178" s="2">
        <v>1.6894565217391309</v>
      </c>
      <c r="U178" s="2">
        <v>0</v>
      </c>
      <c r="V178" s="2">
        <v>4.7704498977505123E-2</v>
      </c>
      <c r="W178" s="2">
        <v>0.38043478260869568</v>
      </c>
      <c r="X178" s="2">
        <v>1.6107608695652171</v>
      </c>
      <c r="Y178" s="2">
        <v>0</v>
      </c>
      <c r="Z178" s="2">
        <v>4.682770961145194E-2</v>
      </c>
      <c r="AA178" s="2">
        <v>0.13043478260869565</v>
      </c>
      <c r="AB178" s="2">
        <v>0</v>
      </c>
      <c r="AC178" s="2">
        <v>0</v>
      </c>
      <c r="AD178" s="2">
        <v>0</v>
      </c>
      <c r="AE178" s="2">
        <v>0</v>
      </c>
      <c r="AF178" s="2">
        <v>0</v>
      </c>
      <c r="AG178" s="2">
        <v>0</v>
      </c>
      <c r="AH178" t="s">
        <v>86</v>
      </c>
      <c r="AI178">
        <v>6</v>
      </c>
    </row>
    <row r="179" spans="1:35" x14ac:dyDescent="0.25">
      <c r="A179" t="s">
        <v>816</v>
      </c>
      <c r="B179" t="s">
        <v>410</v>
      </c>
      <c r="C179" t="s">
        <v>657</v>
      </c>
      <c r="D179" t="s">
        <v>714</v>
      </c>
      <c r="E179" s="2">
        <v>14.434782608695652</v>
      </c>
      <c r="F179" s="2">
        <v>0</v>
      </c>
      <c r="G179" s="2">
        <v>2.1793478260869561</v>
      </c>
      <c r="H179" s="2">
        <v>0</v>
      </c>
      <c r="I179" s="2">
        <v>0</v>
      </c>
      <c r="J179" s="2">
        <v>0</v>
      </c>
      <c r="K179" s="2">
        <v>0</v>
      </c>
      <c r="L179" s="2">
        <v>0.23097826086956524</v>
      </c>
      <c r="M179" s="2">
        <v>0</v>
      </c>
      <c r="N179" s="2">
        <v>0</v>
      </c>
      <c r="O179" s="2">
        <v>0</v>
      </c>
      <c r="P179" s="2">
        <v>0</v>
      </c>
      <c r="Q179" s="2">
        <v>0</v>
      </c>
      <c r="R179" s="2">
        <v>0</v>
      </c>
      <c r="S179" s="2">
        <v>0.49456521739130432</v>
      </c>
      <c r="T179" s="2">
        <v>2.7650000000000001</v>
      </c>
      <c r="U179" s="2">
        <v>0</v>
      </c>
      <c r="V179" s="2">
        <v>0.22581325301204819</v>
      </c>
      <c r="W179" s="2">
        <v>0.24945652173913038</v>
      </c>
      <c r="X179" s="2">
        <v>2.1795652173913043</v>
      </c>
      <c r="Y179" s="2">
        <v>0</v>
      </c>
      <c r="Z179" s="2">
        <v>0.16827560240963854</v>
      </c>
      <c r="AA179" s="2">
        <v>0</v>
      </c>
      <c r="AB179" s="2">
        <v>0</v>
      </c>
      <c r="AC179" s="2">
        <v>0</v>
      </c>
      <c r="AD179" s="2">
        <v>0</v>
      </c>
      <c r="AE179" s="2">
        <v>0</v>
      </c>
      <c r="AF179" s="2">
        <v>0</v>
      </c>
      <c r="AG179" s="2">
        <v>0</v>
      </c>
      <c r="AH179" t="s">
        <v>124</v>
      </c>
      <c r="AI179">
        <v>6</v>
      </c>
    </row>
    <row r="180" spans="1:35" x14ac:dyDescent="0.25">
      <c r="A180" t="s">
        <v>816</v>
      </c>
      <c r="B180" t="s">
        <v>466</v>
      </c>
      <c r="C180" t="s">
        <v>646</v>
      </c>
      <c r="D180" t="s">
        <v>755</v>
      </c>
      <c r="E180" s="2">
        <v>32.521739130434781</v>
      </c>
      <c r="F180" s="2">
        <v>5.8260869565217392</v>
      </c>
      <c r="G180" s="2">
        <v>0.17391304347826086</v>
      </c>
      <c r="H180" s="2">
        <v>0</v>
      </c>
      <c r="I180" s="2">
        <v>0</v>
      </c>
      <c r="J180" s="2">
        <v>0</v>
      </c>
      <c r="K180" s="2">
        <v>0</v>
      </c>
      <c r="L180" s="2">
        <v>0</v>
      </c>
      <c r="M180" s="2">
        <v>0</v>
      </c>
      <c r="N180" s="2">
        <v>0</v>
      </c>
      <c r="O180" s="2">
        <v>0</v>
      </c>
      <c r="P180" s="2">
        <v>5.8260869565217392</v>
      </c>
      <c r="Q180" s="2">
        <v>0</v>
      </c>
      <c r="R180" s="2">
        <v>0.17914438502673799</v>
      </c>
      <c r="S180" s="2">
        <v>0</v>
      </c>
      <c r="T180" s="2">
        <v>0</v>
      </c>
      <c r="U180" s="2">
        <v>0</v>
      </c>
      <c r="V180" s="2">
        <v>0</v>
      </c>
      <c r="W180" s="2">
        <v>0</v>
      </c>
      <c r="X180" s="2">
        <v>0</v>
      </c>
      <c r="Y180" s="2">
        <v>0</v>
      </c>
      <c r="Z180" s="2">
        <v>0</v>
      </c>
      <c r="AA180" s="2">
        <v>0</v>
      </c>
      <c r="AB180" s="2">
        <v>0</v>
      </c>
      <c r="AC180" s="2">
        <v>0</v>
      </c>
      <c r="AD180" s="2">
        <v>0</v>
      </c>
      <c r="AE180" s="2">
        <v>0</v>
      </c>
      <c r="AF180" s="2">
        <v>0</v>
      </c>
      <c r="AG180" s="2">
        <v>0</v>
      </c>
      <c r="AH180" t="s">
        <v>181</v>
      </c>
      <c r="AI180">
        <v>6</v>
      </c>
    </row>
    <row r="181" spans="1:35" x14ac:dyDescent="0.25">
      <c r="A181" t="s">
        <v>816</v>
      </c>
      <c r="B181" t="s">
        <v>403</v>
      </c>
      <c r="C181" t="s">
        <v>569</v>
      </c>
      <c r="D181" t="s">
        <v>725</v>
      </c>
      <c r="E181" s="2">
        <v>46.467391304347828</v>
      </c>
      <c r="F181" s="2">
        <v>5.3097826086956523</v>
      </c>
      <c r="G181" s="2">
        <v>0.2608695652173913</v>
      </c>
      <c r="H181" s="2">
        <v>0.16304347826086957</v>
      </c>
      <c r="I181" s="2">
        <v>0.24456521739130435</v>
      </c>
      <c r="J181" s="2">
        <v>0</v>
      </c>
      <c r="K181" s="2">
        <v>0</v>
      </c>
      <c r="L181" s="2">
        <v>0.32521739130434779</v>
      </c>
      <c r="M181" s="2">
        <v>0</v>
      </c>
      <c r="N181" s="2">
        <v>0</v>
      </c>
      <c r="O181" s="2">
        <v>0</v>
      </c>
      <c r="P181" s="2">
        <v>3.0407608695652173</v>
      </c>
      <c r="Q181" s="2">
        <v>8.4239130434782608E-2</v>
      </c>
      <c r="R181" s="2">
        <v>6.725146198830409E-2</v>
      </c>
      <c r="S181" s="2">
        <v>1.3919565217391305</v>
      </c>
      <c r="T181" s="2">
        <v>0.38793478260869568</v>
      </c>
      <c r="U181" s="2">
        <v>0</v>
      </c>
      <c r="V181" s="2">
        <v>3.8304093567251465E-2</v>
      </c>
      <c r="W181" s="2">
        <v>0.40141304347826079</v>
      </c>
      <c r="X181" s="2">
        <v>1.1420652173913048</v>
      </c>
      <c r="Y181" s="2">
        <v>0</v>
      </c>
      <c r="Z181" s="2">
        <v>3.3216374269005852E-2</v>
      </c>
      <c r="AA181" s="2">
        <v>0</v>
      </c>
      <c r="AB181" s="2">
        <v>0</v>
      </c>
      <c r="AC181" s="2">
        <v>0</v>
      </c>
      <c r="AD181" s="2">
        <v>0</v>
      </c>
      <c r="AE181" s="2">
        <v>0</v>
      </c>
      <c r="AF181" s="2">
        <v>0</v>
      </c>
      <c r="AG181" s="2">
        <v>0</v>
      </c>
      <c r="AH181" t="s">
        <v>116</v>
      </c>
      <c r="AI181">
        <v>6</v>
      </c>
    </row>
    <row r="182" spans="1:35" x14ac:dyDescent="0.25">
      <c r="A182" t="s">
        <v>816</v>
      </c>
      <c r="B182" t="s">
        <v>457</v>
      </c>
      <c r="C182" t="s">
        <v>599</v>
      </c>
      <c r="D182" t="s">
        <v>748</v>
      </c>
      <c r="E182" s="2">
        <v>76.554347826086953</v>
      </c>
      <c r="F182" s="2">
        <v>34.586956521739133</v>
      </c>
      <c r="G182" s="2">
        <v>1.1304347826086956</v>
      </c>
      <c r="H182" s="2">
        <v>0.2608695652173913</v>
      </c>
      <c r="I182" s="2">
        <v>0.54347826086956519</v>
      </c>
      <c r="J182" s="2">
        <v>0</v>
      </c>
      <c r="K182" s="2">
        <v>1.1304347826086956</v>
      </c>
      <c r="L182" s="2">
        <v>4.1521739130434785</v>
      </c>
      <c r="M182" s="2">
        <v>0</v>
      </c>
      <c r="N182" s="2">
        <v>6.2096739130434795</v>
      </c>
      <c r="O182" s="2">
        <v>8.1114581854323464E-2</v>
      </c>
      <c r="P182" s="2">
        <v>5.3692391304347842</v>
      </c>
      <c r="Q182" s="2">
        <v>3.348913043478261</v>
      </c>
      <c r="R182" s="2">
        <v>0.11388186852193671</v>
      </c>
      <c r="S182" s="2">
        <v>2.2065217391304346</v>
      </c>
      <c r="T182" s="2">
        <v>7.25</v>
      </c>
      <c r="U182" s="2">
        <v>0</v>
      </c>
      <c r="V182" s="2">
        <v>0.12352690614794831</v>
      </c>
      <c r="W182" s="2">
        <v>1.6521739130434783</v>
      </c>
      <c r="X182" s="2">
        <v>8.4239130434782616</v>
      </c>
      <c r="Y182" s="2">
        <v>0</v>
      </c>
      <c r="Z182" s="2">
        <v>0.13162004827488288</v>
      </c>
      <c r="AA182" s="2">
        <v>0</v>
      </c>
      <c r="AB182" s="2">
        <v>0</v>
      </c>
      <c r="AC182" s="2">
        <v>0</v>
      </c>
      <c r="AD182" s="2">
        <v>0</v>
      </c>
      <c r="AE182" s="2">
        <v>0</v>
      </c>
      <c r="AF182" s="2">
        <v>0</v>
      </c>
      <c r="AG182" s="2">
        <v>0</v>
      </c>
      <c r="AH182" t="s">
        <v>172</v>
      </c>
      <c r="AI182">
        <v>6</v>
      </c>
    </row>
    <row r="183" spans="1:35" x14ac:dyDescent="0.25">
      <c r="A183" t="s">
        <v>816</v>
      </c>
      <c r="B183" t="s">
        <v>325</v>
      </c>
      <c r="C183" t="s">
        <v>611</v>
      </c>
      <c r="D183" t="s">
        <v>749</v>
      </c>
      <c r="E183" s="2">
        <v>47.608695652173914</v>
      </c>
      <c r="F183" s="2">
        <v>5.7391304347826084</v>
      </c>
      <c r="G183" s="2">
        <v>0.54347826086956519</v>
      </c>
      <c r="H183" s="2">
        <v>0.18478260869565216</v>
      </c>
      <c r="I183" s="2">
        <v>8.7527173913043477</v>
      </c>
      <c r="J183" s="2">
        <v>0</v>
      </c>
      <c r="K183" s="2">
        <v>0</v>
      </c>
      <c r="L183" s="2">
        <v>6.3472826086956511</v>
      </c>
      <c r="M183" s="2">
        <v>0</v>
      </c>
      <c r="N183" s="2">
        <v>0</v>
      </c>
      <c r="O183" s="2">
        <v>0</v>
      </c>
      <c r="P183" s="2">
        <v>7.1331521739130439</v>
      </c>
      <c r="Q183" s="2">
        <v>9.304347826086957</v>
      </c>
      <c r="R183" s="2">
        <v>0.34526255707762554</v>
      </c>
      <c r="S183" s="2">
        <v>6.1657608695652177</v>
      </c>
      <c r="T183" s="2">
        <v>1.5416304347826084</v>
      </c>
      <c r="U183" s="2">
        <v>0</v>
      </c>
      <c r="V183" s="2">
        <v>0.16189041095890411</v>
      </c>
      <c r="W183" s="2">
        <v>0.22478260869565217</v>
      </c>
      <c r="X183" s="2">
        <v>7.5923913043478262</v>
      </c>
      <c r="Y183" s="2">
        <v>0</v>
      </c>
      <c r="Z183" s="2">
        <v>0.16419634703196348</v>
      </c>
      <c r="AA183" s="2">
        <v>0</v>
      </c>
      <c r="AB183" s="2">
        <v>0</v>
      </c>
      <c r="AC183" s="2">
        <v>0</v>
      </c>
      <c r="AD183" s="2">
        <v>0</v>
      </c>
      <c r="AE183" s="2">
        <v>0</v>
      </c>
      <c r="AF183" s="2">
        <v>0</v>
      </c>
      <c r="AG183" s="2">
        <v>0</v>
      </c>
      <c r="AH183" t="s">
        <v>37</v>
      </c>
      <c r="AI183">
        <v>6</v>
      </c>
    </row>
    <row r="184" spans="1:35" x14ac:dyDescent="0.25">
      <c r="A184" t="s">
        <v>816</v>
      </c>
      <c r="B184" t="s">
        <v>451</v>
      </c>
      <c r="C184" t="s">
        <v>613</v>
      </c>
      <c r="D184" t="s">
        <v>752</v>
      </c>
      <c r="E184" s="2">
        <v>68.641304347826093</v>
      </c>
      <c r="F184" s="2">
        <v>5.3913043478260869</v>
      </c>
      <c r="G184" s="2">
        <v>0</v>
      </c>
      <c r="H184" s="2">
        <v>0</v>
      </c>
      <c r="I184" s="2">
        <v>0</v>
      </c>
      <c r="J184" s="2">
        <v>0</v>
      </c>
      <c r="K184" s="2">
        <v>0</v>
      </c>
      <c r="L184" s="2">
        <v>0.77445652173913049</v>
      </c>
      <c r="M184" s="2">
        <v>0</v>
      </c>
      <c r="N184" s="2">
        <v>5.4782608695652177</v>
      </c>
      <c r="O184" s="2">
        <v>7.9809976247030873E-2</v>
      </c>
      <c r="P184" s="2">
        <v>0</v>
      </c>
      <c r="Q184" s="2">
        <v>5.2880434782608692</v>
      </c>
      <c r="R184" s="2">
        <v>7.7038796516231189E-2</v>
      </c>
      <c r="S184" s="2">
        <v>0.85271739130434798</v>
      </c>
      <c r="T184" s="2">
        <v>5.2427173913043479</v>
      </c>
      <c r="U184" s="2">
        <v>0</v>
      </c>
      <c r="V184" s="2">
        <v>8.8801266825019792E-2</v>
      </c>
      <c r="W184" s="2">
        <v>2.5948913043478261</v>
      </c>
      <c r="X184" s="2">
        <v>1.6084782608695651</v>
      </c>
      <c r="Y184" s="2">
        <v>0</v>
      </c>
      <c r="Z184" s="2">
        <v>6.1236737925574027E-2</v>
      </c>
      <c r="AA184" s="2">
        <v>0</v>
      </c>
      <c r="AB184" s="2">
        <v>0</v>
      </c>
      <c r="AC184" s="2">
        <v>0</v>
      </c>
      <c r="AD184" s="2">
        <v>0</v>
      </c>
      <c r="AE184" s="2">
        <v>0</v>
      </c>
      <c r="AF184" s="2">
        <v>0</v>
      </c>
      <c r="AG184" s="2">
        <v>0</v>
      </c>
      <c r="AH184" t="s">
        <v>166</v>
      </c>
      <c r="AI184">
        <v>6</v>
      </c>
    </row>
    <row r="185" spans="1:35" x14ac:dyDescent="0.25">
      <c r="A185" t="s">
        <v>816</v>
      </c>
      <c r="B185" t="s">
        <v>357</v>
      </c>
      <c r="C185" t="s">
        <v>626</v>
      </c>
      <c r="D185" t="s">
        <v>760</v>
      </c>
      <c r="E185" s="2">
        <v>29.532608695652176</v>
      </c>
      <c r="F185" s="2">
        <v>5.6413043478260869</v>
      </c>
      <c r="G185" s="2">
        <v>3.8043478260869568E-2</v>
      </c>
      <c r="H185" s="2">
        <v>0.2608695652173913</v>
      </c>
      <c r="I185" s="2">
        <v>0.17391304347826086</v>
      </c>
      <c r="J185" s="2">
        <v>0</v>
      </c>
      <c r="K185" s="2">
        <v>0</v>
      </c>
      <c r="L185" s="2">
        <v>1.1360869565217389</v>
      </c>
      <c r="M185" s="2">
        <v>0</v>
      </c>
      <c r="N185" s="2">
        <v>0.75250000000000006</v>
      </c>
      <c r="O185" s="2">
        <v>2.5480309164519693E-2</v>
      </c>
      <c r="P185" s="2">
        <v>0</v>
      </c>
      <c r="Q185" s="2">
        <v>5.2333695652173917</v>
      </c>
      <c r="R185" s="2">
        <v>0.17720647773279352</v>
      </c>
      <c r="S185" s="2">
        <v>0.24728260869565216</v>
      </c>
      <c r="T185" s="2">
        <v>1.2510869565217395</v>
      </c>
      <c r="U185" s="2">
        <v>0</v>
      </c>
      <c r="V185" s="2">
        <v>5.0736105999263904E-2</v>
      </c>
      <c r="W185" s="2">
        <v>1.1831521739130431</v>
      </c>
      <c r="X185" s="2">
        <v>0.17891304347826087</v>
      </c>
      <c r="Y185" s="2">
        <v>0</v>
      </c>
      <c r="Z185" s="2">
        <v>4.6120721383879265E-2</v>
      </c>
      <c r="AA185" s="2">
        <v>0</v>
      </c>
      <c r="AB185" s="2">
        <v>0</v>
      </c>
      <c r="AC185" s="2">
        <v>0</v>
      </c>
      <c r="AD185" s="2">
        <v>0</v>
      </c>
      <c r="AE185" s="2">
        <v>0</v>
      </c>
      <c r="AF185" s="2">
        <v>0</v>
      </c>
      <c r="AG185" s="2">
        <v>0</v>
      </c>
      <c r="AH185" t="s">
        <v>70</v>
      </c>
      <c r="AI185">
        <v>6</v>
      </c>
    </row>
    <row r="186" spans="1:35" x14ac:dyDescent="0.25">
      <c r="A186" t="s">
        <v>816</v>
      </c>
      <c r="B186" t="s">
        <v>411</v>
      </c>
      <c r="C186" t="s">
        <v>658</v>
      </c>
      <c r="D186" t="s">
        <v>724</v>
      </c>
      <c r="E186" s="2">
        <v>71.108695652173907</v>
      </c>
      <c r="F186" s="2">
        <v>0</v>
      </c>
      <c r="G186" s="2">
        <v>0</v>
      </c>
      <c r="H186" s="2">
        <v>0</v>
      </c>
      <c r="I186" s="2">
        <v>0</v>
      </c>
      <c r="J186" s="2">
        <v>0</v>
      </c>
      <c r="K186" s="2">
        <v>0</v>
      </c>
      <c r="L186" s="2">
        <v>1.9657608695652173</v>
      </c>
      <c r="M186" s="2">
        <v>0</v>
      </c>
      <c r="N186" s="2">
        <v>9.0725000000000016</v>
      </c>
      <c r="O186" s="2">
        <v>0.12758636502598597</v>
      </c>
      <c r="P186" s="2">
        <v>0</v>
      </c>
      <c r="Q186" s="2">
        <v>6.8222826086956516</v>
      </c>
      <c r="R186" s="2">
        <v>9.5941608070926318E-2</v>
      </c>
      <c r="S186" s="2">
        <v>2.5869565217391304</v>
      </c>
      <c r="T186" s="2">
        <v>1.3427173913043478</v>
      </c>
      <c r="U186" s="2">
        <v>0</v>
      </c>
      <c r="V186" s="2">
        <v>5.5262916539284626E-2</v>
      </c>
      <c r="W186" s="2">
        <v>0.41032608695652173</v>
      </c>
      <c r="X186" s="2">
        <v>3.2505434782608695</v>
      </c>
      <c r="Y186" s="2">
        <v>0</v>
      </c>
      <c r="Z186" s="2">
        <v>5.1482726994802816E-2</v>
      </c>
      <c r="AA186" s="2">
        <v>0</v>
      </c>
      <c r="AB186" s="2">
        <v>0</v>
      </c>
      <c r="AC186" s="2">
        <v>0</v>
      </c>
      <c r="AD186" s="2">
        <v>0</v>
      </c>
      <c r="AE186" s="2">
        <v>0</v>
      </c>
      <c r="AF186" s="2">
        <v>0</v>
      </c>
      <c r="AG186" s="2">
        <v>0</v>
      </c>
      <c r="AH186" t="s">
        <v>125</v>
      </c>
      <c r="AI186">
        <v>6</v>
      </c>
    </row>
    <row r="187" spans="1:35" x14ac:dyDescent="0.25">
      <c r="A187" t="s">
        <v>816</v>
      </c>
      <c r="B187" t="s">
        <v>501</v>
      </c>
      <c r="C187" t="s">
        <v>688</v>
      </c>
      <c r="D187" t="s">
        <v>767</v>
      </c>
      <c r="E187" s="2">
        <v>16.206521739130434</v>
      </c>
      <c r="F187" s="2">
        <v>3.8586956521739131</v>
      </c>
      <c r="G187" s="2">
        <v>8.6956521739130432E-2</v>
      </c>
      <c r="H187" s="2">
        <v>0</v>
      </c>
      <c r="I187" s="2">
        <v>0</v>
      </c>
      <c r="J187" s="2">
        <v>0</v>
      </c>
      <c r="K187" s="2">
        <v>0</v>
      </c>
      <c r="L187" s="2">
        <v>0</v>
      </c>
      <c r="M187" s="2">
        <v>0</v>
      </c>
      <c r="N187" s="2">
        <v>2.8695652173913042</v>
      </c>
      <c r="O187" s="2">
        <v>0.17706237424547283</v>
      </c>
      <c r="P187" s="2">
        <v>0</v>
      </c>
      <c r="Q187" s="2">
        <v>2.8695652173913042</v>
      </c>
      <c r="R187" s="2">
        <v>0.17706237424547283</v>
      </c>
      <c r="S187" s="2">
        <v>1.0869565217391304E-2</v>
      </c>
      <c r="T187" s="2">
        <v>2.367391304347827</v>
      </c>
      <c r="U187" s="2">
        <v>0</v>
      </c>
      <c r="V187" s="2">
        <v>0.14674714956405102</v>
      </c>
      <c r="W187" s="2">
        <v>7.6086956521739135E-2</v>
      </c>
      <c r="X187" s="2">
        <v>2.5878260869565217</v>
      </c>
      <c r="Y187" s="2">
        <v>0</v>
      </c>
      <c r="Z187" s="2">
        <v>0.16437290409121397</v>
      </c>
      <c r="AA187" s="2">
        <v>0</v>
      </c>
      <c r="AB187" s="2">
        <v>0</v>
      </c>
      <c r="AC187" s="2">
        <v>0</v>
      </c>
      <c r="AD187" s="2">
        <v>0</v>
      </c>
      <c r="AE187" s="2">
        <v>0</v>
      </c>
      <c r="AF187" s="2">
        <v>0</v>
      </c>
      <c r="AG187" s="2">
        <v>0</v>
      </c>
      <c r="AH187" t="s">
        <v>217</v>
      </c>
      <c r="AI187">
        <v>6</v>
      </c>
    </row>
    <row r="188" spans="1:35" x14ac:dyDescent="0.25">
      <c r="A188" t="s">
        <v>816</v>
      </c>
      <c r="B188" t="s">
        <v>372</v>
      </c>
      <c r="C188" t="s">
        <v>639</v>
      </c>
      <c r="D188" t="s">
        <v>759</v>
      </c>
      <c r="E188" s="2">
        <v>69.771739130434781</v>
      </c>
      <c r="F188" s="2">
        <v>5.4782608695652177</v>
      </c>
      <c r="G188" s="2">
        <v>0</v>
      </c>
      <c r="H188" s="2">
        <v>0</v>
      </c>
      <c r="I188" s="2">
        <v>0.60869565217391308</v>
      </c>
      <c r="J188" s="2">
        <v>0</v>
      </c>
      <c r="K188" s="2">
        <v>0</v>
      </c>
      <c r="L188" s="2">
        <v>0.85163043478260858</v>
      </c>
      <c r="M188" s="2">
        <v>0</v>
      </c>
      <c r="N188" s="2">
        <v>0</v>
      </c>
      <c r="O188" s="2">
        <v>0</v>
      </c>
      <c r="P188" s="2">
        <v>4.0913043478260862</v>
      </c>
      <c r="Q188" s="2">
        <v>0</v>
      </c>
      <c r="R188" s="2">
        <v>5.8638417198940633E-2</v>
      </c>
      <c r="S188" s="2">
        <v>0.48739130434782596</v>
      </c>
      <c r="T188" s="2">
        <v>5.4103260869565215</v>
      </c>
      <c r="U188" s="2">
        <v>0</v>
      </c>
      <c r="V188" s="2">
        <v>8.4528742794827846E-2</v>
      </c>
      <c r="W188" s="2">
        <v>0.80956521739130427</v>
      </c>
      <c r="X188" s="2">
        <v>2.6073913043478258</v>
      </c>
      <c r="Y188" s="2">
        <v>0</v>
      </c>
      <c r="Z188" s="2">
        <v>4.8973360336501008E-2</v>
      </c>
      <c r="AA188" s="2">
        <v>0</v>
      </c>
      <c r="AB188" s="2">
        <v>0</v>
      </c>
      <c r="AC188" s="2">
        <v>0</v>
      </c>
      <c r="AD188" s="2">
        <v>0</v>
      </c>
      <c r="AE188" s="2">
        <v>0</v>
      </c>
      <c r="AF188" s="2">
        <v>0</v>
      </c>
      <c r="AG188" s="2">
        <v>0</v>
      </c>
      <c r="AH188" t="s">
        <v>85</v>
      </c>
      <c r="AI188">
        <v>6</v>
      </c>
    </row>
    <row r="189" spans="1:35" x14ac:dyDescent="0.25">
      <c r="A189" t="s">
        <v>816</v>
      </c>
      <c r="B189" t="s">
        <v>336</v>
      </c>
      <c r="C189" t="s">
        <v>618</v>
      </c>
      <c r="D189" t="s">
        <v>746</v>
      </c>
      <c r="E189" s="2">
        <v>123.82608695652173</v>
      </c>
      <c r="F189" s="2">
        <v>5.4184782608695645</v>
      </c>
      <c r="G189" s="2">
        <v>0.52173913043478259</v>
      </c>
      <c r="H189" s="2">
        <v>0.47282608695652173</v>
      </c>
      <c r="I189" s="2">
        <v>0</v>
      </c>
      <c r="J189" s="2">
        <v>0.69565217391304346</v>
      </c>
      <c r="K189" s="2">
        <v>0</v>
      </c>
      <c r="L189" s="2">
        <v>5.9985869565217378</v>
      </c>
      <c r="M189" s="2">
        <v>6.3141304347826068</v>
      </c>
      <c r="N189" s="2">
        <v>0</v>
      </c>
      <c r="O189" s="2">
        <v>5.0991924157303359E-2</v>
      </c>
      <c r="P189" s="2">
        <v>5.2495652173913054</v>
      </c>
      <c r="Q189" s="2">
        <v>2.7860869565217383</v>
      </c>
      <c r="R189" s="2">
        <v>6.4894662921348309E-2</v>
      </c>
      <c r="S189" s="2">
        <v>3.8379347826086954</v>
      </c>
      <c r="T189" s="2">
        <v>10.106304347826088</v>
      </c>
      <c r="U189" s="2">
        <v>0</v>
      </c>
      <c r="V189" s="2">
        <v>0.11261148174157304</v>
      </c>
      <c r="W189" s="2">
        <v>3.4056521739130434</v>
      </c>
      <c r="X189" s="2">
        <v>10.207826086956517</v>
      </c>
      <c r="Y189" s="2">
        <v>0</v>
      </c>
      <c r="Z189" s="2">
        <v>0.10994030898876402</v>
      </c>
      <c r="AA189" s="2">
        <v>0</v>
      </c>
      <c r="AB189" s="2">
        <v>0</v>
      </c>
      <c r="AC189" s="2">
        <v>0</v>
      </c>
      <c r="AD189" s="2">
        <v>0</v>
      </c>
      <c r="AE189" s="2">
        <v>0</v>
      </c>
      <c r="AF189" s="2">
        <v>0</v>
      </c>
      <c r="AG189" s="2">
        <v>0</v>
      </c>
      <c r="AH189" t="s">
        <v>48</v>
      </c>
      <c r="AI189">
        <v>6</v>
      </c>
    </row>
    <row r="190" spans="1:35" x14ac:dyDescent="0.25">
      <c r="A190" t="s">
        <v>816</v>
      </c>
      <c r="B190" t="s">
        <v>296</v>
      </c>
      <c r="C190" t="s">
        <v>593</v>
      </c>
      <c r="D190" t="s">
        <v>746</v>
      </c>
      <c r="E190" s="2">
        <v>74.923913043478265</v>
      </c>
      <c r="F190" s="2">
        <v>5.4782608695652177</v>
      </c>
      <c r="G190" s="2">
        <v>0</v>
      </c>
      <c r="H190" s="2">
        <v>2.7826086956521738</v>
      </c>
      <c r="I190" s="2">
        <v>0</v>
      </c>
      <c r="J190" s="2">
        <v>0</v>
      </c>
      <c r="K190" s="2">
        <v>0</v>
      </c>
      <c r="L190" s="2">
        <v>3.1615217391304338</v>
      </c>
      <c r="M190" s="2">
        <v>0</v>
      </c>
      <c r="N190" s="2">
        <v>0</v>
      </c>
      <c r="O190" s="2">
        <v>0</v>
      </c>
      <c r="P190" s="2">
        <v>4.9389130434782604</v>
      </c>
      <c r="Q190" s="2">
        <v>0</v>
      </c>
      <c r="R190" s="2">
        <v>6.5919048309879574E-2</v>
      </c>
      <c r="S190" s="2">
        <v>0.82076086956521732</v>
      </c>
      <c r="T190" s="2">
        <v>0</v>
      </c>
      <c r="U190" s="2">
        <v>4.8307608695652178</v>
      </c>
      <c r="V190" s="2">
        <v>7.5430146525460609E-2</v>
      </c>
      <c r="W190" s="2">
        <v>0.90032608695652172</v>
      </c>
      <c r="X190" s="2">
        <v>0</v>
      </c>
      <c r="Y190" s="2">
        <v>3.4530434782608697</v>
      </c>
      <c r="Z190" s="2">
        <v>5.8103873494849849E-2</v>
      </c>
      <c r="AA190" s="2">
        <v>0</v>
      </c>
      <c r="AB190" s="2">
        <v>0</v>
      </c>
      <c r="AC190" s="2">
        <v>0</v>
      </c>
      <c r="AD190" s="2">
        <v>0</v>
      </c>
      <c r="AE190" s="2">
        <v>0</v>
      </c>
      <c r="AF190" s="2">
        <v>0</v>
      </c>
      <c r="AG190" s="2">
        <v>0</v>
      </c>
      <c r="AH190" t="s">
        <v>7</v>
      </c>
      <c r="AI190">
        <v>6</v>
      </c>
    </row>
    <row r="191" spans="1:35" x14ac:dyDescent="0.25">
      <c r="A191" t="s">
        <v>816</v>
      </c>
      <c r="B191" t="s">
        <v>305</v>
      </c>
      <c r="C191" t="s">
        <v>564</v>
      </c>
      <c r="D191" t="s">
        <v>740</v>
      </c>
      <c r="E191" s="2">
        <v>54.195652173913047</v>
      </c>
      <c r="F191" s="2">
        <v>5.3043478260869561</v>
      </c>
      <c r="G191" s="2">
        <v>0</v>
      </c>
      <c r="H191" s="2">
        <v>2.6956521739130435</v>
      </c>
      <c r="I191" s="2">
        <v>0</v>
      </c>
      <c r="J191" s="2">
        <v>0</v>
      </c>
      <c r="K191" s="2">
        <v>0</v>
      </c>
      <c r="L191" s="2">
        <v>1.0901086956521739</v>
      </c>
      <c r="M191" s="2">
        <v>0</v>
      </c>
      <c r="N191" s="2">
        <v>0</v>
      </c>
      <c r="O191" s="2">
        <v>0</v>
      </c>
      <c r="P191" s="2">
        <v>5.3607608695652171</v>
      </c>
      <c r="Q191" s="2">
        <v>0</v>
      </c>
      <c r="R191" s="2">
        <v>9.8914961893301234E-2</v>
      </c>
      <c r="S191" s="2">
        <v>0</v>
      </c>
      <c r="T191" s="2">
        <v>0</v>
      </c>
      <c r="U191" s="2">
        <v>1.7666304347826081</v>
      </c>
      <c r="V191" s="2">
        <v>3.2597272362615309E-2</v>
      </c>
      <c r="W191" s="2">
        <v>0.1084782608695652</v>
      </c>
      <c r="X191" s="2">
        <v>0</v>
      </c>
      <c r="Y191" s="2">
        <v>2.1423913043478264</v>
      </c>
      <c r="Z191" s="2">
        <v>4.1532290413156848E-2</v>
      </c>
      <c r="AA191" s="2">
        <v>0</v>
      </c>
      <c r="AB191" s="2">
        <v>0</v>
      </c>
      <c r="AC191" s="2">
        <v>0</v>
      </c>
      <c r="AD191" s="2">
        <v>0</v>
      </c>
      <c r="AE191" s="2">
        <v>0</v>
      </c>
      <c r="AF191" s="2">
        <v>0</v>
      </c>
      <c r="AG191" s="2">
        <v>0</v>
      </c>
      <c r="AH191" t="s">
        <v>17</v>
      </c>
      <c r="AI191">
        <v>6</v>
      </c>
    </row>
    <row r="192" spans="1:35" x14ac:dyDescent="0.25">
      <c r="A192" t="s">
        <v>816</v>
      </c>
      <c r="B192" t="s">
        <v>288</v>
      </c>
      <c r="C192" t="s">
        <v>620</v>
      </c>
      <c r="D192" t="s">
        <v>757</v>
      </c>
      <c r="E192" s="2">
        <v>60.076086956521742</v>
      </c>
      <c r="F192" s="2">
        <v>11.371630434782604</v>
      </c>
      <c r="G192" s="2">
        <v>0</v>
      </c>
      <c r="H192" s="2">
        <v>0.2608695652173913</v>
      </c>
      <c r="I192" s="2">
        <v>0.2608695652173913</v>
      </c>
      <c r="J192" s="2">
        <v>0</v>
      </c>
      <c r="K192" s="2">
        <v>0</v>
      </c>
      <c r="L192" s="2">
        <v>1.9688043478260873</v>
      </c>
      <c r="M192" s="2">
        <v>0</v>
      </c>
      <c r="N192" s="2">
        <v>2.7114130434782604</v>
      </c>
      <c r="O192" s="2">
        <v>4.5132983535371804E-2</v>
      </c>
      <c r="P192" s="2">
        <v>1.2717391304347824E-2</v>
      </c>
      <c r="Q192" s="2">
        <v>0</v>
      </c>
      <c r="R192" s="2">
        <v>2.1168807671431152E-4</v>
      </c>
      <c r="S192" s="2">
        <v>0.34315217391304353</v>
      </c>
      <c r="T192" s="2">
        <v>5.2660869565217396</v>
      </c>
      <c r="U192" s="2">
        <v>0</v>
      </c>
      <c r="V192" s="2">
        <v>9.336891622941923E-2</v>
      </c>
      <c r="W192" s="2">
        <v>2.0951086956521738</v>
      </c>
      <c r="X192" s="2">
        <v>4.1086956521739131</v>
      </c>
      <c r="Y192" s="2">
        <v>0</v>
      </c>
      <c r="Z192" s="2">
        <v>0.10326578614076352</v>
      </c>
      <c r="AA192" s="2">
        <v>0</v>
      </c>
      <c r="AB192" s="2">
        <v>0</v>
      </c>
      <c r="AC192" s="2">
        <v>0</v>
      </c>
      <c r="AD192" s="2">
        <v>0</v>
      </c>
      <c r="AE192" s="2">
        <v>0</v>
      </c>
      <c r="AF192" s="2">
        <v>0</v>
      </c>
      <c r="AG192" s="2">
        <v>0</v>
      </c>
      <c r="AH192" t="s">
        <v>54</v>
      </c>
      <c r="AI192">
        <v>6</v>
      </c>
    </row>
    <row r="193" spans="1:35" x14ac:dyDescent="0.25">
      <c r="A193" t="s">
        <v>816</v>
      </c>
      <c r="B193" t="s">
        <v>368</v>
      </c>
      <c r="C193" t="s">
        <v>635</v>
      </c>
      <c r="D193" t="s">
        <v>764</v>
      </c>
      <c r="E193" s="2">
        <v>37.913043478260867</v>
      </c>
      <c r="F193" s="2">
        <v>0</v>
      </c>
      <c r="G193" s="2">
        <v>0</v>
      </c>
      <c r="H193" s="2">
        <v>0</v>
      </c>
      <c r="I193" s="2">
        <v>0</v>
      </c>
      <c r="J193" s="2">
        <v>0</v>
      </c>
      <c r="K193" s="2">
        <v>0</v>
      </c>
      <c r="L193" s="2">
        <v>0</v>
      </c>
      <c r="M193" s="2">
        <v>0</v>
      </c>
      <c r="N193" s="2">
        <v>0</v>
      </c>
      <c r="O193" s="2">
        <v>0</v>
      </c>
      <c r="P193" s="2">
        <v>4.2364130434782608</v>
      </c>
      <c r="Q193" s="2">
        <v>0</v>
      </c>
      <c r="R193" s="2">
        <v>0.11174025229357798</v>
      </c>
      <c r="S193" s="2">
        <v>0</v>
      </c>
      <c r="T193" s="2">
        <v>0</v>
      </c>
      <c r="U193" s="2">
        <v>0</v>
      </c>
      <c r="V193" s="2">
        <v>0</v>
      </c>
      <c r="W193" s="2">
        <v>0</v>
      </c>
      <c r="X193" s="2">
        <v>0</v>
      </c>
      <c r="Y193" s="2">
        <v>0</v>
      </c>
      <c r="Z193" s="2">
        <v>0</v>
      </c>
      <c r="AA193" s="2">
        <v>0</v>
      </c>
      <c r="AB193" s="2">
        <v>0</v>
      </c>
      <c r="AC193" s="2">
        <v>0</v>
      </c>
      <c r="AD193" s="2">
        <v>0</v>
      </c>
      <c r="AE193" s="2">
        <v>0</v>
      </c>
      <c r="AF193" s="2">
        <v>0</v>
      </c>
      <c r="AG193" s="2">
        <v>0</v>
      </c>
      <c r="AH193" t="s">
        <v>81</v>
      </c>
      <c r="AI193">
        <v>6</v>
      </c>
    </row>
    <row r="194" spans="1:35" x14ac:dyDescent="0.25">
      <c r="A194" t="s">
        <v>816</v>
      </c>
      <c r="B194" t="s">
        <v>534</v>
      </c>
      <c r="C194" t="s">
        <v>588</v>
      </c>
      <c r="D194" t="s">
        <v>743</v>
      </c>
      <c r="E194" s="2">
        <v>85.434782608695656</v>
      </c>
      <c r="F194" s="2">
        <v>9.4782608695652169</v>
      </c>
      <c r="G194" s="2">
        <v>0.22826086956521738</v>
      </c>
      <c r="H194" s="2">
        <v>0.22826086956521738</v>
      </c>
      <c r="I194" s="2">
        <v>0</v>
      </c>
      <c r="J194" s="2">
        <v>0</v>
      </c>
      <c r="K194" s="2">
        <v>0</v>
      </c>
      <c r="L194" s="2">
        <v>6.9646739130434785</v>
      </c>
      <c r="M194" s="2">
        <v>0</v>
      </c>
      <c r="N194" s="2">
        <v>8.4809782608695645</v>
      </c>
      <c r="O194" s="2">
        <v>9.9268447837150109E-2</v>
      </c>
      <c r="P194" s="2">
        <v>8.6956521739130432E-2</v>
      </c>
      <c r="Q194" s="2">
        <v>59.421195652173914</v>
      </c>
      <c r="R194" s="2">
        <v>0.69653307888040716</v>
      </c>
      <c r="S194" s="2">
        <v>1.6277173913043479</v>
      </c>
      <c r="T194" s="2">
        <v>7.3423913043478262</v>
      </c>
      <c r="U194" s="2">
        <v>0</v>
      </c>
      <c r="V194" s="2">
        <v>0.10499363867684477</v>
      </c>
      <c r="W194" s="2">
        <v>0.79619565217391308</v>
      </c>
      <c r="X194" s="2">
        <v>7.9864130434782608</v>
      </c>
      <c r="Y194" s="2">
        <v>0</v>
      </c>
      <c r="Z194" s="2">
        <v>0.10279898218829515</v>
      </c>
      <c r="AA194" s="2">
        <v>0</v>
      </c>
      <c r="AB194" s="2">
        <v>0</v>
      </c>
      <c r="AC194" s="2">
        <v>0</v>
      </c>
      <c r="AD194" s="2">
        <v>0</v>
      </c>
      <c r="AE194" s="2">
        <v>0</v>
      </c>
      <c r="AF194" s="2">
        <v>0</v>
      </c>
      <c r="AG194" s="2">
        <v>0</v>
      </c>
      <c r="AH194" t="s">
        <v>252</v>
      </c>
      <c r="AI194">
        <v>6</v>
      </c>
    </row>
    <row r="195" spans="1:35" x14ac:dyDescent="0.25">
      <c r="A195" t="s">
        <v>816</v>
      </c>
      <c r="B195" t="s">
        <v>356</v>
      </c>
      <c r="C195" t="s">
        <v>625</v>
      </c>
      <c r="D195" t="s">
        <v>743</v>
      </c>
      <c r="E195" s="2">
        <v>51.402173913043477</v>
      </c>
      <c r="F195" s="2">
        <v>5.5978260869565215</v>
      </c>
      <c r="G195" s="2">
        <v>0.56521739130434778</v>
      </c>
      <c r="H195" s="2">
        <v>0.25</v>
      </c>
      <c r="I195" s="2">
        <v>0.2608695652173913</v>
      </c>
      <c r="J195" s="2">
        <v>0</v>
      </c>
      <c r="K195" s="2">
        <v>0</v>
      </c>
      <c r="L195" s="2">
        <v>3.7433695652173911</v>
      </c>
      <c r="M195" s="2">
        <v>6.2370652173913035</v>
      </c>
      <c r="N195" s="2">
        <v>0</v>
      </c>
      <c r="O195" s="2">
        <v>0.12133854937618946</v>
      </c>
      <c r="P195" s="2">
        <v>3.7539130434782608</v>
      </c>
      <c r="Q195" s="2">
        <v>0</v>
      </c>
      <c r="R195" s="2">
        <v>7.303023895115246E-2</v>
      </c>
      <c r="S195" s="2">
        <v>0.64021739130434785</v>
      </c>
      <c r="T195" s="2">
        <v>5.2981521739130439</v>
      </c>
      <c r="U195" s="2">
        <v>0</v>
      </c>
      <c r="V195" s="2">
        <v>0.1155275956861916</v>
      </c>
      <c r="W195" s="2">
        <v>0.60054347826086951</v>
      </c>
      <c r="X195" s="2">
        <v>5.4804347826086959</v>
      </c>
      <c r="Y195" s="2">
        <v>0</v>
      </c>
      <c r="Z195" s="2">
        <v>0.11830196658913089</v>
      </c>
      <c r="AA195" s="2">
        <v>0</v>
      </c>
      <c r="AB195" s="2">
        <v>0</v>
      </c>
      <c r="AC195" s="2">
        <v>0</v>
      </c>
      <c r="AD195" s="2">
        <v>0</v>
      </c>
      <c r="AE195" s="2">
        <v>0</v>
      </c>
      <c r="AF195" s="2">
        <v>0</v>
      </c>
      <c r="AG195" s="2">
        <v>0</v>
      </c>
      <c r="AH195" t="s">
        <v>69</v>
      </c>
      <c r="AI195">
        <v>6</v>
      </c>
    </row>
    <row r="196" spans="1:35" x14ac:dyDescent="0.25">
      <c r="A196" t="s">
        <v>816</v>
      </c>
      <c r="B196" t="s">
        <v>558</v>
      </c>
      <c r="C196" t="s">
        <v>706</v>
      </c>
      <c r="D196" t="s">
        <v>777</v>
      </c>
      <c r="E196" s="2">
        <v>16.304347826086957</v>
      </c>
      <c r="F196" s="2">
        <v>4.5869565217391308</v>
      </c>
      <c r="G196" s="2">
        <v>0.14130434782608695</v>
      </c>
      <c r="H196" s="2">
        <v>3.2608695652173912E-2</v>
      </c>
      <c r="I196" s="2">
        <v>6.5217391304347824E-2</v>
      </c>
      <c r="J196" s="2">
        <v>0</v>
      </c>
      <c r="K196" s="2">
        <v>0</v>
      </c>
      <c r="L196" s="2">
        <v>0</v>
      </c>
      <c r="M196" s="2">
        <v>0</v>
      </c>
      <c r="N196" s="2">
        <v>2.1068478260869559</v>
      </c>
      <c r="O196" s="2">
        <v>0.12921999999999995</v>
      </c>
      <c r="P196" s="2">
        <v>0</v>
      </c>
      <c r="Q196" s="2">
        <v>2.6975000000000002</v>
      </c>
      <c r="R196" s="2">
        <v>0.16544666666666669</v>
      </c>
      <c r="S196" s="2">
        <v>0</v>
      </c>
      <c r="T196" s="2">
        <v>0</v>
      </c>
      <c r="U196" s="2">
        <v>0</v>
      </c>
      <c r="V196" s="2">
        <v>0</v>
      </c>
      <c r="W196" s="2">
        <v>0</v>
      </c>
      <c r="X196" s="2">
        <v>0</v>
      </c>
      <c r="Y196" s="2">
        <v>0</v>
      </c>
      <c r="Z196" s="2">
        <v>0</v>
      </c>
      <c r="AA196" s="2">
        <v>0</v>
      </c>
      <c r="AB196" s="2">
        <v>0</v>
      </c>
      <c r="AC196" s="2">
        <v>0</v>
      </c>
      <c r="AD196" s="2">
        <v>0</v>
      </c>
      <c r="AE196" s="2">
        <v>0</v>
      </c>
      <c r="AF196" s="2">
        <v>0</v>
      </c>
      <c r="AG196" s="2">
        <v>0</v>
      </c>
      <c r="AH196" t="s">
        <v>277</v>
      </c>
      <c r="AI196">
        <v>6</v>
      </c>
    </row>
    <row r="197" spans="1:35" x14ac:dyDescent="0.25">
      <c r="A197" t="s">
        <v>816</v>
      </c>
      <c r="B197" t="s">
        <v>433</v>
      </c>
      <c r="C197" t="s">
        <v>568</v>
      </c>
      <c r="D197" t="s">
        <v>718</v>
      </c>
      <c r="E197" s="2">
        <v>85.065217391304344</v>
      </c>
      <c r="F197" s="2">
        <v>5.7391304347826084</v>
      </c>
      <c r="G197" s="2">
        <v>0</v>
      </c>
      <c r="H197" s="2">
        <v>0</v>
      </c>
      <c r="I197" s="2">
        <v>0.34782608695652173</v>
      </c>
      <c r="J197" s="2">
        <v>0</v>
      </c>
      <c r="K197" s="2">
        <v>0</v>
      </c>
      <c r="L197" s="2">
        <v>4.4865217391304357</v>
      </c>
      <c r="M197" s="2">
        <v>6.0651086956521727</v>
      </c>
      <c r="N197" s="2">
        <v>0</v>
      </c>
      <c r="O197" s="2">
        <v>7.1299514439049305E-2</v>
      </c>
      <c r="P197" s="2">
        <v>4.1264130434782604</v>
      </c>
      <c r="Q197" s="2">
        <v>5.7336956521739131</v>
      </c>
      <c r="R197" s="2">
        <v>0.115912343470483</v>
      </c>
      <c r="S197" s="2">
        <v>9.9673913043478266E-2</v>
      </c>
      <c r="T197" s="2">
        <v>3.4808695652173922</v>
      </c>
      <c r="U197" s="2">
        <v>0</v>
      </c>
      <c r="V197" s="2">
        <v>4.2091745463838502E-2</v>
      </c>
      <c r="W197" s="2">
        <v>3.3158695652173917</v>
      </c>
      <c r="X197" s="2">
        <v>8.2717391304347826E-2</v>
      </c>
      <c r="Y197" s="2">
        <v>0</v>
      </c>
      <c r="Z197" s="2">
        <v>3.995272169690775E-2</v>
      </c>
      <c r="AA197" s="2">
        <v>0</v>
      </c>
      <c r="AB197" s="2">
        <v>0</v>
      </c>
      <c r="AC197" s="2">
        <v>0</v>
      </c>
      <c r="AD197" s="2">
        <v>0</v>
      </c>
      <c r="AE197" s="2">
        <v>0</v>
      </c>
      <c r="AF197" s="2">
        <v>0</v>
      </c>
      <c r="AG197" s="2">
        <v>0</v>
      </c>
      <c r="AH197" t="s">
        <v>148</v>
      </c>
      <c r="AI197">
        <v>6</v>
      </c>
    </row>
    <row r="198" spans="1:35" x14ac:dyDescent="0.25">
      <c r="A198" t="s">
        <v>816</v>
      </c>
      <c r="B198" t="s">
        <v>391</v>
      </c>
      <c r="C198" t="s">
        <v>568</v>
      </c>
      <c r="D198" t="s">
        <v>718</v>
      </c>
      <c r="E198" s="2">
        <v>39.695652173913047</v>
      </c>
      <c r="F198" s="2">
        <v>5.2989130434782608</v>
      </c>
      <c r="G198" s="2">
        <v>3.2608695652173912E-2</v>
      </c>
      <c r="H198" s="2">
        <v>0.38043478260869568</v>
      </c>
      <c r="I198" s="2">
        <v>0</v>
      </c>
      <c r="J198" s="2">
        <v>0</v>
      </c>
      <c r="K198" s="2">
        <v>0</v>
      </c>
      <c r="L198" s="2">
        <v>0</v>
      </c>
      <c r="M198" s="2">
        <v>0</v>
      </c>
      <c r="N198" s="2">
        <v>0</v>
      </c>
      <c r="O198" s="2">
        <v>0</v>
      </c>
      <c r="P198" s="2">
        <v>0</v>
      </c>
      <c r="Q198" s="2">
        <v>0</v>
      </c>
      <c r="R198" s="2">
        <v>0</v>
      </c>
      <c r="S198" s="2">
        <v>0</v>
      </c>
      <c r="T198" s="2">
        <v>0</v>
      </c>
      <c r="U198" s="2">
        <v>0</v>
      </c>
      <c r="V198" s="2">
        <v>0</v>
      </c>
      <c r="W198" s="2">
        <v>0</v>
      </c>
      <c r="X198" s="2">
        <v>0</v>
      </c>
      <c r="Y198" s="2">
        <v>0</v>
      </c>
      <c r="Z198" s="2">
        <v>0</v>
      </c>
      <c r="AA198" s="2">
        <v>0</v>
      </c>
      <c r="AB198" s="2">
        <v>0</v>
      </c>
      <c r="AC198" s="2">
        <v>0</v>
      </c>
      <c r="AD198" s="2">
        <v>0</v>
      </c>
      <c r="AE198" s="2">
        <v>0</v>
      </c>
      <c r="AF198" s="2">
        <v>0</v>
      </c>
      <c r="AG198" s="2">
        <v>0</v>
      </c>
      <c r="AH198" t="s">
        <v>104</v>
      </c>
      <c r="AI198">
        <v>6</v>
      </c>
    </row>
    <row r="199" spans="1:35" x14ac:dyDescent="0.25">
      <c r="A199" t="s">
        <v>816</v>
      </c>
      <c r="B199" t="s">
        <v>515</v>
      </c>
      <c r="C199" t="s">
        <v>607</v>
      </c>
      <c r="D199" t="s">
        <v>743</v>
      </c>
      <c r="E199" s="2">
        <v>79.728260869565219</v>
      </c>
      <c r="F199" s="2">
        <v>5.0434782608695654</v>
      </c>
      <c r="G199" s="2">
        <v>1.1413043478260869</v>
      </c>
      <c r="H199" s="2">
        <v>0.52173913043478259</v>
      </c>
      <c r="I199" s="2">
        <v>0.5</v>
      </c>
      <c r="J199" s="2">
        <v>0</v>
      </c>
      <c r="K199" s="2">
        <v>0</v>
      </c>
      <c r="L199" s="2">
        <v>4.061304347826086</v>
      </c>
      <c r="M199" s="2">
        <v>6.0074999999999994</v>
      </c>
      <c r="N199" s="2">
        <v>0</v>
      </c>
      <c r="O199" s="2">
        <v>7.5349693251533734E-2</v>
      </c>
      <c r="P199" s="2">
        <v>5.7505434782608678</v>
      </c>
      <c r="Q199" s="2">
        <v>20.155760869565221</v>
      </c>
      <c r="R199" s="2">
        <v>0.32493251533742329</v>
      </c>
      <c r="S199" s="2">
        <v>4.4369565217391287</v>
      </c>
      <c r="T199" s="2">
        <v>0</v>
      </c>
      <c r="U199" s="2">
        <v>0</v>
      </c>
      <c r="V199" s="2">
        <v>5.5650988411724583E-2</v>
      </c>
      <c r="W199" s="2">
        <v>4.8333695652173931</v>
      </c>
      <c r="X199" s="2">
        <v>0</v>
      </c>
      <c r="Y199" s="2">
        <v>0</v>
      </c>
      <c r="Z199" s="2">
        <v>6.0623040218132265E-2</v>
      </c>
      <c r="AA199" s="2">
        <v>0</v>
      </c>
      <c r="AB199" s="2">
        <v>0</v>
      </c>
      <c r="AC199" s="2">
        <v>0</v>
      </c>
      <c r="AD199" s="2">
        <v>0</v>
      </c>
      <c r="AE199" s="2">
        <v>0</v>
      </c>
      <c r="AF199" s="2">
        <v>0</v>
      </c>
      <c r="AG199" s="2">
        <v>0</v>
      </c>
      <c r="AH199" t="s">
        <v>233</v>
      </c>
      <c r="AI199">
        <v>6</v>
      </c>
    </row>
    <row r="200" spans="1:35" x14ac:dyDescent="0.25">
      <c r="A200" t="s">
        <v>816</v>
      </c>
      <c r="B200" t="s">
        <v>554</v>
      </c>
      <c r="C200" t="s">
        <v>703</v>
      </c>
      <c r="D200" t="s">
        <v>760</v>
      </c>
      <c r="E200" s="2">
        <v>35.173913043478258</v>
      </c>
      <c r="F200" s="2">
        <v>5.6521739130434785</v>
      </c>
      <c r="G200" s="2">
        <v>0</v>
      </c>
      <c r="H200" s="2">
        <v>1.7391304347826086</v>
      </c>
      <c r="I200" s="2">
        <v>0</v>
      </c>
      <c r="J200" s="2">
        <v>0</v>
      </c>
      <c r="K200" s="2">
        <v>0</v>
      </c>
      <c r="L200" s="2">
        <v>0.16815217391304352</v>
      </c>
      <c r="M200" s="2">
        <v>0</v>
      </c>
      <c r="N200" s="2">
        <v>0</v>
      </c>
      <c r="O200" s="2">
        <v>0</v>
      </c>
      <c r="P200" s="2">
        <v>5.3043478260869561</v>
      </c>
      <c r="Q200" s="2">
        <v>0</v>
      </c>
      <c r="R200" s="2">
        <v>0.15080346106304079</v>
      </c>
      <c r="S200" s="2">
        <v>0.37456521739130438</v>
      </c>
      <c r="T200" s="2">
        <v>0</v>
      </c>
      <c r="U200" s="2">
        <v>1.8901086956521738</v>
      </c>
      <c r="V200" s="2">
        <v>6.4385043263288019E-2</v>
      </c>
      <c r="W200" s="2">
        <v>0.39956521739130441</v>
      </c>
      <c r="X200" s="2">
        <v>0</v>
      </c>
      <c r="Y200" s="2">
        <v>1.483152173913044</v>
      </c>
      <c r="Z200" s="2">
        <v>5.3525957972805953E-2</v>
      </c>
      <c r="AA200" s="2">
        <v>0</v>
      </c>
      <c r="AB200" s="2">
        <v>0</v>
      </c>
      <c r="AC200" s="2">
        <v>0</v>
      </c>
      <c r="AD200" s="2">
        <v>0</v>
      </c>
      <c r="AE200" s="2">
        <v>0</v>
      </c>
      <c r="AF200" s="2">
        <v>0</v>
      </c>
      <c r="AG200" s="2">
        <v>0</v>
      </c>
      <c r="AH200" t="s">
        <v>273</v>
      </c>
      <c r="AI200">
        <v>6</v>
      </c>
    </row>
    <row r="201" spans="1:35" x14ac:dyDescent="0.25">
      <c r="A201" t="s">
        <v>816</v>
      </c>
      <c r="B201" t="s">
        <v>417</v>
      </c>
      <c r="C201" t="s">
        <v>660</v>
      </c>
      <c r="D201" t="s">
        <v>750</v>
      </c>
      <c r="E201" s="2">
        <v>48.434782608695649</v>
      </c>
      <c r="F201" s="2">
        <v>3.8779347826086954</v>
      </c>
      <c r="G201" s="2">
        <v>0</v>
      </c>
      <c r="H201" s="2">
        <v>0</v>
      </c>
      <c r="I201" s="2">
        <v>0</v>
      </c>
      <c r="J201" s="2">
        <v>0</v>
      </c>
      <c r="K201" s="2">
        <v>0</v>
      </c>
      <c r="L201" s="2">
        <v>1.3678260869565217</v>
      </c>
      <c r="M201" s="2">
        <v>5.405978260869567</v>
      </c>
      <c r="N201" s="2">
        <v>0</v>
      </c>
      <c r="O201" s="2">
        <v>0.11161355475763021</v>
      </c>
      <c r="P201" s="2">
        <v>0</v>
      </c>
      <c r="Q201" s="2">
        <v>3.5355434782608701</v>
      </c>
      <c r="R201" s="2">
        <v>7.2995960502693011E-2</v>
      </c>
      <c r="S201" s="2">
        <v>0.44293478260869568</v>
      </c>
      <c r="T201" s="2">
        <v>6.1831521739130446</v>
      </c>
      <c r="U201" s="2">
        <v>0</v>
      </c>
      <c r="V201" s="2">
        <v>0.13680430879712749</v>
      </c>
      <c r="W201" s="2">
        <v>0.13043478260869565</v>
      </c>
      <c r="X201" s="2">
        <v>7.4891304347826084</v>
      </c>
      <c r="Y201" s="2">
        <v>0</v>
      </c>
      <c r="Z201" s="2">
        <v>0.15731597845601436</v>
      </c>
      <c r="AA201" s="2">
        <v>0</v>
      </c>
      <c r="AB201" s="2">
        <v>0</v>
      </c>
      <c r="AC201" s="2">
        <v>0</v>
      </c>
      <c r="AD201" s="2">
        <v>0</v>
      </c>
      <c r="AE201" s="2">
        <v>0</v>
      </c>
      <c r="AF201" s="2">
        <v>0</v>
      </c>
      <c r="AG201" s="2">
        <v>0</v>
      </c>
      <c r="AH201" t="s">
        <v>131</v>
      </c>
      <c r="AI201">
        <v>6</v>
      </c>
    </row>
    <row r="202" spans="1:35" x14ac:dyDescent="0.25">
      <c r="A202" t="s">
        <v>816</v>
      </c>
      <c r="B202" t="s">
        <v>319</v>
      </c>
      <c r="C202" t="s">
        <v>608</v>
      </c>
      <c r="D202" t="s">
        <v>750</v>
      </c>
      <c r="E202" s="2">
        <v>71.119565217391298</v>
      </c>
      <c r="F202" s="2">
        <v>4.62391304347826</v>
      </c>
      <c r="G202" s="2">
        <v>0</v>
      </c>
      <c r="H202" s="2">
        <v>0</v>
      </c>
      <c r="I202" s="2">
        <v>0</v>
      </c>
      <c r="J202" s="2">
        <v>0</v>
      </c>
      <c r="K202" s="2">
        <v>0</v>
      </c>
      <c r="L202" s="2">
        <v>0</v>
      </c>
      <c r="M202" s="2">
        <v>10.83771739130435</v>
      </c>
      <c r="N202" s="2">
        <v>0</v>
      </c>
      <c r="O202" s="2">
        <v>0.15238728412043409</v>
      </c>
      <c r="P202" s="2">
        <v>4.9471739130434784</v>
      </c>
      <c r="Q202" s="2">
        <v>0</v>
      </c>
      <c r="R202" s="2">
        <v>6.9561363289011163E-2</v>
      </c>
      <c r="S202" s="2">
        <v>0</v>
      </c>
      <c r="T202" s="2">
        <v>0</v>
      </c>
      <c r="U202" s="2">
        <v>0</v>
      </c>
      <c r="V202" s="2">
        <v>0</v>
      </c>
      <c r="W202" s="2">
        <v>0</v>
      </c>
      <c r="X202" s="2">
        <v>0</v>
      </c>
      <c r="Y202" s="2">
        <v>0</v>
      </c>
      <c r="Z202" s="2">
        <v>0</v>
      </c>
      <c r="AA202" s="2">
        <v>0</v>
      </c>
      <c r="AB202" s="2">
        <v>0</v>
      </c>
      <c r="AC202" s="2">
        <v>0</v>
      </c>
      <c r="AD202" s="2">
        <v>0</v>
      </c>
      <c r="AE202" s="2">
        <v>0</v>
      </c>
      <c r="AF202" s="2">
        <v>0</v>
      </c>
      <c r="AG202" s="2">
        <v>0</v>
      </c>
      <c r="AH202" t="s">
        <v>31</v>
      </c>
      <c r="AI202">
        <v>6</v>
      </c>
    </row>
    <row r="203" spans="1:35" x14ac:dyDescent="0.25">
      <c r="A203" t="s">
        <v>816</v>
      </c>
      <c r="B203" t="s">
        <v>387</v>
      </c>
      <c r="C203" t="s">
        <v>647</v>
      </c>
      <c r="D203" t="s">
        <v>743</v>
      </c>
      <c r="E203" s="2">
        <v>46.326086956521742</v>
      </c>
      <c r="F203" s="2">
        <v>5.7391304347826084</v>
      </c>
      <c r="G203" s="2">
        <v>1.0597826086956521</v>
      </c>
      <c r="H203" s="2">
        <v>0.24456521739130435</v>
      </c>
      <c r="I203" s="2">
        <v>0.24456521739130435</v>
      </c>
      <c r="J203" s="2">
        <v>0</v>
      </c>
      <c r="K203" s="2">
        <v>0</v>
      </c>
      <c r="L203" s="2">
        <v>6.148586956521739</v>
      </c>
      <c r="M203" s="2">
        <v>5.6440217391304364</v>
      </c>
      <c r="N203" s="2">
        <v>0</v>
      </c>
      <c r="O203" s="2">
        <v>0.12183247301736276</v>
      </c>
      <c r="P203" s="2">
        <v>1.9422826086956522</v>
      </c>
      <c r="Q203" s="2">
        <v>0</v>
      </c>
      <c r="R203" s="2">
        <v>4.1926325668700137E-2</v>
      </c>
      <c r="S203" s="2">
        <v>0.89880434782608709</v>
      </c>
      <c r="T203" s="2">
        <v>6.4852173913043476</v>
      </c>
      <c r="U203" s="2">
        <v>0</v>
      </c>
      <c r="V203" s="2">
        <v>0.15939230408259034</v>
      </c>
      <c r="W203" s="2">
        <v>1.7309782608695652</v>
      </c>
      <c r="X203" s="2">
        <v>6.8814130434782612</v>
      </c>
      <c r="Y203" s="2">
        <v>0</v>
      </c>
      <c r="Z203" s="2">
        <v>0.18590802440168933</v>
      </c>
      <c r="AA203" s="2">
        <v>0</v>
      </c>
      <c r="AB203" s="2">
        <v>0</v>
      </c>
      <c r="AC203" s="2">
        <v>0</v>
      </c>
      <c r="AD203" s="2">
        <v>0</v>
      </c>
      <c r="AE203" s="2">
        <v>0</v>
      </c>
      <c r="AF203" s="2">
        <v>0</v>
      </c>
      <c r="AG203" s="2">
        <v>0</v>
      </c>
      <c r="AH203" t="s">
        <v>100</v>
      </c>
      <c r="AI203">
        <v>6</v>
      </c>
    </row>
    <row r="204" spans="1:35" x14ac:dyDescent="0.25">
      <c r="A204" t="s">
        <v>816</v>
      </c>
      <c r="B204" t="s">
        <v>301</v>
      </c>
      <c r="C204" t="s">
        <v>598</v>
      </c>
      <c r="D204" t="s">
        <v>712</v>
      </c>
      <c r="E204" s="2">
        <v>56.163043478260867</v>
      </c>
      <c r="F204" s="2">
        <v>5.6521739130434785</v>
      </c>
      <c r="G204" s="2">
        <v>0</v>
      </c>
      <c r="H204" s="2">
        <v>2</v>
      </c>
      <c r="I204" s="2">
        <v>0</v>
      </c>
      <c r="J204" s="2">
        <v>0</v>
      </c>
      <c r="K204" s="2">
        <v>0</v>
      </c>
      <c r="L204" s="2">
        <v>2.0186956521739128</v>
      </c>
      <c r="M204" s="2">
        <v>5.2881521739130433</v>
      </c>
      <c r="N204" s="2">
        <v>0</v>
      </c>
      <c r="O204" s="2">
        <v>9.4157151151538609E-2</v>
      </c>
      <c r="P204" s="2">
        <v>0</v>
      </c>
      <c r="Q204" s="2">
        <v>0</v>
      </c>
      <c r="R204" s="2">
        <v>0</v>
      </c>
      <c r="S204" s="2">
        <v>0.61423913043478262</v>
      </c>
      <c r="T204" s="2">
        <v>0</v>
      </c>
      <c r="U204" s="2">
        <v>2.9767391304347828</v>
      </c>
      <c r="V204" s="2">
        <v>6.3938455583510745E-2</v>
      </c>
      <c r="W204" s="2">
        <v>0.594891304347826</v>
      </c>
      <c r="X204" s="2">
        <v>0</v>
      </c>
      <c r="Y204" s="2">
        <v>3.7698913043478264</v>
      </c>
      <c r="Z204" s="2">
        <v>7.7716276369266493E-2</v>
      </c>
      <c r="AA204" s="2">
        <v>0</v>
      </c>
      <c r="AB204" s="2">
        <v>0</v>
      </c>
      <c r="AC204" s="2">
        <v>0</v>
      </c>
      <c r="AD204" s="2">
        <v>0</v>
      </c>
      <c r="AE204" s="2">
        <v>0</v>
      </c>
      <c r="AF204" s="2">
        <v>0</v>
      </c>
      <c r="AG204" s="2">
        <v>0</v>
      </c>
      <c r="AH204" t="s">
        <v>13</v>
      </c>
      <c r="AI204">
        <v>6</v>
      </c>
    </row>
    <row r="205" spans="1:35" x14ac:dyDescent="0.25">
      <c r="A205" t="s">
        <v>816</v>
      </c>
      <c r="B205" t="s">
        <v>382</v>
      </c>
      <c r="C205" t="s">
        <v>630</v>
      </c>
      <c r="D205" t="s">
        <v>758</v>
      </c>
      <c r="E205" s="2">
        <v>34.130434782608695</v>
      </c>
      <c r="F205" s="2">
        <v>10.986739130434781</v>
      </c>
      <c r="G205" s="2">
        <v>0.30434782608695654</v>
      </c>
      <c r="H205" s="2">
        <v>0.30434782608695654</v>
      </c>
      <c r="I205" s="2">
        <v>20.968804347826087</v>
      </c>
      <c r="J205" s="2">
        <v>0</v>
      </c>
      <c r="K205" s="2">
        <v>0</v>
      </c>
      <c r="L205" s="2">
        <v>3.4999999999999996E-2</v>
      </c>
      <c r="M205" s="2">
        <v>0</v>
      </c>
      <c r="N205" s="2">
        <v>0</v>
      </c>
      <c r="O205" s="2">
        <v>0</v>
      </c>
      <c r="P205" s="2">
        <v>0</v>
      </c>
      <c r="Q205" s="2">
        <v>5.4382608695652177</v>
      </c>
      <c r="R205" s="2">
        <v>0.1593375796178344</v>
      </c>
      <c r="S205" s="2">
        <v>7.1630434782608707E-2</v>
      </c>
      <c r="T205" s="2">
        <v>0.29858695652173906</v>
      </c>
      <c r="U205" s="2">
        <v>0</v>
      </c>
      <c r="V205" s="2">
        <v>1.0847133757961782E-2</v>
      </c>
      <c r="W205" s="2">
        <v>6.5217391304347824E-2</v>
      </c>
      <c r="X205" s="2">
        <v>0.17282608695652171</v>
      </c>
      <c r="Y205" s="2">
        <v>0</v>
      </c>
      <c r="Z205" s="2">
        <v>6.9745222929936297E-3</v>
      </c>
      <c r="AA205" s="2">
        <v>0</v>
      </c>
      <c r="AB205" s="2">
        <v>0</v>
      </c>
      <c r="AC205" s="2">
        <v>0</v>
      </c>
      <c r="AD205" s="2">
        <v>0</v>
      </c>
      <c r="AE205" s="2">
        <v>0</v>
      </c>
      <c r="AF205" s="2">
        <v>0</v>
      </c>
      <c r="AG205" s="2">
        <v>0.30434782608695654</v>
      </c>
      <c r="AH205" t="s">
        <v>95</v>
      </c>
      <c r="AI205">
        <v>6</v>
      </c>
    </row>
    <row r="206" spans="1:35" x14ac:dyDescent="0.25">
      <c r="A206" t="s">
        <v>816</v>
      </c>
      <c r="B206" t="s">
        <v>397</v>
      </c>
      <c r="C206" t="s">
        <v>601</v>
      </c>
      <c r="D206" t="s">
        <v>722</v>
      </c>
      <c r="E206" s="2">
        <v>46.369565217391305</v>
      </c>
      <c r="F206" s="2">
        <v>5.5652173913043477</v>
      </c>
      <c r="G206" s="2">
        <v>0</v>
      </c>
      <c r="H206" s="2">
        <v>0</v>
      </c>
      <c r="I206" s="2">
        <v>0</v>
      </c>
      <c r="J206" s="2">
        <v>0</v>
      </c>
      <c r="K206" s="2">
        <v>0</v>
      </c>
      <c r="L206" s="2">
        <v>2.7434782608695638</v>
      </c>
      <c r="M206" s="2">
        <v>0</v>
      </c>
      <c r="N206" s="2">
        <v>5.3913043478260869</v>
      </c>
      <c r="O206" s="2">
        <v>0.11626816690107829</v>
      </c>
      <c r="P206" s="2">
        <v>2.5597826086956523</v>
      </c>
      <c r="Q206" s="2">
        <v>1.7391304347826086</v>
      </c>
      <c r="R206" s="2">
        <v>9.2709798406000937E-2</v>
      </c>
      <c r="S206" s="2">
        <v>0.57413043478260861</v>
      </c>
      <c r="T206" s="2">
        <v>4.7340217391304344</v>
      </c>
      <c r="U206" s="2">
        <v>0</v>
      </c>
      <c r="V206" s="2">
        <v>0.11447491795593059</v>
      </c>
      <c r="W206" s="2">
        <v>0.3973913043478261</v>
      </c>
      <c r="X206" s="2">
        <v>1.5346739130434786</v>
      </c>
      <c r="Y206" s="2">
        <v>0</v>
      </c>
      <c r="Z206" s="2">
        <v>4.1666666666666671E-2</v>
      </c>
      <c r="AA206" s="2">
        <v>0</v>
      </c>
      <c r="AB206" s="2">
        <v>0</v>
      </c>
      <c r="AC206" s="2">
        <v>0</v>
      </c>
      <c r="AD206" s="2">
        <v>0</v>
      </c>
      <c r="AE206" s="2">
        <v>0</v>
      </c>
      <c r="AF206" s="2">
        <v>0</v>
      </c>
      <c r="AG206" s="2">
        <v>0</v>
      </c>
      <c r="AH206" t="s">
        <v>110</v>
      </c>
      <c r="AI206">
        <v>6</v>
      </c>
    </row>
    <row r="207" spans="1:35" x14ac:dyDescent="0.25">
      <c r="A207" t="s">
        <v>816</v>
      </c>
      <c r="B207" t="s">
        <v>531</v>
      </c>
      <c r="C207" t="s">
        <v>691</v>
      </c>
      <c r="D207" t="s">
        <v>774</v>
      </c>
      <c r="E207" s="2">
        <v>38.869565217391305</v>
      </c>
      <c r="F207" s="2">
        <v>0</v>
      </c>
      <c r="G207" s="2">
        <v>0</v>
      </c>
      <c r="H207" s="2">
        <v>0</v>
      </c>
      <c r="I207" s="2">
        <v>0</v>
      </c>
      <c r="J207" s="2">
        <v>0</v>
      </c>
      <c r="K207" s="2">
        <v>0</v>
      </c>
      <c r="L207" s="2">
        <v>0</v>
      </c>
      <c r="M207" s="2">
        <v>0</v>
      </c>
      <c r="N207" s="2">
        <v>0</v>
      </c>
      <c r="O207" s="2">
        <v>0</v>
      </c>
      <c r="P207" s="2">
        <v>0</v>
      </c>
      <c r="Q207" s="2">
        <v>0</v>
      </c>
      <c r="R207" s="2">
        <v>0</v>
      </c>
      <c r="S207" s="2">
        <v>0.1168478260869565</v>
      </c>
      <c r="T207" s="2">
        <v>1.1013043478260871</v>
      </c>
      <c r="U207" s="2">
        <v>0</v>
      </c>
      <c r="V207" s="2">
        <v>3.1339485458612981E-2</v>
      </c>
      <c r="W207" s="2">
        <v>0.90684782608695658</v>
      </c>
      <c r="X207" s="2">
        <v>0</v>
      </c>
      <c r="Y207" s="2">
        <v>0</v>
      </c>
      <c r="Z207" s="2">
        <v>2.3330536912751679E-2</v>
      </c>
      <c r="AA207" s="2">
        <v>0</v>
      </c>
      <c r="AB207" s="2">
        <v>0</v>
      </c>
      <c r="AC207" s="2">
        <v>0</v>
      </c>
      <c r="AD207" s="2">
        <v>0</v>
      </c>
      <c r="AE207" s="2">
        <v>0</v>
      </c>
      <c r="AF207" s="2">
        <v>0</v>
      </c>
      <c r="AG207" s="2">
        <v>0</v>
      </c>
      <c r="AH207" t="s">
        <v>249</v>
      </c>
      <c r="AI207">
        <v>6</v>
      </c>
    </row>
    <row r="208" spans="1:35" x14ac:dyDescent="0.25">
      <c r="A208" t="s">
        <v>816</v>
      </c>
      <c r="B208" t="s">
        <v>544</v>
      </c>
      <c r="C208" t="s">
        <v>702</v>
      </c>
      <c r="D208" t="s">
        <v>731</v>
      </c>
      <c r="E208" s="2">
        <v>40.358695652173914</v>
      </c>
      <c r="F208" s="2">
        <v>4.026739130434783</v>
      </c>
      <c r="G208" s="2">
        <v>0</v>
      </c>
      <c r="H208" s="2">
        <v>0</v>
      </c>
      <c r="I208" s="2">
        <v>0</v>
      </c>
      <c r="J208" s="2">
        <v>0</v>
      </c>
      <c r="K208" s="2">
        <v>0</v>
      </c>
      <c r="L208" s="2">
        <v>0</v>
      </c>
      <c r="M208" s="2">
        <v>0</v>
      </c>
      <c r="N208" s="2">
        <v>7.4347826086956523</v>
      </c>
      <c r="O208" s="2">
        <v>0.18421761378938864</v>
      </c>
      <c r="P208" s="2">
        <v>0</v>
      </c>
      <c r="Q208" s="2">
        <v>5.1467391304347823</v>
      </c>
      <c r="R208" s="2">
        <v>0.12752491246970105</v>
      </c>
      <c r="S208" s="2">
        <v>0</v>
      </c>
      <c r="T208" s="2">
        <v>0</v>
      </c>
      <c r="U208" s="2">
        <v>0</v>
      </c>
      <c r="V208" s="2">
        <v>0</v>
      </c>
      <c r="W208" s="2">
        <v>0</v>
      </c>
      <c r="X208" s="2">
        <v>0</v>
      </c>
      <c r="Y208" s="2">
        <v>0</v>
      </c>
      <c r="Z208" s="2">
        <v>0</v>
      </c>
      <c r="AA208" s="2">
        <v>0</v>
      </c>
      <c r="AB208" s="2">
        <v>0</v>
      </c>
      <c r="AC208" s="2">
        <v>0</v>
      </c>
      <c r="AD208" s="2">
        <v>0</v>
      </c>
      <c r="AE208" s="2">
        <v>0</v>
      </c>
      <c r="AF208" s="2">
        <v>0</v>
      </c>
      <c r="AG208" s="2">
        <v>0</v>
      </c>
      <c r="AH208" t="s">
        <v>262</v>
      </c>
      <c r="AI208">
        <v>6</v>
      </c>
    </row>
    <row r="209" spans="1:35" x14ac:dyDescent="0.25">
      <c r="A209" t="s">
        <v>816</v>
      </c>
      <c r="B209" t="s">
        <v>329</v>
      </c>
      <c r="C209" t="s">
        <v>613</v>
      </c>
      <c r="D209" t="s">
        <v>752</v>
      </c>
      <c r="E209" s="2">
        <v>30.695652173913043</v>
      </c>
      <c r="F209" s="2">
        <v>2.652173913043478</v>
      </c>
      <c r="G209" s="2">
        <v>0.4358695652173914</v>
      </c>
      <c r="H209" s="2">
        <v>0.13043478260869565</v>
      </c>
      <c r="I209" s="2">
        <v>0.1358695652173913</v>
      </c>
      <c r="J209" s="2">
        <v>0</v>
      </c>
      <c r="K209" s="2">
        <v>0</v>
      </c>
      <c r="L209" s="2">
        <v>0.22826086956521735</v>
      </c>
      <c r="M209" s="2">
        <v>4.516304347826086</v>
      </c>
      <c r="N209" s="2">
        <v>0</v>
      </c>
      <c r="O209" s="2">
        <v>0.14713172804532576</v>
      </c>
      <c r="P209" s="2">
        <v>0</v>
      </c>
      <c r="Q209" s="2">
        <v>0</v>
      </c>
      <c r="R209" s="2">
        <v>0</v>
      </c>
      <c r="S209" s="2">
        <v>1.4673913043478266</v>
      </c>
      <c r="T209" s="2">
        <v>0</v>
      </c>
      <c r="U209" s="2">
        <v>0</v>
      </c>
      <c r="V209" s="2">
        <v>4.7804532577903701E-2</v>
      </c>
      <c r="W209" s="2">
        <v>0.28260869565217395</v>
      </c>
      <c r="X209" s="2">
        <v>1.2391304347826086</v>
      </c>
      <c r="Y209" s="2">
        <v>0</v>
      </c>
      <c r="Z209" s="2">
        <v>4.9575070821529746E-2</v>
      </c>
      <c r="AA209" s="2">
        <v>0</v>
      </c>
      <c r="AB209" s="2">
        <v>0</v>
      </c>
      <c r="AC209" s="2">
        <v>0</v>
      </c>
      <c r="AD209" s="2">
        <v>0</v>
      </c>
      <c r="AE209" s="2">
        <v>0</v>
      </c>
      <c r="AF209" s="2">
        <v>0</v>
      </c>
      <c r="AG209" s="2">
        <v>0</v>
      </c>
      <c r="AH209" t="s">
        <v>41</v>
      </c>
      <c r="AI209">
        <v>6</v>
      </c>
    </row>
    <row r="210" spans="1:35" x14ac:dyDescent="0.25">
      <c r="A210" t="s">
        <v>816</v>
      </c>
      <c r="B210" t="s">
        <v>344</v>
      </c>
      <c r="C210" t="s">
        <v>576</v>
      </c>
      <c r="D210" t="s">
        <v>728</v>
      </c>
      <c r="E210" s="2">
        <v>50.184782608695649</v>
      </c>
      <c r="F210" s="2">
        <v>6.9482608695652184</v>
      </c>
      <c r="G210" s="2">
        <v>0.43478260869565216</v>
      </c>
      <c r="H210" s="2">
        <v>0.52173913043478259</v>
      </c>
      <c r="I210" s="2">
        <v>24.675326086956538</v>
      </c>
      <c r="J210" s="2">
        <v>0</v>
      </c>
      <c r="K210" s="2">
        <v>0</v>
      </c>
      <c r="L210" s="2">
        <v>1.5774999999999999</v>
      </c>
      <c r="M210" s="2">
        <v>0</v>
      </c>
      <c r="N210" s="2">
        <v>4.8814130434782612</v>
      </c>
      <c r="O210" s="2">
        <v>9.7268789257093369E-2</v>
      </c>
      <c r="P210" s="2">
        <v>0</v>
      </c>
      <c r="Q210" s="2">
        <v>9.533369565217388</v>
      </c>
      <c r="R210" s="2">
        <v>0.18996534546242144</v>
      </c>
      <c r="S210" s="2">
        <v>0.63315217391304346</v>
      </c>
      <c r="T210" s="2">
        <v>2.4117391304347828</v>
      </c>
      <c r="U210" s="2">
        <v>0</v>
      </c>
      <c r="V210" s="2">
        <v>6.0673597574182378E-2</v>
      </c>
      <c r="W210" s="2">
        <v>0.6045652173913042</v>
      </c>
      <c r="X210" s="2">
        <v>1.9052173913043482</v>
      </c>
      <c r="Y210" s="2">
        <v>0</v>
      </c>
      <c r="Z210" s="2">
        <v>5.0010829542993296E-2</v>
      </c>
      <c r="AA210" s="2">
        <v>0</v>
      </c>
      <c r="AB210" s="2">
        <v>0</v>
      </c>
      <c r="AC210" s="2">
        <v>0</v>
      </c>
      <c r="AD210" s="2">
        <v>0</v>
      </c>
      <c r="AE210" s="2">
        <v>0</v>
      </c>
      <c r="AF210" s="2">
        <v>0</v>
      </c>
      <c r="AG210" s="2">
        <v>0</v>
      </c>
      <c r="AH210" t="s">
        <v>57</v>
      </c>
      <c r="AI210">
        <v>6</v>
      </c>
    </row>
    <row r="211" spans="1:35" x14ac:dyDescent="0.25">
      <c r="A211" t="s">
        <v>816</v>
      </c>
      <c r="B211" t="s">
        <v>445</v>
      </c>
      <c r="C211" t="s">
        <v>576</v>
      </c>
      <c r="D211" t="s">
        <v>728</v>
      </c>
      <c r="E211" s="2">
        <v>75.619565217391298</v>
      </c>
      <c r="F211" s="2">
        <v>5.1304347826086953</v>
      </c>
      <c r="G211" s="2">
        <v>0</v>
      </c>
      <c r="H211" s="2">
        <v>0</v>
      </c>
      <c r="I211" s="2">
        <v>0</v>
      </c>
      <c r="J211" s="2">
        <v>0</v>
      </c>
      <c r="K211" s="2">
        <v>0</v>
      </c>
      <c r="L211" s="2">
        <v>3.0519565217391307</v>
      </c>
      <c r="M211" s="2">
        <v>5.5652173913043477</v>
      </c>
      <c r="N211" s="2">
        <v>3.7092391304347827</v>
      </c>
      <c r="O211" s="2">
        <v>0.12264625556992959</v>
      </c>
      <c r="P211" s="2">
        <v>5.2554347826086953</v>
      </c>
      <c r="Q211" s="2">
        <v>0</v>
      </c>
      <c r="R211" s="2">
        <v>6.949834698864453E-2</v>
      </c>
      <c r="S211" s="2">
        <v>0.64826086956521722</v>
      </c>
      <c r="T211" s="2">
        <v>4.882173913043478</v>
      </c>
      <c r="U211" s="2">
        <v>0</v>
      </c>
      <c r="V211" s="2">
        <v>7.3134971970677018E-2</v>
      </c>
      <c r="W211" s="2">
        <v>0.47543478260869559</v>
      </c>
      <c r="X211" s="2">
        <v>4.5130434782608697</v>
      </c>
      <c r="Y211" s="2">
        <v>0</v>
      </c>
      <c r="Z211" s="2">
        <v>6.5968089693833568E-2</v>
      </c>
      <c r="AA211" s="2">
        <v>0</v>
      </c>
      <c r="AB211" s="2">
        <v>0</v>
      </c>
      <c r="AC211" s="2">
        <v>0</v>
      </c>
      <c r="AD211" s="2">
        <v>0</v>
      </c>
      <c r="AE211" s="2">
        <v>0</v>
      </c>
      <c r="AF211" s="2">
        <v>0</v>
      </c>
      <c r="AG211" s="2">
        <v>0</v>
      </c>
      <c r="AH211" t="s">
        <v>160</v>
      </c>
      <c r="AI211">
        <v>6</v>
      </c>
    </row>
    <row r="212" spans="1:35" x14ac:dyDescent="0.25">
      <c r="A212" t="s">
        <v>816</v>
      </c>
      <c r="B212" t="s">
        <v>536</v>
      </c>
      <c r="C212" t="s">
        <v>588</v>
      </c>
      <c r="D212" t="s">
        <v>743</v>
      </c>
      <c r="E212" s="2">
        <v>65.260869565217391</v>
      </c>
      <c r="F212" s="2">
        <v>5.3913043478260869</v>
      </c>
      <c r="G212" s="2">
        <v>0.32608695652173914</v>
      </c>
      <c r="H212" s="2">
        <v>0.29608695652173916</v>
      </c>
      <c r="I212" s="2">
        <v>0</v>
      </c>
      <c r="J212" s="2">
        <v>0.21739130434782608</v>
      </c>
      <c r="K212" s="2">
        <v>0</v>
      </c>
      <c r="L212" s="2">
        <v>1.564347826086957</v>
      </c>
      <c r="M212" s="2">
        <v>0</v>
      </c>
      <c r="N212" s="2">
        <v>0</v>
      </c>
      <c r="O212" s="2">
        <v>0</v>
      </c>
      <c r="P212" s="2">
        <v>0</v>
      </c>
      <c r="Q212" s="2">
        <v>5.2880434782608692</v>
      </c>
      <c r="R212" s="2">
        <v>8.1029313790806121E-2</v>
      </c>
      <c r="S212" s="2">
        <v>1.0957608695652175</v>
      </c>
      <c r="T212" s="2">
        <v>3.865760869565217</v>
      </c>
      <c r="U212" s="2">
        <v>0</v>
      </c>
      <c r="V212" s="2">
        <v>7.6025982678214518E-2</v>
      </c>
      <c r="W212" s="2">
        <v>1.1579347826086959</v>
      </c>
      <c r="X212" s="2">
        <v>3.7792391304347812</v>
      </c>
      <c r="Y212" s="2">
        <v>0</v>
      </c>
      <c r="Z212" s="2">
        <v>7.565289806795468E-2</v>
      </c>
      <c r="AA212" s="2">
        <v>0</v>
      </c>
      <c r="AB212" s="2">
        <v>0</v>
      </c>
      <c r="AC212" s="2">
        <v>0</v>
      </c>
      <c r="AD212" s="2">
        <v>0</v>
      </c>
      <c r="AE212" s="2">
        <v>0</v>
      </c>
      <c r="AF212" s="2">
        <v>0</v>
      </c>
      <c r="AG212" s="2">
        <v>0</v>
      </c>
      <c r="AH212" t="s">
        <v>254</v>
      </c>
      <c r="AI212">
        <v>6</v>
      </c>
    </row>
    <row r="213" spans="1:35" x14ac:dyDescent="0.25">
      <c r="A213" t="s">
        <v>816</v>
      </c>
      <c r="B213" t="s">
        <v>520</v>
      </c>
      <c r="C213" t="s">
        <v>589</v>
      </c>
      <c r="D213" t="s">
        <v>744</v>
      </c>
      <c r="E213" s="2">
        <v>73.815217391304344</v>
      </c>
      <c r="F213" s="2">
        <v>0</v>
      </c>
      <c r="G213" s="2">
        <v>0</v>
      </c>
      <c r="H213" s="2">
        <v>0</v>
      </c>
      <c r="I213" s="2">
        <v>0</v>
      </c>
      <c r="J213" s="2">
        <v>0</v>
      </c>
      <c r="K213" s="2">
        <v>0</v>
      </c>
      <c r="L213" s="2">
        <v>4.5999999999999996</v>
      </c>
      <c r="M213" s="2">
        <v>0</v>
      </c>
      <c r="N213" s="2">
        <v>0</v>
      </c>
      <c r="O213" s="2">
        <v>0</v>
      </c>
      <c r="P213" s="2">
        <v>0</v>
      </c>
      <c r="Q213" s="2">
        <v>0</v>
      </c>
      <c r="R213" s="2">
        <v>0</v>
      </c>
      <c r="S213" s="2">
        <v>8.856739130434784</v>
      </c>
      <c r="T213" s="2">
        <v>10.497282608695654</v>
      </c>
      <c r="U213" s="2">
        <v>0</v>
      </c>
      <c r="V213" s="2">
        <v>0.26219555293771174</v>
      </c>
      <c r="W213" s="2">
        <v>5.093369565217392</v>
      </c>
      <c r="X213" s="2">
        <v>9.8043478260869623</v>
      </c>
      <c r="Y213" s="2">
        <v>1.163913043478261</v>
      </c>
      <c r="Z213" s="2">
        <v>0.21759240170814323</v>
      </c>
      <c r="AA213" s="2">
        <v>0</v>
      </c>
      <c r="AB213" s="2">
        <v>0</v>
      </c>
      <c r="AC213" s="2">
        <v>0</v>
      </c>
      <c r="AD213" s="2">
        <v>0</v>
      </c>
      <c r="AE213" s="2">
        <v>0</v>
      </c>
      <c r="AF213" s="2">
        <v>0</v>
      </c>
      <c r="AG213" s="2">
        <v>0</v>
      </c>
      <c r="AH213" t="s">
        <v>238</v>
      </c>
      <c r="AI213">
        <v>6</v>
      </c>
    </row>
    <row r="214" spans="1:35" x14ac:dyDescent="0.25">
      <c r="A214" t="s">
        <v>816</v>
      </c>
      <c r="B214" t="s">
        <v>360</v>
      </c>
      <c r="C214" t="s">
        <v>628</v>
      </c>
      <c r="D214" t="s">
        <v>727</v>
      </c>
      <c r="E214" s="2">
        <v>29.293478260869566</v>
      </c>
      <c r="F214" s="2">
        <v>11.462826086956522</v>
      </c>
      <c r="G214" s="2">
        <v>0</v>
      </c>
      <c r="H214" s="2">
        <v>0</v>
      </c>
      <c r="I214" s="2">
        <v>0</v>
      </c>
      <c r="J214" s="2">
        <v>0</v>
      </c>
      <c r="K214" s="2">
        <v>0</v>
      </c>
      <c r="L214" s="2">
        <v>0</v>
      </c>
      <c r="M214" s="2">
        <v>0</v>
      </c>
      <c r="N214" s="2">
        <v>0</v>
      </c>
      <c r="O214" s="2">
        <v>0</v>
      </c>
      <c r="P214" s="2">
        <v>0</v>
      </c>
      <c r="Q214" s="2">
        <v>0</v>
      </c>
      <c r="R214" s="2">
        <v>0</v>
      </c>
      <c r="S214" s="2">
        <v>0.13152173913043477</v>
      </c>
      <c r="T214" s="2">
        <v>5.5869565217391308</v>
      </c>
      <c r="U214" s="2">
        <v>0</v>
      </c>
      <c r="V214" s="2">
        <v>0.19521335807050091</v>
      </c>
      <c r="W214" s="2">
        <v>0.11728260869565217</v>
      </c>
      <c r="X214" s="2">
        <v>1.4972826086956521</v>
      </c>
      <c r="Y214" s="2">
        <v>0</v>
      </c>
      <c r="Z214" s="2">
        <v>5.5116883116883113E-2</v>
      </c>
      <c r="AA214" s="2">
        <v>0</v>
      </c>
      <c r="AB214" s="2">
        <v>0</v>
      </c>
      <c r="AC214" s="2">
        <v>0</v>
      </c>
      <c r="AD214" s="2">
        <v>0</v>
      </c>
      <c r="AE214" s="2">
        <v>0</v>
      </c>
      <c r="AF214" s="2">
        <v>0</v>
      </c>
      <c r="AG214" s="2">
        <v>0</v>
      </c>
      <c r="AH214" t="s">
        <v>73</v>
      </c>
      <c r="AI214">
        <v>6</v>
      </c>
    </row>
    <row r="215" spans="1:35" x14ac:dyDescent="0.25">
      <c r="A215" t="s">
        <v>816</v>
      </c>
      <c r="B215" t="s">
        <v>436</v>
      </c>
      <c r="C215" t="s">
        <v>591</v>
      </c>
      <c r="D215" t="s">
        <v>744</v>
      </c>
      <c r="E215" s="2">
        <v>33.097826086956523</v>
      </c>
      <c r="F215" s="2">
        <v>8.6628260869565228</v>
      </c>
      <c r="G215" s="2">
        <v>1.1304347826086956</v>
      </c>
      <c r="H215" s="2">
        <v>0.2608695652173913</v>
      </c>
      <c r="I215" s="2">
        <v>34.032826086956518</v>
      </c>
      <c r="J215" s="2">
        <v>0</v>
      </c>
      <c r="K215" s="2">
        <v>0</v>
      </c>
      <c r="L215" s="2">
        <v>2.5764130434782611</v>
      </c>
      <c r="M215" s="2">
        <v>0</v>
      </c>
      <c r="N215" s="2">
        <v>0</v>
      </c>
      <c r="O215" s="2">
        <v>0</v>
      </c>
      <c r="P215" s="2">
        <v>0</v>
      </c>
      <c r="Q215" s="2">
        <v>0</v>
      </c>
      <c r="R215" s="2">
        <v>0</v>
      </c>
      <c r="S215" s="2">
        <v>0.31760869565217392</v>
      </c>
      <c r="T215" s="2">
        <v>2.6588043478260874</v>
      </c>
      <c r="U215" s="2">
        <v>0</v>
      </c>
      <c r="V215" s="2">
        <v>8.9927750410509044E-2</v>
      </c>
      <c r="W215" s="2">
        <v>0.27445652173913043</v>
      </c>
      <c r="X215" s="2">
        <v>2.5217391304347827</v>
      </c>
      <c r="Y215" s="2">
        <v>0</v>
      </c>
      <c r="Z215" s="2">
        <v>8.4482758620689657E-2</v>
      </c>
      <c r="AA215" s="2">
        <v>0</v>
      </c>
      <c r="AB215" s="2">
        <v>0</v>
      </c>
      <c r="AC215" s="2">
        <v>0</v>
      </c>
      <c r="AD215" s="2">
        <v>0</v>
      </c>
      <c r="AE215" s="2">
        <v>0</v>
      </c>
      <c r="AF215" s="2">
        <v>0</v>
      </c>
      <c r="AG215" s="2">
        <v>0</v>
      </c>
      <c r="AH215" t="s">
        <v>151</v>
      </c>
      <c r="AI215">
        <v>6</v>
      </c>
    </row>
    <row r="216" spans="1:35" x14ac:dyDescent="0.25">
      <c r="A216" t="s">
        <v>816</v>
      </c>
      <c r="B216" t="s">
        <v>458</v>
      </c>
      <c r="C216" t="s">
        <v>591</v>
      </c>
      <c r="D216" t="s">
        <v>744</v>
      </c>
      <c r="E216" s="2">
        <v>30.510869565217391</v>
      </c>
      <c r="F216" s="2">
        <v>5.5652173913043477</v>
      </c>
      <c r="G216" s="2">
        <v>0</v>
      </c>
      <c r="H216" s="2">
        <v>0.18478260869565216</v>
      </c>
      <c r="I216" s="2">
        <v>0</v>
      </c>
      <c r="J216" s="2">
        <v>0</v>
      </c>
      <c r="K216" s="2">
        <v>0.50641304347826088</v>
      </c>
      <c r="L216" s="2">
        <v>0.70891304347826101</v>
      </c>
      <c r="M216" s="2">
        <v>0</v>
      </c>
      <c r="N216" s="2">
        <v>0</v>
      </c>
      <c r="O216" s="2">
        <v>0</v>
      </c>
      <c r="P216" s="2">
        <v>4.6214130434782614</v>
      </c>
      <c r="Q216" s="2">
        <v>0</v>
      </c>
      <c r="R216" s="2">
        <v>0.15146775917349486</v>
      </c>
      <c r="S216" s="2">
        <v>0.38434782608695661</v>
      </c>
      <c r="T216" s="2">
        <v>3.590652173913043</v>
      </c>
      <c r="U216" s="2">
        <v>0</v>
      </c>
      <c r="V216" s="2">
        <v>0.13028143925899535</v>
      </c>
      <c r="W216" s="2">
        <v>0.47902173913043478</v>
      </c>
      <c r="X216" s="2">
        <v>0.38076086956521743</v>
      </c>
      <c r="Y216" s="2">
        <v>0</v>
      </c>
      <c r="Z216" s="2">
        <v>2.8179551122194512E-2</v>
      </c>
      <c r="AA216" s="2">
        <v>0</v>
      </c>
      <c r="AB216" s="2">
        <v>0</v>
      </c>
      <c r="AC216" s="2">
        <v>0</v>
      </c>
      <c r="AD216" s="2">
        <v>0</v>
      </c>
      <c r="AE216" s="2">
        <v>0</v>
      </c>
      <c r="AF216" s="2">
        <v>0</v>
      </c>
      <c r="AG216" s="2">
        <v>0</v>
      </c>
      <c r="AH216" t="s">
        <v>173</v>
      </c>
      <c r="AI216">
        <v>6</v>
      </c>
    </row>
    <row r="217" spans="1:35" x14ac:dyDescent="0.25">
      <c r="A217" t="s">
        <v>816</v>
      </c>
      <c r="B217" t="s">
        <v>398</v>
      </c>
      <c r="C217" t="s">
        <v>591</v>
      </c>
      <c r="D217" t="s">
        <v>744</v>
      </c>
      <c r="E217" s="2">
        <v>168.08695652173913</v>
      </c>
      <c r="F217" s="2">
        <v>11.478260869565217</v>
      </c>
      <c r="G217" s="2">
        <v>0</v>
      </c>
      <c r="H217" s="2">
        <v>0</v>
      </c>
      <c r="I217" s="2">
        <v>5.3043478260869561</v>
      </c>
      <c r="J217" s="2">
        <v>0</v>
      </c>
      <c r="K217" s="2">
        <v>0</v>
      </c>
      <c r="L217" s="2">
        <v>4.3150000000000013</v>
      </c>
      <c r="M217" s="2">
        <v>5.3043478260869561</v>
      </c>
      <c r="N217" s="2">
        <v>11.043478260869565</v>
      </c>
      <c r="O217" s="2">
        <v>9.7258147956544222E-2</v>
      </c>
      <c r="P217" s="2">
        <v>5.7391304347826084</v>
      </c>
      <c r="Q217" s="2">
        <v>13.475869565217391</v>
      </c>
      <c r="R217" s="2">
        <v>0.11431583031557166</v>
      </c>
      <c r="S217" s="2">
        <v>3.8902173913043483</v>
      </c>
      <c r="T217" s="2">
        <v>2.6277173913043477</v>
      </c>
      <c r="U217" s="2">
        <v>0</v>
      </c>
      <c r="V217" s="2">
        <v>3.8777159855147444E-2</v>
      </c>
      <c r="W217" s="2">
        <v>4.480652173913044</v>
      </c>
      <c r="X217" s="2">
        <v>3.8260869565217392</v>
      </c>
      <c r="Y217" s="2">
        <v>0</v>
      </c>
      <c r="Z217" s="2">
        <v>4.9419296430419042E-2</v>
      </c>
      <c r="AA217" s="2">
        <v>0</v>
      </c>
      <c r="AB217" s="2">
        <v>0</v>
      </c>
      <c r="AC217" s="2">
        <v>0</v>
      </c>
      <c r="AD217" s="2">
        <v>0</v>
      </c>
      <c r="AE217" s="2">
        <v>0</v>
      </c>
      <c r="AF217" s="2">
        <v>0</v>
      </c>
      <c r="AG217" s="2">
        <v>0</v>
      </c>
      <c r="AH217" t="s">
        <v>111</v>
      </c>
      <c r="AI217">
        <v>6</v>
      </c>
    </row>
    <row r="218" spans="1:35" x14ac:dyDescent="0.25">
      <c r="A218" t="s">
        <v>816</v>
      </c>
      <c r="B218" t="s">
        <v>347</v>
      </c>
      <c r="C218" t="s">
        <v>605</v>
      </c>
      <c r="D218" t="s">
        <v>736</v>
      </c>
      <c r="E218" s="2">
        <v>41.434782608695649</v>
      </c>
      <c r="F218" s="2">
        <v>3.9841304347826076</v>
      </c>
      <c r="G218" s="2">
        <v>0.29347826086956524</v>
      </c>
      <c r="H218" s="2">
        <v>0.4891304347826087</v>
      </c>
      <c r="I218" s="2">
        <v>4.6675000000000004</v>
      </c>
      <c r="J218" s="2">
        <v>0</v>
      </c>
      <c r="K218" s="2">
        <v>0</v>
      </c>
      <c r="L218" s="2">
        <v>0</v>
      </c>
      <c r="M218" s="2">
        <v>0</v>
      </c>
      <c r="N218" s="2">
        <v>5.4031521739130461</v>
      </c>
      <c r="O218" s="2">
        <v>0.13040136411332642</v>
      </c>
      <c r="P218" s="2">
        <v>0</v>
      </c>
      <c r="Q218" s="2">
        <v>0.5080434782608696</v>
      </c>
      <c r="R218" s="2">
        <v>1.2261280167890872E-2</v>
      </c>
      <c r="S218" s="2">
        <v>0.22282608695652173</v>
      </c>
      <c r="T218" s="2">
        <v>1.2934782608695652</v>
      </c>
      <c r="U218" s="2">
        <v>0</v>
      </c>
      <c r="V218" s="2">
        <v>3.6594963273871982E-2</v>
      </c>
      <c r="W218" s="2">
        <v>0.14130434782608695</v>
      </c>
      <c r="X218" s="2">
        <v>2.398586956521739</v>
      </c>
      <c r="Y218" s="2">
        <v>0</v>
      </c>
      <c r="Z218" s="2">
        <v>6.1298530954879332E-2</v>
      </c>
      <c r="AA218" s="2">
        <v>0</v>
      </c>
      <c r="AB218" s="2">
        <v>0</v>
      </c>
      <c r="AC218" s="2">
        <v>0</v>
      </c>
      <c r="AD218" s="2">
        <v>0</v>
      </c>
      <c r="AE218" s="2">
        <v>0</v>
      </c>
      <c r="AF218" s="2">
        <v>0</v>
      </c>
      <c r="AG218" s="2">
        <v>0</v>
      </c>
      <c r="AH218" t="s">
        <v>60</v>
      </c>
      <c r="AI218">
        <v>6</v>
      </c>
    </row>
    <row r="219" spans="1:35" x14ac:dyDescent="0.25">
      <c r="A219" t="s">
        <v>816</v>
      </c>
      <c r="B219" t="s">
        <v>318</v>
      </c>
      <c r="C219" t="s">
        <v>588</v>
      </c>
      <c r="D219" t="s">
        <v>743</v>
      </c>
      <c r="E219" s="2">
        <v>59.902173913043477</v>
      </c>
      <c r="F219" s="2">
        <v>5.6521739130434785</v>
      </c>
      <c r="G219" s="2">
        <v>0.58695652173913049</v>
      </c>
      <c r="H219" s="2">
        <v>0</v>
      </c>
      <c r="I219" s="2">
        <v>0.2391304347826087</v>
      </c>
      <c r="J219" s="2">
        <v>0</v>
      </c>
      <c r="K219" s="2">
        <v>0</v>
      </c>
      <c r="L219" s="2">
        <v>6.8288043478260869</v>
      </c>
      <c r="M219" s="2">
        <v>5.5652173913043477</v>
      </c>
      <c r="N219" s="2">
        <v>0</v>
      </c>
      <c r="O219" s="2">
        <v>9.2905098893122845E-2</v>
      </c>
      <c r="P219" s="2">
        <v>4.7934782608695654</v>
      </c>
      <c r="Q219" s="2">
        <v>0</v>
      </c>
      <c r="R219" s="2">
        <v>8.0021774632553083E-2</v>
      </c>
      <c r="S219" s="2">
        <v>4.5760869565217392</v>
      </c>
      <c r="T219" s="2">
        <v>0.2391304347826087</v>
      </c>
      <c r="U219" s="2">
        <v>0</v>
      </c>
      <c r="V219" s="2">
        <v>8.0384685175104331E-2</v>
      </c>
      <c r="W219" s="2">
        <v>0.74456521739130432</v>
      </c>
      <c r="X219" s="2">
        <v>4.1467391304347823</v>
      </c>
      <c r="Y219" s="2">
        <v>0</v>
      </c>
      <c r="Z219" s="2">
        <v>8.1654872074033755E-2</v>
      </c>
      <c r="AA219" s="2">
        <v>0</v>
      </c>
      <c r="AB219" s="2">
        <v>0</v>
      </c>
      <c r="AC219" s="2">
        <v>0</v>
      </c>
      <c r="AD219" s="2">
        <v>0</v>
      </c>
      <c r="AE219" s="2">
        <v>0</v>
      </c>
      <c r="AF219" s="2">
        <v>0</v>
      </c>
      <c r="AG219" s="2">
        <v>6.5217391304347824E-2</v>
      </c>
      <c r="AH219" t="s">
        <v>30</v>
      </c>
      <c r="AI219">
        <v>6</v>
      </c>
    </row>
    <row r="220" spans="1:35" x14ac:dyDescent="0.25">
      <c r="A220" t="s">
        <v>816</v>
      </c>
      <c r="B220" t="s">
        <v>282</v>
      </c>
      <c r="C220" t="s">
        <v>656</v>
      </c>
      <c r="D220" t="s">
        <v>729</v>
      </c>
      <c r="E220" s="2">
        <v>32.641304347826086</v>
      </c>
      <c r="F220" s="2">
        <v>8.7188043478260884</v>
      </c>
      <c r="G220" s="2">
        <v>0</v>
      </c>
      <c r="H220" s="2">
        <v>2.1739130434782608E-2</v>
      </c>
      <c r="I220" s="2">
        <v>0</v>
      </c>
      <c r="J220" s="2">
        <v>0</v>
      </c>
      <c r="K220" s="2">
        <v>0.2807608695652174</v>
      </c>
      <c r="L220" s="2">
        <v>3.2772826086956526</v>
      </c>
      <c r="M220" s="2">
        <v>0</v>
      </c>
      <c r="N220" s="2">
        <v>0</v>
      </c>
      <c r="O220" s="2">
        <v>0</v>
      </c>
      <c r="P220" s="2">
        <v>3.9183695652173909</v>
      </c>
      <c r="Q220" s="2">
        <v>0</v>
      </c>
      <c r="R220" s="2">
        <v>0.12004329004329004</v>
      </c>
      <c r="S220" s="2">
        <v>0.46097826086956517</v>
      </c>
      <c r="T220" s="2">
        <v>6.2209782608695647</v>
      </c>
      <c r="U220" s="2">
        <v>0</v>
      </c>
      <c r="V220" s="2">
        <v>0.20470862470862469</v>
      </c>
      <c r="W220" s="2">
        <v>0.88543478260869557</v>
      </c>
      <c r="X220" s="2">
        <v>3.0096739130434775</v>
      </c>
      <c r="Y220" s="2">
        <v>0</v>
      </c>
      <c r="Z220" s="2">
        <v>0.11933066933066931</v>
      </c>
      <c r="AA220" s="2">
        <v>0</v>
      </c>
      <c r="AB220" s="2">
        <v>0</v>
      </c>
      <c r="AC220" s="2">
        <v>0</v>
      </c>
      <c r="AD220" s="2">
        <v>0</v>
      </c>
      <c r="AE220" s="2">
        <v>0</v>
      </c>
      <c r="AF220" s="2">
        <v>0</v>
      </c>
      <c r="AG220" s="2">
        <v>0</v>
      </c>
      <c r="AH220" t="s">
        <v>119</v>
      </c>
      <c r="AI220">
        <v>6</v>
      </c>
    </row>
    <row r="221" spans="1:35" x14ac:dyDescent="0.25">
      <c r="A221" t="s">
        <v>816</v>
      </c>
      <c r="B221" t="s">
        <v>471</v>
      </c>
      <c r="C221" t="s">
        <v>679</v>
      </c>
      <c r="D221" t="s">
        <v>721</v>
      </c>
      <c r="E221" s="2">
        <v>41.804347826086953</v>
      </c>
      <c r="F221" s="2">
        <v>5.2803260869565216</v>
      </c>
      <c r="G221" s="2">
        <v>0</v>
      </c>
      <c r="H221" s="2">
        <v>0</v>
      </c>
      <c r="I221" s="2">
        <v>29.619239130434785</v>
      </c>
      <c r="J221" s="2">
        <v>0</v>
      </c>
      <c r="K221" s="2">
        <v>0</v>
      </c>
      <c r="L221" s="2">
        <v>0.30489130434782613</v>
      </c>
      <c r="M221" s="2">
        <v>0</v>
      </c>
      <c r="N221" s="2">
        <v>0</v>
      </c>
      <c r="O221" s="2">
        <v>0</v>
      </c>
      <c r="P221" s="2">
        <v>0</v>
      </c>
      <c r="Q221" s="2">
        <v>5.1072826086956509</v>
      </c>
      <c r="R221" s="2">
        <v>0.12217108684347372</v>
      </c>
      <c r="S221" s="2">
        <v>0.86956521739130432</v>
      </c>
      <c r="T221" s="2">
        <v>6.5390217391304342</v>
      </c>
      <c r="U221" s="2">
        <v>0</v>
      </c>
      <c r="V221" s="2">
        <v>0.1772204888195528</v>
      </c>
      <c r="W221" s="2">
        <v>0.86956521739130432</v>
      </c>
      <c r="X221" s="2">
        <v>7.6875</v>
      </c>
      <c r="Y221" s="2">
        <v>0</v>
      </c>
      <c r="Z221" s="2">
        <v>0.20469318772750913</v>
      </c>
      <c r="AA221" s="2">
        <v>0</v>
      </c>
      <c r="AB221" s="2">
        <v>0</v>
      </c>
      <c r="AC221" s="2">
        <v>0</v>
      </c>
      <c r="AD221" s="2">
        <v>0</v>
      </c>
      <c r="AE221" s="2">
        <v>0</v>
      </c>
      <c r="AF221" s="2">
        <v>0</v>
      </c>
      <c r="AG221" s="2">
        <v>0</v>
      </c>
      <c r="AH221" t="s">
        <v>186</v>
      </c>
      <c r="AI221">
        <v>6</v>
      </c>
    </row>
    <row r="222" spans="1:35" x14ac:dyDescent="0.25">
      <c r="A222" t="s">
        <v>816</v>
      </c>
      <c r="B222" t="s">
        <v>540</v>
      </c>
      <c r="C222" t="s">
        <v>618</v>
      </c>
      <c r="D222" t="s">
        <v>746</v>
      </c>
      <c r="E222" s="2">
        <v>40.369565217391305</v>
      </c>
      <c r="F222" s="2">
        <v>0</v>
      </c>
      <c r="G222" s="2">
        <v>0</v>
      </c>
      <c r="H222" s="2">
        <v>0.16304347826086957</v>
      </c>
      <c r="I222" s="2">
        <v>0</v>
      </c>
      <c r="J222" s="2">
        <v>0</v>
      </c>
      <c r="K222" s="2">
        <v>0</v>
      </c>
      <c r="L222" s="2">
        <v>0.21119565217391312</v>
      </c>
      <c r="M222" s="2">
        <v>2.597934782608696</v>
      </c>
      <c r="N222" s="2">
        <v>0</v>
      </c>
      <c r="O222" s="2">
        <v>6.4353796445880462E-2</v>
      </c>
      <c r="P222" s="2">
        <v>0</v>
      </c>
      <c r="Q222" s="2">
        <v>0</v>
      </c>
      <c r="R222" s="2">
        <v>0</v>
      </c>
      <c r="S222" s="2">
        <v>0.4272826086956521</v>
      </c>
      <c r="T222" s="2">
        <v>2.6759782608695657</v>
      </c>
      <c r="U222" s="2">
        <v>0</v>
      </c>
      <c r="V222" s="2">
        <v>7.687129779213786E-2</v>
      </c>
      <c r="W222" s="2">
        <v>0.35706521739130431</v>
      </c>
      <c r="X222" s="2">
        <v>2.0986956521739133</v>
      </c>
      <c r="Y222" s="2">
        <v>0</v>
      </c>
      <c r="Z222" s="2">
        <v>6.0831987075928927E-2</v>
      </c>
      <c r="AA222" s="2">
        <v>0</v>
      </c>
      <c r="AB222" s="2">
        <v>0</v>
      </c>
      <c r="AC222" s="2">
        <v>0</v>
      </c>
      <c r="AD222" s="2">
        <v>0</v>
      </c>
      <c r="AE222" s="2">
        <v>0</v>
      </c>
      <c r="AF222" s="2">
        <v>0</v>
      </c>
      <c r="AG222" s="2">
        <v>0</v>
      </c>
      <c r="AH222" t="s">
        <v>258</v>
      </c>
      <c r="AI222">
        <v>6</v>
      </c>
    </row>
    <row r="223" spans="1:35" x14ac:dyDescent="0.25">
      <c r="A223" t="s">
        <v>816</v>
      </c>
      <c r="B223" t="s">
        <v>349</v>
      </c>
      <c r="C223" t="s">
        <v>622</v>
      </c>
      <c r="D223" t="s">
        <v>749</v>
      </c>
      <c r="E223" s="2">
        <v>55.956521739130437</v>
      </c>
      <c r="F223" s="2">
        <v>0</v>
      </c>
      <c r="G223" s="2">
        <v>0.2608695652173913</v>
      </c>
      <c r="H223" s="2">
        <v>0.83152173913043481</v>
      </c>
      <c r="I223" s="2">
        <v>0.2608695652173913</v>
      </c>
      <c r="J223" s="2">
        <v>0</v>
      </c>
      <c r="K223" s="2">
        <v>0</v>
      </c>
      <c r="L223" s="2">
        <v>0</v>
      </c>
      <c r="M223" s="2">
        <v>0</v>
      </c>
      <c r="N223" s="2">
        <v>6.3396739130434785</v>
      </c>
      <c r="O223" s="2">
        <v>0.11329642579642579</v>
      </c>
      <c r="P223" s="2">
        <v>0</v>
      </c>
      <c r="Q223" s="2">
        <v>0</v>
      </c>
      <c r="R223" s="2">
        <v>0</v>
      </c>
      <c r="S223" s="2">
        <v>0.12771739130434784</v>
      </c>
      <c r="T223" s="2">
        <v>5.7451086956521724</v>
      </c>
      <c r="U223" s="2">
        <v>0</v>
      </c>
      <c r="V223" s="2">
        <v>0.10495337995337992</v>
      </c>
      <c r="W223" s="2">
        <v>0.17304347826086958</v>
      </c>
      <c r="X223" s="2">
        <v>5.2594565217391311</v>
      </c>
      <c r="Y223" s="2">
        <v>0</v>
      </c>
      <c r="Z223" s="2">
        <v>9.7084304584304601E-2</v>
      </c>
      <c r="AA223" s="2">
        <v>0</v>
      </c>
      <c r="AB223" s="2">
        <v>0</v>
      </c>
      <c r="AC223" s="2">
        <v>0</v>
      </c>
      <c r="AD223" s="2">
        <v>0</v>
      </c>
      <c r="AE223" s="2">
        <v>0</v>
      </c>
      <c r="AF223" s="2">
        <v>0</v>
      </c>
      <c r="AG223" s="2">
        <v>0</v>
      </c>
      <c r="AH223" t="s">
        <v>62</v>
      </c>
      <c r="AI223">
        <v>6</v>
      </c>
    </row>
    <row r="224" spans="1:35" x14ac:dyDescent="0.25">
      <c r="A224" t="s">
        <v>816</v>
      </c>
      <c r="B224" t="s">
        <v>541</v>
      </c>
      <c r="C224" t="s">
        <v>591</v>
      </c>
      <c r="D224" t="s">
        <v>744</v>
      </c>
      <c r="E224" s="2">
        <v>98.184782608695656</v>
      </c>
      <c r="F224" s="2">
        <v>5.5652173913043477</v>
      </c>
      <c r="G224" s="2">
        <v>0</v>
      </c>
      <c r="H224" s="2">
        <v>4.6086956521739131</v>
      </c>
      <c r="I224" s="2">
        <v>0</v>
      </c>
      <c r="J224" s="2">
        <v>0</v>
      </c>
      <c r="K224" s="2">
        <v>0</v>
      </c>
      <c r="L224" s="2">
        <v>8.7176086956521743</v>
      </c>
      <c r="M224" s="2">
        <v>5.0139130434782606</v>
      </c>
      <c r="N224" s="2">
        <v>0</v>
      </c>
      <c r="O224" s="2">
        <v>5.1066090999667878E-2</v>
      </c>
      <c r="P224" s="2">
        <v>16.141304347826093</v>
      </c>
      <c r="Q224" s="2">
        <v>0</v>
      </c>
      <c r="R224" s="2">
        <v>0.16439721022915982</v>
      </c>
      <c r="S224" s="2">
        <v>1.496086956521739</v>
      </c>
      <c r="T224" s="2">
        <v>0</v>
      </c>
      <c r="U224" s="2">
        <v>8.745000000000001</v>
      </c>
      <c r="V224" s="2">
        <v>0.104304217867818</v>
      </c>
      <c r="W224" s="2">
        <v>2.1796739130434779</v>
      </c>
      <c r="X224" s="2">
        <v>0</v>
      </c>
      <c r="Y224" s="2">
        <v>8.5445652173913</v>
      </c>
      <c r="Z224" s="2">
        <v>0.1092250636554854</v>
      </c>
      <c r="AA224" s="2">
        <v>0</v>
      </c>
      <c r="AB224" s="2">
        <v>0</v>
      </c>
      <c r="AC224" s="2">
        <v>0</v>
      </c>
      <c r="AD224" s="2">
        <v>0</v>
      </c>
      <c r="AE224" s="2">
        <v>0</v>
      </c>
      <c r="AF224" s="2">
        <v>0</v>
      </c>
      <c r="AG224" s="2">
        <v>0</v>
      </c>
      <c r="AH224" t="s">
        <v>259</v>
      </c>
      <c r="AI224">
        <v>6</v>
      </c>
    </row>
    <row r="225" spans="1:35" x14ac:dyDescent="0.25">
      <c r="A225" t="s">
        <v>816</v>
      </c>
      <c r="B225" t="s">
        <v>320</v>
      </c>
      <c r="C225" t="s">
        <v>580</v>
      </c>
      <c r="D225" t="s">
        <v>751</v>
      </c>
      <c r="E225" s="2">
        <v>67.717391304347828</v>
      </c>
      <c r="F225" s="2">
        <v>4.3478260869565215</v>
      </c>
      <c r="G225" s="2">
        <v>0</v>
      </c>
      <c r="H225" s="2">
        <v>8.6956521739130432E-2</v>
      </c>
      <c r="I225" s="2">
        <v>0</v>
      </c>
      <c r="J225" s="2">
        <v>0</v>
      </c>
      <c r="K225" s="2">
        <v>0</v>
      </c>
      <c r="L225" s="2">
        <v>1.1503260869565219</v>
      </c>
      <c r="M225" s="2">
        <v>6.019347826086956</v>
      </c>
      <c r="N225" s="2">
        <v>0</v>
      </c>
      <c r="O225" s="2">
        <v>8.8889245585874785E-2</v>
      </c>
      <c r="P225" s="2">
        <v>5.7314130434782626</v>
      </c>
      <c r="Q225" s="2">
        <v>0</v>
      </c>
      <c r="R225" s="2">
        <v>8.4637239165329073E-2</v>
      </c>
      <c r="S225" s="2">
        <v>0.93445652173913063</v>
      </c>
      <c r="T225" s="2">
        <v>0</v>
      </c>
      <c r="U225" s="2">
        <v>4.6598913043478278</v>
      </c>
      <c r="V225" s="2">
        <v>8.2613162118780128E-2</v>
      </c>
      <c r="W225" s="2">
        <v>0.96423913043478249</v>
      </c>
      <c r="X225" s="2">
        <v>0</v>
      </c>
      <c r="Y225" s="2">
        <v>5.3634782608695666</v>
      </c>
      <c r="Z225" s="2">
        <v>9.3443017656500815E-2</v>
      </c>
      <c r="AA225" s="2">
        <v>0</v>
      </c>
      <c r="AB225" s="2">
        <v>0</v>
      </c>
      <c r="AC225" s="2">
        <v>0</v>
      </c>
      <c r="AD225" s="2">
        <v>0</v>
      </c>
      <c r="AE225" s="2">
        <v>0</v>
      </c>
      <c r="AF225" s="2">
        <v>0</v>
      </c>
      <c r="AG225" s="2">
        <v>0</v>
      </c>
      <c r="AH225" t="s">
        <v>32</v>
      </c>
      <c r="AI225">
        <v>6</v>
      </c>
    </row>
    <row r="226" spans="1:35" x14ac:dyDescent="0.25">
      <c r="A226" t="s">
        <v>816</v>
      </c>
      <c r="B226" t="s">
        <v>381</v>
      </c>
      <c r="C226" t="s">
        <v>644</v>
      </c>
      <c r="D226" t="s">
        <v>726</v>
      </c>
      <c r="E226" s="2">
        <v>47</v>
      </c>
      <c r="F226" s="2">
        <v>5.3994565217391308</v>
      </c>
      <c r="G226" s="2">
        <v>0.2608695652173913</v>
      </c>
      <c r="H226" s="2">
        <v>0.16304347826086957</v>
      </c>
      <c r="I226" s="2">
        <v>0.39673913043478259</v>
      </c>
      <c r="J226" s="2">
        <v>0</v>
      </c>
      <c r="K226" s="2">
        <v>0</v>
      </c>
      <c r="L226" s="2">
        <v>1.2436956521739131</v>
      </c>
      <c r="M226" s="2">
        <v>2.0652173913043477</v>
      </c>
      <c r="N226" s="2">
        <v>0</v>
      </c>
      <c r="O226" s="2">
        <v>4.394079555966697E-2</v>
      </c>
      <c r="P226" s="2">
        <v>1.9375</v>
      </c>
      <c r="Q226" s="2">
        <v>0.4891304347826087</v>
      </c>
      <c r="R226" s="2">
        <v>5.1630434782608696E-2</v>
      </c>
      <c r="S226" s="2">
        <v>0.36239130434782613</v>
      </c>
      <c r="T226" s="2">
        <v>1.6647826086956525</v>
      </c>
      <c r="U226" s="2">
        <v>0</v>
      </c>
      <c r="V226" s="2">
        <v>4.3131359851988904E-2</v>
      </c>
      <c r="W226" s="2">
        <v>0.3022826086956521</v>
      </c>
      <c r="X226" s="2">
        <v>3.0540217391304356</v>
      </c>
      <c r="Y226" s="2">
        <v>0</v>
      </c>
      <c r="Z226" s="2">
        <v>7.1410730804810377E-2</v>
      </c>
      <c r="AA226" s="2">
        <v>0</v>
      </c>
      <c r="AB226" s="2">
        <v>0</v>
      </c>
      <c r="AC226" s="2">
        <v>0</v>
      </c>
      <c r="AD226" s="2">
        <v>0</v>
      </c>
      <c r="AE226" s="2">
        <v>0</v>
      </c>
      <c r="AF226" s="2">
        <v>0</v>
      </c>
      <c r="AG226" s="2">
        <v>0</v>
      </c>
      <c r="AH226" t="s">
        <v>94</v>
      </c>
      <c r="AI226">
        <v>6</v>
      </c>
    </row>
    <row r="227" spans="1:35" x14ac:dyDescent="0.25">
      <c r="A227" t="s">
        <v>816</v>
      </c>
      <c r="B227" t="s">
        <v>400</v>
      </c>
      <c r="C227" t="s">
        <v>652</v>
      </c>
      <c r="D227" t="s">
        <v>714</v>
      </c>
      <c r="E227" s="2">
        <v>55.043478260869563</v>
      </c>
      <c r="F227" s="2">
        <v>6.8369565217391308</v>
      </c>
      <c r="G227" s="2">
        <v>0</v>
      </c>
      <c r="H227" s="2">
        <v>0</v>
      </c>
      <c r="I227" s="2">
        <v>0</v>
      </c>
      <c r="J227" s="2">
        <v>0</v>
      </c>
      <c r="K227" s="2">
        <v>0</v>
      </c>
      <c r="L227" s="2">
        <v>4.0434782608695654</v>
      </c>
      <c r="M227" s="2">
        <v>0</v>
      </c>
      <c r="N227" s="2">
        <v>0</v>
      </c>
      <c r="O227" s="2">
        <v>0</v>
      </c>
      <c r="P227" s="2">
        <v>0</v>
      </c>
      <c r="Q227" s="2">
        <v>0</v>
      </c>
      <c r="R227" s="2">
        <v>0</v>
      </c>
      <c r="S227" s="2">
        <v>0.35869565217391303</v>
      </c>
      <c r="T227" s="2">
        <v>11.157608695652174</v>
      </c>
      <c r="U227" s="2">
        <v>0</v>
      </c>
      <c r="V227" s="2">
        <v>0.20922195892575038</v>
      </c>
      <c r="W227" s="2">
        <v>0.18478260869565216</v>
      </c>
      <c r="X227" s="2">
        <v>0</v>
      </c>
      <c r="Y227" s="2">
        <v>0</v>
      </c>
      <c r="Z227" s="2">
        <v>3.3570300157977884E-3</v>
      </c>
      <c r="AA227" s="2">
        <v>0</v>
      </c>
      <c r="AB227" s="2">
        <v>0</v>
      </c>
      <c r="AC227" s="2">
        <v>0</v>
      </c>
      <c r="AD227" s="2">
        <v>0</v>
      </c>
      <c r="AE227" s="2">
        <v>0</v>
      </c>
      <c r="AF227" s="2">
        <v>0</v>
      </c>
      <c r="AG227" s="2">
        <v>0</v>
      </c>
      <c r="AH227" t="s">
        <v>113</v>
      </c>
      <c r="AI227">
        <v>6</v>
      </c>
    </row>
    <row r="228" spans="1:35" x14ac:dyDescent="0.25">
      <c r="A228" t="s">
        <v>816</v>
      </c>
      <c r="B228" t="s">
        <v>479</v>
      </c>
      <c r="C228" t="s">
        <v>682</v>
      </c>
      <c r="D228" t="s">
        <v>723</v>
      </c>
      <c r="E228" s="2">
        <v>25.782608695652176</v>
      </c>
      <c r="F228" s="2">
        <v>5.7391304347826084</v>
      </c>
      <c r="G228" s="2">
        <v>0.34782608695652173</v>
      </c>
      <c r="H228" s="2">
        <v>0</v>
      </c>
      <c r="I228" s="2">
        <v>0</v>
      </c>
      <c r="J228" s="2">
        <v>0</v>
      </c>
      <c r="K228" s="2">
        <v>0</v>
      </c>
      <c r="L228" s="2">
        <v>0</v>
      </c>
      <c r="M228" s="2">
        <v>0</v>
      </c>
      <c r="N228" s="2">
        <v>0</v>
      </c>
      <c r="O228" s="2">
        <v>0</v>
      </c>
      <c r="P228" s="2">
        <v>5.7391304347826084</v>
      </c>
      <c r="Q228" s="2">
        <v>0</v>
      </c>
      <c r="R228" s="2">
        <v>0.22259696458684652</v>
      </c>
      <c r="S228" s="2">
        <v>0</v>
      </c>
      <c r="T228" s="2">
        <v>0</v>
      </c>
      <c r="U228" s="2">
        <v>0</v>
      </c>
      <c r="V228" s="2">
        <v>0</v>
      </c>
      <c r="W228" s="2">
        <v>0</v>
      </c>
      <c r="X228" s="2">
        <v>0</v>
      </c>
      <c r="Y228" s="2">
        <v>0</v>
      </c>
      <c r="Z228" s="2">
        <v>0</v>
      </c>
      <c r="AA228" s="2">
        <v>0</v>
      </c>
      <c r="AB228" s="2">
        <v>0</v>
      </c>
      <c r="AC228" s="2">
        <v>0</v>
      </c>
      <c r="AD228" s="2">
        <v>0</v>
      </c>
      <c r="AE228" s="2">
        <v>0</v>
      </c>
      <c r="AF228" s="2">
        <v>0</v>
      </c>
      <c r="AG228" s="2">
        <v>0</v>
      </c>
      <c r="AH228" t="s">
        <v>194</v>
      </c>
      <c r="AI228">
        <v>6</v>
      </c>
    </row>
    <row r="229" spans="1:35" x14ac:dyDescent="0.25">
      <c r="A229" t="s">
        <v>816</v>
      </c>
      <c r="B229" t="s">
        <v>452</v>
      </c>
      <c r="C229" t="s">
        <v>626</v>
      </c>
      <c r="D229" t="s">
        <v>760</v>
      </c>
      <c r="E229" s="2">
        <v>45.336956521739133</v>
      </c>
      <c r="F229" s="2">
        <v>0</v>
      </c>
      <c r="G229" s="2">
        <v>0</v>
      </c>
      <c r="H229" s="2">
        <v>5.434782608695652E-2</v>
      </c>
      <c r="I229" s="2">
        <v>0.2608695652173913</v>
      </c>
      <c r="J229" s="2">
        <v>0</v>
      </c>
      <c r="K229" s="2">
        <v>0</v>
      </c>
      <c r="L229" s="2">
        <v>0.263695652173913</v>
      </c>
      <c r="M229" s="2">
        <v>0</v>
      </c>
      <c r="N229" s="2">
        <v>5.0949999999999998</v>
      </c>
      <c r="O229" s="2">
        <v>0.11238072404699112</v>
      </c>
      <c r="P229" s="2">
        <v>0</v>
      </c>
      <c r="Q229" s="2">
        <v>0</v>
      </c>
      <c r="R229" s="2">
        <v>0</v>
      </c>
      <c r="S229" s="2">
        <v>0.44304347826086954</v>
      </c>
      <c r="T229" s="2">
        <v>1.1960869565217389</v>
      </c>
      <c r="U229" s="2">
        <v>0</v>
      </c>
      <c r="V229" s="2">
        <v>3.6154399424598409E-2</v>
      </c>
      <c r="W229" s="2">
        <v>0.26076086956521743</v>
      </c>
      <c r="X229" s="2">
        <v>1.3455434782608697</v>
      </c>
      <c r="Y229" s="2">
        <v>0</v>
      </c>
      <c r="Z229" s="2">
        <v>3.5430352433469196E-2</v>
      </c>
      <c r="AA229" s="2">
        <v>0</v>
      </c>
      <c r="AB229" s="2">
        <v>0</v>
      </c>
      <c r="AC229" s="2">
        <v>0</v>
      </c>
      <c r="AD229" s="2">
        <v>0</v>
      </c>
      <c r="AE229" s="2">
        <v>0</v>
      </c>
      <c r="AF229" s="2">
        <v>0</v>
      </c>
      <c r="AG229" s="2">
        <v>0</v>
      </c>
      <c r="AH229" t="s">
        <v>167</v>
      </c>
      <c r="AI229">
        <v>6</v>
      </c>
    </row>
    <row r="230" spans="1:35" x14ac:dyDescent="0.25">
      <c r="A230" t="s">
        <v>816</v>
      </c>
      <c r="B230" t="s">
        <v>378</v>
      </c>
      <c r="C230" t="s">
        <v>641</v>
      </c>
      <c r="D230" t="s">
        <v>749</v>
      </c>
      <c r="E230" s="2">
        <v>29.771739130434781</v>
      </c>
      <c r="F230" s="2">
        <v>9.9036956521739121</v>
      </c>
      <c r="G230" s="2">
        <v>0.14130434782608695</v>
      </c>
      <c r="H230" s="2">
        <v>0.16304347826086957</v>
      </c>
      <c r="I230" s="2">
        <v>20.23423913043478</v>
      </c>
      <c r="J230" s="2">
        <v>0</v>
      </c>
      <c r="K230" s="2">
        <v>0</v>
      </c>
      <c r="L230" s="2">
        <v>1.5190217391304348</v>
      </c>
      <c r="M230" s="2">
        <v>0</v>
      </c>
      <c r="N230" s="2">
        <v>0</v>
      </c>
      <c r="O230" s="2">
        <v>0</v>
      </c>
      <c r="P230" s="2">
        <v>0</v>
      </c>
      <c r="Q230" s="2">
        <v>2.3455434782608693</v>
      </c>
      <c r="R230" s="2">
        <v>7.8784227820372393E-2</v>
      </c>
      <c r="S230" s="2">
        <v>0.15760869565217392</v>
      </c>
      <c r="T230" s="2">
        <v>4.4038043478260871</v>
      </c>
      <c r="U230" s="2">
        <v>0</v>
      </c>
      <c r="V230" s="2">
        <v>0.15321285140562249</v>
      </c>
      <c r="W230" s="2">
        <v>0.30978260869565216</v>
      </c>
      <c r="X230" s="2">
        <v>5.5353260869565215</v>
      </c>
      <c r="Y230" s="2">
        <v>0</v>
      </c>
      <c r="Z230" s="2">
        <v>0.19633077765607887</v>
      </c>
      <c r="AA230" s="2">
        <v>0</v>
      </c>
      <c r="AB230" s="2">
        <v>0</v>
      </c>
      <c r="AC230" s="2">
        <v>0</v>
      </c>
      <c r="AD230" s="2">
        <v>0</v>
      </c>
      <c r="AE230" s="2">
        <v>0</v>
      </c>
      <c r="AF230" s="2">
        <v>0</v>
      </c>
      <c r="AG230" s="2">
        <v>0</v>
      </c>
      <c r="AH230" t="s">
        <v>91</v>
      </c>
      <c r="AI230">
        <v>6</v>
      </c>
    </row>
    <row r="231" spans="1:35" x14ac:dyDescent="0.25">
      <c r="A231" t="s">
        <v>816</v>
      </c>
      <c r="B231" t="s">
        <v>443</v>
      </c>
      <c r="C231" t="s">
        <v>670</v>
      </c>
      <c r="D231" t="s">
        <v>772</v>
      </c>
      <c r="E231" s="2">
        <v>32.217391304347828</v>
      </c>
      <c r="F231" s="2">
        <v>0</v>
      </c>
      <c r="G231" s="2">
        <v>0</v>
      </c>
      <c r="H231" s="2">
        <v>0</v>
      </c>
      <c r="I231" s="2">
        <v>0.28260869565217389</v>
      </c>
      <c r="J231" s="2">
        <v>0</v>
      </c>
      <c r="K231" s="2">
        <v>0</v>
      </c>
      <c r="L231" s="2">
        <v>1.4233695652173908</v>
      </c>
      <c r="M231" s="2">
        <v>4.435326086956521</v>
      </c>
      <c r="N231" s="2">
        <v>0</v>
      </c>
      <c r="O231" s="2">
        <v>0.13766869095816461</v>
      </c>
      <c r="P231" s="2">
        <v>0.45923913043478259</v>
      </c>
      <c r="Q231" s="2">
        <v>0</v>
      </c>
      <c r="R231" s="2">
        <v>1.425438596491228E-2</v>
      </c>
      <c r="S231" s="2">
        <v>0.19739130434782609</v>
      </c>
      <c r="T231" s="2">
        <v>5.5652173913043477</v>
      </c>
      <c r="U231" s="2">
        <v>0</v>
      </c>
      <c r="V231" s="2">
        <v>0.17886639676113358</v>
      </c>
      <c r="W231" s="2">
        <v>0.24434782608695649</v>
      </c>
      <c r="X231" s="2">
        <v>5.7656521739130424</v>
      </c>
      <c r="Y231" s="2">
        <v>0</v>
      </c>
      <c r="Z231" s="2">
        <v>0.18654520917678807</v>
      </c>
      <c r="AA231" s="2">
        <v>0</v>
      </c>
      <c r="AB231" s="2">
        <v>0</v>
      </c>
      <c r="AC231" s="2">
        <v>0</v>
      </c>
      <c r="AD231" s="2">
        <v>26.936304347826081</v>
      </c>
      <c r="AE231" s="2">
        <v>0</v>
      </c>
      <c r="AF231" s="2">
        <v>0</v>
      </c>
      <c r="AG231" s="2">
        <v>0</v>
      </c>
      <c r="AH231" t="s">
        <v>158</v>
      </c>
      <c r="AI231">
        <v>6</v>
      </c>
    </row>
    <row r="232" spans="1:35" x14ac:dyDescent="0.25">
      <c r="A232" t="s">
        <v>816</v>
      </c>
      <c r="B232" t="s">
        <v>486</v>
      </c>
      <c r="C232" t="s">
        <v>609</v>
      </c>
      <c r="D232" t="s">
        <v>717</v>
      </c>
      <c r="E232" s="2">
        <v>81.847826086956516</v>
      </c>
      <c r="F232" s="2">
        <v>5.5652173913043477</v>
      </c>
      <c r="G232" s="2">
        <v>3.2608695652173912E-2</v>
      </c>
      <c r="H232" s="2">
        <v>0.1983695652173913</v>
      </c>
      <c r="I232" s="2">
        <v>5.7391304347826084</v>
      </c>
      <c r="J232" s="2">
        <v>0</v>
      </c>
      <c r="K232" s="2">
        <v>0</v>
      </c>
      <c r="L232" s="2">
        <v>0</v>
      </c>
      <c r="M232" s="2">
        <v>2.6086956521739131</v>
      </c>
      <c r="N232" s="2">
        <v>0</v>
      </c>
      <c r="O232" s="2">
        <v>3.1872509960159362E-2</v>
      </c>
      <c r="P232" s="2">
        <v>0</v>
      </c>
      <c r="Q232" s="2">
        <v>10.762717391304351</v>
      </c>
      <c r="R232" s="2">
        <v>0.13149667994687919</v>
      </c>
      <c r="S232" s="2">
        <v>5.6240217391304341</v>
      </c>
      <c r="T232" s="2">
        <v>2.473804347826086</v>
      </c>
      <c r="U232" s="2">
        <v>0</v>
      </c>
      <c r="V232" s="2">
        <v>9.8937583001328003E-2</v>
      </c>
      <c r="W232" s="2">
        <v>5.1654347826086946</v>
      </c>
      <c r="X232" s="2">
        <v>1.9921739130434784</v>
      </c>
      <c r="Y232" s="2">
        <v>0</v>
      </c>
      <c r="Z232" s="2">
        <v>8.7450199203187251E-2</v>
      </c>
      <c r="AA232" s="2">
        <v>0</v>
      </c>
      <c r="AB232" s="2">
        <v>0</v>
      </c>
      <c r="AC232" s="2">
        <v>0</v>
      </c>
      <c r="AD232" s="2">
        <v>0</v>
      </c>
      <c r="AE232" s="2">
        <v>0</v>
      </c>
      <c r="AF232" s="2">
        <v>0</v>
      </c>
      <c r="AG232" s="2">
        <v>0</v>
      </c>
      <c r="AH232" t="s">
        <v>201</v>
      </c>
      <c r="AI232">
        <v>6</v>
      </c>
    </row>
    <row r="233" spans="1:35" x14ac:dyDescent="0.25">
      <c r="A233" t="s">
        <v>816</v>
      </c>
      <c r="B233" t="s">
        <v>487</v>
      </c>
      <c r="C233" t="s">
        <v>588</v>
      </c>
      <c r="D233" t="s">
        <v>743</v>
      </c>
      <c r="E233" s="2">
        <v>82.728260869565219</v>
      </c>
      <c r="F233" s="2">
        <v>5.7391304347826084</v>
      </c>
      <c r="G233" s="2">
        <v>1.4782608695652173</v>
      </c>
      <c r="H233" s="2">
        <v>0.52173913043478259</v>
      </c>
      <c r="I233" s="2">
        <v>0</v>
      </c>
      <c r="J233" s="2">
        <v>3.7391304347826089</v>
      </c>
      <c r="K233" s="2">
        <v>0</v>
      </c>
      <c r="L233" s="2">
        <v>4.7380434782608685</v>
      </c>
      <c r="M233" s="2">
        <v>5.2202173913043461</v>
      </c>
      <c r="N233" s="2">
        <v>0</v>
      </c>
      <c r="O233" s="2">
        <v>6.3100775193798433E-2</v>
      </c>
      <c r="P233" s="2">
        <v>3.2117391304347835</v>
      </c>
      <c r="Q233" s="2">
        <v>0</v>
      </c>
      <c r="R233" s="2">
        <v>3.8822756536591785E-2</v>
      </c>
      <c r="S233" s="2">
        <v>11.739130434782609</v>
      </c>
      <c r="T233" s="2">
        <v>0</v>
      </c>
      <c r="U233" s="2">
        <v>0</v>
      </c>
      <c r="V233" s="2">
        <v>0.14189988175009854</v>
      </c>
      <c r="W233" s="2">
        <v>1.8694565217391301</v>
      </c>
      <c r="X233" s="2">
        <v>12.985326086956521</v>
      </c>
      <c r="Y233" s="2">
        <v>0</v>
      </c>
      <c r="Z233" s="2">
        <v>0.17956116147680987</v>
      </c>
      <c r="AA233" s="2">
        <v>0</v>
      </c>
      <c r="AB233" s="2">
        <v>0</v>
      </c>
      <c r="AC233" s="2">
        <v>0</v>
      </c>
      <c r="AD233" s="2">
        <v>0</v>
      </c>
      <c r="AE233" s="2">
        <v>0</v>
      </c>
      <c r="AF233" s="2">
        <v>0</v>
      </c>
      <c r="AG233" s="2">
        <v>1.1304347826086956</v>
      </c>
      <c r="AH233" t="s">
        <v>202</v>
      </c>
      <c r="AI233">
        <v>6</v>
      </c>
    </row>
    <row r="234" spans="1:35" x14ac:dyDescent="0.25">
      <c r="A234" t="s">
        <v>816</v>
      </c>
      <c r="B234" t="s">
        <v>322</v>
      </c>
      <c r="C234" t="s">
        <v>591</v>
      </c>
      <c r="D234" t="s">
        <v>744</v>
      </c>
      <c r="E234" s="2">
        <v>30.108695652173914</v>
      </c>
      <c r="F234" s="2">
        <v>5.7391304347826084</v>
      </c>
      <c r="G234" s="2">
        <v>1.3804347826086956</v>
      </c>
      <c r="H234" s="2">
        <v>0</v>
      </c>
      <c r="I234" s="2">
        <v>0.21739130434782608</v>
      </c>
      <c r="J234" s="2">
        <v>0</v>
      </c>
      <c r="K234" s="2">
        <v>0</v>
      </c>
      <c r="L234" s="2">
        <v>2.3539130434782614</v>
      </c>
      <c r="M234" s="2">
        <v>4.3722826086956532</v>
      </c>
      <c r="N234" s="2">
        <v>0</v>
      </c>
      <c r="O234" s="2">
        <v>0.14521660649819498</v>
      </c>
      <c r="P234" s="2">
        <v>0</v>
      </c>
      <c r="Q234" s="2">
        <v>1.6611956521739129</v>
      </c>
      <c r="R234" s="2">
        <v>5.5173285198555952E-2</v>
      </c>
      <c r="S234" s="2">
        <v>0.57782608695652171</v>
      </c>
      <c r="T234" s="2">
        <v>6.9334782608695686</v>
      </c>
      <c r="U234" s="2">
        <v>0</v>
      </c>
      <c r="V234" s="2">
        <v>0.24947292418772574</v>
      </c>
      <c r="W234" s="2">
        <v>0.88000000000000012</v>
      </c>
      <c r="X234" s="2">
        <v>3.5276086956521722</v>
      </c>
      <c r="Y234" s="2">
        <v>0</v>
      </c>
      <c r="Z234" s="2">
        <v>0.14638989169675085</v>
      </c>
      <c r="AA234" s="2">
        <v>0</v>
      </c>
      <c r="AB234" s="2">
        <v>0</v>
      </c>
      <c r="AC234" s="2">
        <v>0</v>
      </c>
      <c r="AD234" s="2">
        <v>0</v>
      </c>
      <c r="AE234" s="2">
        <v>0</v>
      </c>
      <c r="AF234" s="2">
        <v>0</v>
      </c>
      <c r="AG234" s="2">
        <v>0</v>
      </c>
      <c r="AH234" t="s">
        <v>34</v>
      </c>
      <c r="AI234">
        <v>6</v>
      </c>
    </row>
    <row r="235" spans="1:35" x14ac:dyDescent="0.25">
      <c r="A235" t="s">
        <v>816</v>
      </c>
      <c r="B235" t="s">
        <v>504</v>
      </c>
      <c r="C235" t="s">
        <v>576</v>
      </c>
      <c r="D235" t="s">
        <v>728</v>
      </c>
      <c r="E235" s="2">
        <v>42.326086956521742</v>
      </c>
      <c r="F235" s="2">
        <v>0</v>
      </c>
      <c r="G235" s="2">
        <v>0</v>
      </c>
      <c r="H235" s="2">
        <v>0</v>
      </c>
      <c r="I235" s="2">
        <v>0</v>
      </c>
      <c r="J235" s="2">
        <v>0</v>
      </c>
      <c r="K235" s="2">
        <v>0</v>
      </c>
      <c r="L235" s="2">
        <v>3.0380434782608696</v>
      </c>
      <c r="M235" s="2">
        <v>4.5842391304347823</v>
      </c>
      <c r="N235" s="2">
        <v>0</v>
      </c>
      <c r="O235" s="2">
        <v>0.10830765279917821</v>
      </c>
      <c r="P235" s="2">
        <v>0</v>
      </c>
      <c r="Q235" s="2">
        <v>0</v>
      </c>
      <c r="R235" s="2">
        <v>0</v>
      </c>
      <c r="S235" s="2">
        <v>1.5434782608695652</v>
      </c>
      <c r="T235" s="2">
        <v>1.9293478260869565</v>
      </c>
      <c r="U235" s="2">
        <v>0</v>
      </c>
      <c r="V235" s="2">
        <v>8.20493066255778E-2</v>
      </c>
      <c r="W235" s="2">
        <v>5.8913043478260869</v>
      </c>
      <c r="X235" s="2">
        <v>0</v>
      </c>
      <c r="Y235" s="2">
        <v>0</v>
      </c>
      <c r="Z235" s="2">
        <v>0.1391884951206985</v>
      </c>
      <c r="AA235" s="2">
        <v>0</v>
      </c>
      <c r="AB235" s="2">
        <v>0</v>
      </c>
      <c r="AC235" s="2">
        <v>0</v>
      </c>
      <c r="AD235" s="2">
        <v>0</v>
      </c>
      <c r="AE235" s="2">
        <v>0</v>
      </c>
      <c r="AF235" s="2">
        <v>0</v>
      </c>
      <c r="AG235" s="2">
        <v>0</v>
      </c>
      <c r="AH235" t="s">
        <v>222</v>
      </c>
      <c r="AI235">
        <v>6</v>
      </c>
    </row>
    <row r="236" spans="1:35" x14ac:dyDescent="0.25">
      <c r="A236" t="s">
        <v>816</v>
      </c>
      <c r="B236" t="s">
        <v>293</v>
      </c>
      <c r="C236" t="s">
        <v>585</v>
      </c>
      <c r="D236" t="s">
        <v>744</v>
      </c>
      <c r="E236" s="2">
        <v>96.945652173913047</v>
      </c>
      <c r="F236" s="2">
        <v>5.3043478260869561</v>
      </c>
      <c r="G236" s="2">
        <v>0</v>
      </c>
      <c r="H236" s="2">
        <v>4.2608695652173916</v>
      </c>
      <c r="I236" s="2">
        <v>0</v>
      </c>
      <c r="J236" s="2">
        <v>0</v>
      </c>
      <c r="K236" s="2">
        <v>0</v>
      </c>
      <c r="L236" s="2">
        <v>5.0680434782608685</v>
      </c>
      <c r="M236" s="2">
        <v>2.9565217391304346</v>
      </c>
      <c r="N236" s="2">
        <v>0</v>
      </c>
      <c r="O236" s="2">
        <v>3.0496692454311018E-2</v>
      </c>
      <c r="P236" s="2">
        <v>3.5521739130434797</v>
      </c>
      <c r="Q236" s="2">
        <v>0</v>
      </c>
      <c r="R236" s="2">
        <v>3.6640879022311931E-2</v>
      </c>
      <c r="S236" s="2">
        <v>1.8008695652173912</v>
      </c>
      <c r="T236" s="2">
        <v>0</v>
      </c>
      <c r="U236" s="2">
        <v>7.4624999999999995</v>
      </c>
      <c r="V236" s="2">
        <v>9.5552191949770132E-2</v>
      </c>
      <c r="W236" s="2">
        <v>2.2590217391304352</v>
      </c>
      <c r="X236" s="2">
        <v>0</v>
      </c>
      <c r="Y236" s="2">
        <v>7.5807608695652142</v>
      </c>
      <c r="Z236" s="2">
        <v>0.10149792577643231</v>
      </c>
      <c r="AA236" s="2">
        <v>0</v>
      </c>
      <c r="AB236" s="2">
        <v>0</v>
      </c>
      <c r="AC236" s="2">
        <v>0</v>
      </c>
      <c r="AD236" s="2">
        <v>0</v>
      </c>
      <c r="AE236" s="2">
        <v>0</v>
      </c>
      <c r="AF236" s="2">
        <v>0</v>
      </c>
      <c r="AG236" s="2">
        <v>0</v>
      </c>
      <c r="AH236" t="s">
        <v>4</v>
      </c>
      <c r="AI236">
        <v>6</v>
      </c>
    </row>
    <row r="237" spans="1:35" x14ac:dyDescent="0.25">
      <c r="A237" t="s">
        <v>816</v>
      </c>
      <c r="B237" t="s">
        <v>507</v>
      </c>
      <c r="C237" t="s">
        <v>591</v>
      </c>
      <c r="D237" t="s">
        <v>744</v>
      </c>
      <c r="E237" s="2">
        <v>26.326086956521738</v>
      </c>
      <c r="F237" s="2">
        <v>0</v>
      </c>
      <c r="G237" s="2">
        <v>0.56521739130434778</v>
      </c>
      <c r="H237" s="2">
        <v>6.5217391304347824E-2</v>
      </c>
      <c r="I237" s="2">
        <v>4.3821739130434798</v>
      </c>
      <c r="J237" s="2">
        <v>0</v>
      </c>
      <c r="K237" s="2">
        <v>0</v>
      </c>
      <c r="L237" s="2">
        <v>1.9555434782608696</v>
      </c>
      <c r="M237" s="2">
        <v>0</v>
      </c>
      <c r="N237" s="2">
        <v>5.2083695652173914</v>
      </c>
      <c r="O237" s="2">
        <v>0.19784062758051199</v>
      </c>
      <c r="P237" s="2">
        <v>5.3695652173913047</v>
      </c>
      <c r="Q237" s="2">
        <v>0</v>
      </c>
      <c r="R237" s="2">
        <v>0.20396366639141209</v>
      </c>
      <c r="S237" s="2">
        <v>5.2695652173913041</v>
      </c>
      <c r="T237" s="2">
        <v>5.2173913043478258E-2</v>
      </c>
      <c r="U237" s="2">
        <v>0</v>
      </c>
      <c r="V237" s="2">
        <v>0.20214698596201486</v>
      </c>
      <c r="W237" s="2">
        <v>1.4002173913043474</v>
      </c>
      <c r="X237" s="2">
        <v>2.3353260869565218</v>
      </c>
      <c r="Y237" s="2">
        <v>0.23760869565217391</v>
      </c>
      <c r="Z237" s="2">
        <v>0.15092072667217174</v>
      </c>
      <c r="AA237" s="2">
        <v>0</v>
      </c>
      <c r="AB237" s="2">
        <v>0</v>
      </c>
      <c r="AC237" s="2">
        <v>0</v>
      </c>
      <c r="AD237" s="2">
        <v>0</v>
      </c>
      <c r="AE237" s="2">
        <v>0</v>
      </c>
      <c r="AF237" s="2">
        <v>0</v>
      </c>
      <c r="AG237" s="2">
        <v>0</v>
      </c>
      <c r="AH237" t="s">
        <v>225</v>
      </c>
      <c r="AI237">
        <v>6</v>
      </c>
    </row>
    <row r="238" spans="1:35" x14ac:dyDescent="0.25">
      <c r="A238" t="s">
        <v>816</v>
      </c>
      <c r="B238" t="s">
        <v>538</v>
      </c>
      <c r="C238" t="s">
        <v>647</v>
      </c>
      <c r="D238" t="s">
        <v>743</v>
      </c>
      <c r="E238" s="2">
        <v>89.663043478260875</v>
      </c>
      <c r="F238" s="2">
        <v>5.7391304347826084</v>
      </c>
      <c r="G238" s="2">
        <v>2.2608695652173911</v>
      </c>
      <c r="H238" s="2">
        <v>0.52173913043478259</v>
      </c>
      <c r="I238" s="2">
        <v>0.52173913043478259</v>
      </c>
      <c r="J238" s="2">
        <v>2.347826086956522</v>
      </c>
      <c r="K238" s="2">
        <v>0</v>
      </c>
      <c r="L238" s="2">
        <v>1.1368478260869563</v>
      </c>
      <c r="M238" s="2">
        <v>5.9419565217391304</v>
      </c>
      <c r="N238" s="2">
        <v>0</v>
      </c>
      <c r="O238" s="2">
        <v>6.6269850891017085E-2</v>
      </c>
      <c r="P238" s="2">
        <v>9.7685869565217374</v>
      </c>
      <c r="Q238" s="2">
        <v>32.002282608695666</v>
      </c>
      <c r="R238" s="2">
        <v>0.46586495332767619</v>
      </c>
      <c r="S238" s="2">
        <v>6.9370652173913019</v>
      </c>
      <c r="T238" s="2">
        <v>0</v>
      </c>
      <c r="U238" s="2">
        <v>0</v>
      </c>
      <c r="V238" s="2">
        <v>7.736816583828339E-2</v>
      </c>
      <c r="W238" s="2">
        <v>2.8365217391304354</v>
      </c>
      <c r="X238" s="2">
        <v>5.6377173913043483</v>
      </c>
      <c r="Y238" s="2">
        <v>0</v>
      </c>
      <c r="Z238" s="2">
        <v>9.4512062068129482E-2</v>
      </c>
      <c r="AA238" s="2">
        <v>0</v>
      </c>
      <c r="AB238" s="2">
        <v>0</v>
      </c>
      <c r="AC238" s="2">
        <v>0</v>
      </c>
      <c r="AD238" s="2">
        <v>0</v>
      </c>
      <c r="AE238" s="2">
        <v>0</v>
      </c>
      <c r="AF238" s="2">
        <v>0</v>
      </c>
      <c r="AG238" s="2">
        <v>0</v>
      </c>
      <c r="AH238" t="s">
        <v>256</v>
      </c>
      <c r="AI238">
        <v>6</v>
      </c>
    </row>
    <row r="239" spans="1:35" x14ac:dyDescent="0.25">
      <c r="A239" t="s">
        <v>816</v>
      </c>
      <c r="B239" t="s">
        <v>420</v>
      </c>
      <c r="C239" t="s">
        <v>583</v>
      </c>
      <c r="D239" t="s">
        <v>721</v>
      </c>
      <c r="E239" s="2">
        <v>37.065217391304351</v>
      </c>
      <c r="F239" s="2">
        <v>6.1902173913043477</v>
      </c>
      <c r="G239" s="2">
        <v>0</v>
      </c>
      <c r="H239" s="2">
        <v>0.2608695652173913</v>
      </c>
      <c r="I239" s="2">
        <v>0.2608695652173913</v>
      </c>
      <c r="J239" s="2">
        <v>0</v>
      </c>
      <c r="K239" s="2">
        <v>0</v>
      </c>
      <c r="L239" s="2">
        <v>0</v>
      </c>
      <c r="M239" s="2">
        <v>0</v>
      </c>
      <c r="N239" s="2">
        <v>5.1304347826086953</v>
      </c>
      <c r="O239" s="2">
        <v>0.13841642228739001</v>
      </c>
      <c r="P239" s="2">
        <v>0</v>
      </c>
      <c r="Q239" s="2">
        <v>0</v>
      </c>
      <c r="R239" s="2">
        <v>0</v>
      </c>
      <c r="S239" s="2">
        <v>4.7719565217391304</v>
      </c>
      <c r="T239" s="2">
        <v>0</v>
      </c>
      <c r="U239" s="2">
        <v>0</v>
      </c>
      <c r="V239" s="2">
        <v>0.12874486803519061</v>
      </c>
      <c r="W239" s="2">
        <v>4.5102173913043488</v>
      </c>
      <c r="X239" s="2">
        <v>0</v>
      </c>
      <c r="Y239" s="2">
        <v>0</v>
      </c>
      <c r="Z239" s="2">
        <v>0.12168328445747802</v>
      </c>
      <c r="AA239" s="2">
        <v>0</v>
      </c>
      <c r="AB239" s="2">
        <v>0</v>
      </c>
      <c r="AC239" s="2">
        <v>0</v>
      </c>
      <c r="AD239" s="2">
        <v>0</v>
      </c>
      <c r="AE239" s="2">
        <v>0</v>
      </c>
      <c r="AF239" s="2">
        <v>0</v>
      </c>
      <c r="AG239" s="2">
        <v>0</v>
      </c>
      <c r="AH239" t="s">
        <v>134</v>
      </c>
      <c r="AI239">
        <v>6</v>
      </c>
    </row>
    <row r="240" spans="1:35" x14ac:dyDescent="0.25">
      <c r="A240" t="s">
        <v>816</v>
      </c>
      <c r="B240" t="s">
        <v>419</v>
      </c>
      <c r="C240" t="s">
        <v>591</v>
      </c>
      <c r="D240" t="s">
        <v>744</v>
      </c>
      <c r="E240" s="2">
        <v>55.510869565217391</v>
      </c>
      <c r="F240" s="2">
        <v>10.713260869565218</v>
      </c>
      <c r="G240" s="2">
        <v>0</v>
      </c>
      <c r="H240" s="2">
        <v>0</v>
      </c>
      <c r="I240" s="2">
        <v>0</v>
      </c>
      <c r="J240" s="2">
        <v>0</v>
      </c>
      <c r="K240" s="2">
        <v>0.17391304347826086</v>
      </c>
      <c r="L240" s="2">
        <v>3.1833695652173906</v>
      </c>
      <c r="M240" s="2">
        <v>3.8342391304347818</v>
      </c>
      <c r="N240" s="2">
        <v>0</v>
      </c>
      <c r="O240" s="2">
        <v>6.9071862149990199E-2</v>
      </c>
      <c r="P240" s="2">
        <v>4.0936956521739116</v>
      </c>
      <c r="Q240" s="2">
        <v>0</v>
      </c>
      <c r="R240" s="2">
        <v>7.3745839044448772E-2</v>
      </c>
      <c r="S240" s="2">
        <v>4.3759782608695641</v>
      </c>
      <c r="T240" s="2">
        <v>3.843913043478262</v>
      </c>
      <c r="U240" s="2">
        <v>0</v>
      </c>
      <c r="V240" s="2">
        <v>0.14807714901116115</v>
      </c>
      <c r="W240" s="2">
        <v>1.5389130434782607</v>
      </c>
      <c r="X240" s="2">
        <v>3.4663043478260867</v>
      </c>
      <c r="Y240" s="2">
        <v>0</v>
      </c>
      <c r="Z240" s="2">
        <v>9.0166438222048159E-2</v>
      </c>
      <c r="AA240" s="2">
        <v>0</v>
      </c>
      <c r="AB240" s="2">
        <v>3.4730434782608701</v>
      </c>
      <c r="AC240" s="2">
        <v>0</v>
      </c>
      <c r="AD240" s="2">
        <v>0</v>
      </c>
      <c r="AE240" s="2">
        <v>0</v>
      </c>
      <c r="AF240" s="2">
        <v>0</v>
      </c>
      <c r="AG240" s="2">
        <v>0</v>
      </c>
      <c r="AH240" t="s">
        <v>133</v>
      </c>
      <c r="AI240">
        <v>6</v>
      </c>
    </row>
    <row r="241" spans="1:35" x14ac:dyDescent="0.25">
      <c r="A241" t="s">
        <v>816</v>
      </c>
      <c r="B241" t="s">
        <v>461</v>
      </c>
      <c r="C241" t="s">
        <v>609</v>
      </c>
      <c r="D241" t="s">
        <v>717</v>
      </c>
      <c r="E241" s="2">
        <v>11.293478260869565</v>
      </c>
      <c r="F241" s="2">
        <v>0</v>
      </c>
      <c r="G241" s="2">
        <v>0.17391304347826086</v>
      </c>
      <c r="H241" s="2">
        <v>6.5217391304347824E-2</v>
      </c>
      <c r="I241" s="2">
        <v>4.8913043478260872E-2</v>
      </c>
      <c r="J241" s="2">
        <v>5.1847826086956518E-2</v>
      </c>
      <c r="K241" s="2">
        <v>0</v>
      </c>
      <c r="L241" s="2">
        <v>7.2065217391304351E-2</v>
      </c>
      <c r="M241" s="2">
        <v>5.3161956521739135</v>
      </c>
      <c r="N241" s="2">
        <v>0</v>
      </c>
      <c r="O241" s="2">
        <v>0.47073147256977871</v>
      </c>
      <c r="P241" s="2">
        <v>0</v>
      </c>
      <c r="Q241" s="2">
        <v>0</v>
      </c>
      <c r="R241" s="2">
        <v>0</v>
      </c>
      <c r="S241" s="2">
        <v>0.30510869565217397</v>
      </c>
      <c r="T241" s="2">
        <v>0.37804347826086948</v>
      </c>
      <c r="U241" s="2">
        <v>0</v>
      </c>
      <c r="V241" s="2">
        <v>6.049085659287777E-2</v>
      </c>
      <c r="W241" s="2">
        <v>0</v>
      </c>
      <c r="X241" s="2">
        <v>0</v>
      </c>
      <c r="Y241" s="2">
        <v>0</v>
      </c>
      <c r="Z241" s="2">
        <v>0</v>
      </c>
      <c r="AA241" s="2">
        <v>1.0869565217391304E-2</v>
      </c>
      <c r="AB241" s="2">
        <v>0</v>
      </c>
      <c r="AC241" s="2">
        <v>5.434782608695652E-2</v>
      </c>
      <c r="AD241" s="2">
        <v>0</v>
      </c>
      <c r="AE241" s="2">
        <v>0</v>
      </c>
      <c r="AF241" s="2">
        <v>0</v>
      </c>
      <c r="AG241" s="2">
        <v>0</v>
      </c>
      <c r="AH241" t="s">
        <v>176</v>
      </c>
      <c r="AI241">
        <v>6</v>
      </c>
    </row>
    <row r="242" spans="1:35" x14ac:dyDescent="0.25">
      <c r="A242" t="s">
        <v>816</v>
      </c>
      <c r="B242" t="s">
        <v>552</v>
      </c>
      <c r="C242" t="s">
        <v>591</v>
      </c>
      <c r="D242" t="s">
        <v>744</v>
      </c>
      <c r="E242" s="2">
        <v>39.695652173913047</v>
      </c>
      <c r="F242" s="2">
        <v>9.8260869565217384</v>
      </c>
      <c r="G242" s="2">
        <v>0</v>
      </c>
      <c r="H242" s="2">
        <v>0</v>
      </c>
      <c r="I242" s="2">
        <v>0</v>
      </c>
      <c r="J242" s="2">
        <v>0</v>
      </c>
      <c r="K242" s="2">
        <v>0</v>
      </c>
      <c r="L242" s="2">
        <v>1.4841304347826083</v>
      </c>
      <c r="M242" s="2">
        <v>0</v>
      </c>
      <c r="N242" s="2">
        <v>0</v>
      </c>
      <c r="O242" s="2">
        <v>0</v>
      </c>
      <c r="P242" s="2">
        <v>0</v>
      </c>
      <c r="Q242" s="2">
        <v>5.3668478260869561</v>
      </c>
      <c r="R242" s="2">
        <v>0.13519989047097478</v>
      </c>
      <c r="S242" s="2">
        <v>2.5286956521739135</v>
      </c>
      <c r="T242" s="2">
        <v>1.3241304347826088</v>
      </c>
      <c r="U242" s="2">
        <v>0</v>
      </c>
      <c r="V242" s="2">
        <v>9.7059145673603506E-2</v>
      </c>
      <c r="W242" s="2">
        <v>0.93499999999999961</v>
      </c>
      <c r="X242" s="2">
        <v>3.4379347826086959</v>
      </c>
      <c r="Y242" s="2">
        <v>0</v>
      </c>
      <c r="Z242" s="2">
        <v>0.1101615553121577</v>
      </c>
      <c r="AA242" s="2">
        <v>0</v>
      </c>
      <c r="AB242" s="2">
        <v>0</v>
      </c>
      <c r="AC242" s="2">
        <v>0</v>
      </c>
      <c r="AD242" s="2">
        <v>0</v>
      </c>
      <c r="AE242" s="2">
        <v>0</v>
      </c>
      <c r="AF242" s="2">
        <v>0</v>
      </c>
      <c r="AG242" s="2">
        <v>0</v>
      </c>
      <c r="AH242" t="s">
        <v>271</v>
      </c>
      <c r="AI242">
        <v>6</v>
      </c>
    </row>
    <row r="243" spans="1:35" x14ac:dyDescent="0.25">
      <c r="A243" t="s">
        <v>816</v>
      </c>
      <c r="B243" t="s">
        <v>315</v>
      </c>
      <c r="C243" t="s">
        <v>606</v>
      </c>
      <c r="D243" t="s">
        <v>749</v>
      </c>
      <c r="E243" s="2">
        <v>95.554347826086953</v>
      </c>
      <c r="F243" s="2">
        <v>4.5652173913043477</v>
      </c>
      <c r="G243" s="2">
        <v>0</v>
      </c>
      <c r="H243" s="2">
        <v>0.19021739130434784</v>
      </c>
      <c r="I243" s="2">
        <v>0.52173913043478259</v>
      </c>
      <c r="J243" s="2">
        <v>0</v>
      </c>
      <c r="K243" s="2">
        <v>0</v>
      </c>
      <c r="L243" s="2">
        <v>5.1378260869565233</v>
      </c>
      <c r="M243" s="2">
        <v>0.21576086956521739</v>
      </c>
      <c r="N243" s="2">
        <v>5.1281521739130422</v>
      </c>
      <c r="O243" s="2">
        <v>5.59253782277329E-2</v>
      </c>
      <c r="P243" s="2">
        <v>0</v>
      </c>
      <c r="Q243" s="2">
        <v>19.432065217391308</v>
      </c>
      <c r="R243" s="2">
        <v>0.20336139233306796</v>
      </c>
      <c r="S243" s="2">
        <v>5.3203260869565234</v>
      </c>
      <c r="T243" s="2">
        <v>7.5496739130434749</v>
      </c>
      <c r="U243" s="2">
        <v>0</v>
      </c>
      <c r="V243" s="2">
        <v>0.13468774883403478</v>
      </c>
      <c r="W243" s="2">
        <v>0.64521739130434763</v>
      </c>
      <c r="X243" s="2">
        <v>14.152934782608693</v>
      </c>
      <c r="Y243" s="2">
        <v>0</v>
      </c>
      <c r="Z243" s="2">
        <v>0.15486634057558865</v>
      </c>
      <c r="AA243" s="2">
        <v>0</v>
      </c>
      <c r="AB243" s="2">
        <v>0</v>
      </c>
      <c r="AC243" s="2">
        <v>0</v>
      </c>
      <c r="AD243" s="2">
        <v>0</v>
      </c>
      <c r="AE243" s="2">
        <v>0</v>
      </c>
      <c r="AF243" s="2">
        <v>0</v>
      </c>
      <c r="AG243" s="2">
        <v>0</v>
      </c>
      <c r="AH243" t="s">
        <v>27</v>
      </c>
      <c r="AI243">
        <v>6</v>
      </c>
    </row>
    <row r="244" spans="1:35" x14ac:dyDescent="0.25">
      <c r="A244" t="s">
        <v>816</v>
      </c>
      <c r="B244" t="s">
        <v>502</v>
      </c>
      <c r="C244" t="s">
        <v>576</v>
      </c>
      <c r="D244" t="s">
        <v>728</v>
      </c>
      <c r="E244" s="2">
        <v>88.369565217391298</v>
      </c>
      <c r="F244" s="2">
        <v>5.7391304347826084</v>
      </c>
      <c r="G244" s="2">
        <v>0</v>
      </c>
      <c r="H244" s="2">
        <v>4.9565217391304346</v>
      </c>
      <c r="I244" s="2">
        <v>0</v>
      </c>
      <c r="J244" s="2">
        <v>0</v>
      </c>
      <c r="K244" s="2">
        <v>0</v>
      </c>
      <c r="L244" s="2">
        <v>3.2211956521739133</v>
      </c>
      <c r="M244" s="2">
        <v>4.8961956521739145</v>
      </c>
      <c r="N244" s="2">
        <v>0</v>
      </c>
      <c r="O244" s="2">
        <v>5.5405904059040612E-2</v>
      </c>
      <c r="P244" s="2">
        <v>6.8211956521739125</v>
      </c>
      <c r="Q244" s="2">
        <v>0</v>
      </c>
      <c r="R244" s="2">
        <v>7.7189421894218943E-2</v>
      </c>
      <c r="S244" s="2">
        <v>0.65239130434782588</v>
      </c>
      <c r="T244" s="2">
        <v>0</v>
      </c>
      <c r="U244" s="2">
        <v>7.038152173913045</v>
      </c>
      <c r="V244" s="2">
        <v>8.7027060270602724E-2</v>
      </c>
      <c r="W244" s="2">
        <v>1.6417391304347828</v>
      </c>
      <c r="X244" s="2">
        <v>0</v>
      </c>
      <c r="Y244" s="2">
        <v>7.9318478260869565</v>
      </c>
      <c r="Z244" s="2">
        <v>0.10833579335793359</v>
      </c>
      <c r="AA244" s="2">
        <v>0</v>
      </c>
      <c r="AB244" s="2">
        <v>0</v>
      </c>
      <c r="AC244" s="2">
        <v>0</v>
      </c>
      <c r="AD244" s="2">
        <v>0</v>
      </c>
      <c r="AE244" s="2">
        <v>0</v>
      </c>
      <c r="AF244" s="2">
        <v>0</v>
      </c>
      <c r="AG244" s="2">
        <v>0</v>
      </c>
      <c r="AH244" t="s">
        <v>218</v>
      </c>
      <c r="AI244">
        <v>6</v>
      </c>
    </row>
    <row r="245" spans="1:35" x14ac:dyDescent="0.25">
      <c r="A245" t="s">
        <v>816</v>
      </c>
      <c r="B245" t="s">
        <v>313</v>
      </c>
      <c r="C245" t="s">
        <v>599</v>
      </c>
      <c r="D245" t="s">
        <v>748</v>
      </c>
      <c r="E245" s="2">
        <v>79.532608695652172</v>
      </c>
      <c r="F245" s="2">
        <v>4.7826086956521738</v>
      </c>
      <c r="G245" s="2">
        <v>0</v>
      </c>
      <c r="H245" s="2">
        <v>5.0434782608695654</v>
      </c>
      <c r="I245" s="2">
        <v>0</v>
      </c>
      <c r="J245" s="2">
        <v>0</v>
      </c>
      <c r="K245" s="2">
        <v>0</v>
      </c>
      <c r="L245" s="2">
        <v>5.3830434782608689</v>
      </c>
      <c r="M245" s="2">
        <v>6.0470652173913022</v>
      </c>
      <c r="N245" s="2">
        <v>0</v>
      </c>
      <c r="O245" s="2">
        <v>7.6032526991936564E-2</v>
      </c>
      <c r="P245" s="2">
        <v>5.15</v>
      </c>
      <c r="Q245" s="2">
        <v>0</v>
      </c>
      <c r="R245" s="2">
        <v>6.4753314199808676E-2</v>
      </c>
      <c r="S245" s="2">
        <v>2.4409782608695649</v>
      </c>
      <c r="T245" s="2">
        <v>0</v>
      </c>
      <c r="U245" s="2">
        <v>14.648586956521742</v>
      </c>
      <c r="V245" s="2">
        <v>0.21487494874948754</v>
      </c>
      <c r="W245" s="2">
        <v>2.339673913043478</v>
      </c>
      <c r="X245" s="2">
        <v>0</v>
      </c>
      <c r="Y245" s="2">
        <v>13.565326086956519</v>
      </c>
      <c r="Z245" s="2">
        <v>0.19998086647533139</v>
      </c>
      <c r="AA245" s="2">
        <v>0</v>
      </c>
      <c r="AB245" s="2">
        <v>0</v>
      </c>
      <c r="AC245" s="2">
        <v>0</v>
      </c>
      <c r="AD245" s="2">
        <v>0</v>
      </c>
      <c r="AE245" s="2">
        <v>0</v>
      </c>
      <c r="AF245" s="2">
        <v>0</v>
      </c>
      <c r="AG245" s="2">
        <v>0</v>
      </c>
      <c r="AH245" t="s">
        <v>25</v>
      </c>
      <c r="AI245">
        <v>6</v>
      </c>
    </row>
    <row r="246" spans="1:35" x14ac:dyDescent="0.25">
      <c r="A246" t="s">
        <v>816</v>
      </c>
      <c r="B246" t="s">
        <v>312</v>
      </c>
      <c r="C246" t="s">
        <v>604</v>
      </c>
      <c r="D246" t="s">
        <v>744</v>
      </c>
      <c r="E246" s="2">
        <v>93.782608695652172</v>
      </c>
      <c r="F246" s="2">
        <v>5.6521739130434785</v>
      </c>
      <c r="G246" s="2">
        <v>0</v>
      </c>
      <c r="H246" s="2">
        <v>4.7826086956521738</v>
      </c>
      <c r="I246" s="2">
        <v>0</v>
      </c>
      <c r="J246" s="2">
        <v>0</v>
      </c>
      <c r="K246" s="2">
        <v>0</v>
      </c>
      <c r="L246" s="2">
        <v>8.3202173913043467</v>
      </c>
      <c r="M246" s="2">
        <v>5.3043478260869561</v>
      </c>
      <c r="N246" s="2">
        <v>0</v>
      </c>
      <c r="O246" s="2">
        <v>5.6560037088548905E-2</v>
      </c>
      <c r="P246" s="2">
        <v>5.4458695652173921</v>
      </c>
      <c r="Q246" s="2">
        <v>0</v>
      </c>
      <c r="R246" s="2">
        <v>5.8069077422345863E-2</v>
      </c>
      <c r="S246" s="2">
        <v>2.2663043478260865</v>
      </c>
      <c r="T246" s="2">
        <v>0</v>
      </c>
      <c r="U246" s="2">
        <v>10.169782608695652</v>
      </c>
      <c r="V246" s="2">
        <v>0.13260547056096428</v>
      </c>
      <c r="W246" s="2">
        <v>2.1771739130434788</v>
      </c>
      <c r="X246" s="2">
        <v>0</v>
      </c>
      <c r="Y246" s="2">
        <v>10.124673913043477</v>
      </c>
      <c r="Z246" s="2">
        <v>0.13117408437644876</v>
      </c>
      <c r="AA246" s="2">
        <v>0</v>
      </c>
      <c r="AB246" s="2">
        <v>0</v>
      </c>
      <c r="AC246" s="2">
        <v>0</v>
      </c>
      <c r="AD246" s="2">
        <v>0</v>
      </c>
      <c r="AE246" s="2">
        <v>0</v>
      </c>
      <c r="AF246" s="2">
        <v>0</v>
      </c>
      <c r="AG246" s="2">
        <v>0</v>
      </c>
      <c r="AH246" t="s">
        <v>24</v>
      </c>
      <c r="AI246">
        <v>6</v>
      </c>
    </row>
    <row r="247" spans="1:35" x14ac:dyDescent="0.25">
      <c r="A247" t="s">
        <v>816</v>
      </c>
      <c r="B247" t="s">
        <v>527</v>
      </c>
      <c r="C247" t="s">
        <v>588</v>
      </c>
      <c r="D247" t="s">
        <v>743</v>
      </c>
      <c r="E247" s="2">
        <v>107.95652173913044</v>
      </c>
      <c r="F247" s="2">
        <v>11.760652173913039</v>
      </c>
      <c r="G247" s="2">
        <v>0</v>
      </c>
      <c r="H247" s="2">
        <v>0</v>
      </c>
      <c r="I247" s="2">
        <v>0</v>
      </c>
      <c r="J247" s="2">
        <v>0</v>
      </c>
      <c r="K247" s="2">
        <v>0</v>
      </c>
      <c r="L247" s="2">
        <v>8.6149999999999967</v>
      </c>
      <c r="M247" s="2">
        <v>0</v>
      </c>
      <c r="N247" s="2">
        <v>12.472282608695652</v>
      </c>
      <c r="O247" s="2">
        <v>0.11553060813532018</v>
      </c>
      <c r="P247" s="2">
        <v>0</v>
      </c>
      <c r="Q247" s="2">
        <v>0</v>
      </c>
      <c r="R247" s="2">
        <v>0</v>
      </c>
      <c r="S247" s="2">
        <v>11.196956521739134</v>
      </c>
      <c r="T247" s="2">
        <v>41.232065217391316</v>
      </c>
      <c r="U247" s="2">
        <v>0</v>
      </c>
      <c r="V247" s="2">
        <v>0.4856494160289973</v>
      </c>
      <c r="W247" s="2">
        <v>13.856304347826084</v>
      </c>
      <c r="X247" s="2">
        <v>37.448152173913044</v>
      </c>
      <c r="Y247" s="2">
        <v>0</v>
      </c>
      <c r="Z247" s="2">
        <v>0.47523258155457104</v>
      </c>
      <c r="AA247" s="2">
        <v>0</v>
      </c>
      <c r="AB247" s="2">
        <v>0</v>
      </c>
      <c r="AC247" s="2">
        <v>0</v>
      </c>
      <c r="AD247" s="2">
        <v>0</v>
      </c>
      <c r="AE247" s="2">
        <v>0</v>
      </c>
      <c r="AF247" s="2">
        <v>0</v>
      </c>
      <c r="AG247" s="2">
        <v>0</v>
      </c>
      <c r="AH247" t="s">
        <v>245</v>
      </c>
      <c r="AI247">
        <v>6</v>
      </c>
    </row>
    <row r="248" spans="1:35" x14ac:dyDescent="0.25">
      <c r="A248" t="s">
        <v>816</v>
      </c>
      <c r="B248" t="s">
        <v>326</v>
      </c>
      <c r="C248" t="s">
        <v>591</v>
      </c>
      <c r="D248" t="s">
        <v>744</v>
      </c>
      <c r="E248" s="2">
        <v>32.369565217391305</v>
      </c>
      <c r="F248" s="2">
        <v>5.5652173913043477</v>
      </c>
      <c r="G248" s="2">
        <v>0</v>
      </c>
      <c r="H248" s="2">
        <v>1.2173913043478262</v>
      </c>
      <c r="I248" s="2">
        <v>0</v>
      </c>
      <c r="J248" s="2">
        <v>0</v>
      </c>
      <c r="K248" s="2">
        <v>0</v>
      </c>
      <c r="L248" s="2">
        <v>0.34282608695652167</v>
      </c>
      <c r="M248" s="2">
        <v>4.9519565217391319</v>
      </c>
      <c r="N248" s="2">
        <v>0</v>
      </c>
      <c r="O248" s="2">
        <v>0.15298186702484895</v>
      </c>
      <c r="P248" s="2">
        <v>0</v>
      </c>
      <c r="Q248" s="2">
        <v>0</v>
      </c>
      <c r="R248" s="2">
        <v>0</v>
      </c>
      <c r="S248" s="2">
        <v>0.1716304347826087</v>
      </c>
      <c r="T248" s="2">
        <v>0</v>
      </c>
      <c r="U248" s="2">
        <v>1.6638043478260867</v>
      </c>
      <c r="V248" s="2">
        <v>5.6702484889187367E-2</v>
      </c>
      <c r="W248" s="2">
        <v>0.38489130434782604</v>
      </c>
      <c r="X248" s="2">
        <v>0</v>
      </c>
      <c r="Y248" s="2">
        <v>0.55510869565217391</v>
      </c>
      <c r="Z248" s="2">
        <v>2.903962390866353E-2</v>
      </c>
      <c r="AA248" s="2">
        <v>0</v>
      </c>
      <c r="AB248" s="2">
        <v>0</v>
      </c>
      <c r="AC248" s="2">
        <v>0</v>
      </c>
      <c r="AD248" s="2">
        <v>0</v>
      </c>
      <c r="AE248" s="2">
        <v>0</v>
      </c>
      <c r="AF248" s="2">
        <v>0</v>
      </c>
      <c r="AG248" s="2">
        <v>0</v>
      </c>
      <c r="AH248" t="s">
        <v>38</v>
      </c>
      <c r="AI248">
        <v>6</v>
      </c>
    </row>
    <row r="249" spans="1:35" x14ac:dyDescent="0.25">
      <c r="A249" t="s">
        <v>816</v>
      </c>
      <c r="B249" t="s">
        <v>474</v>
      </c>
      <c r="C249" t="s">
        <v>664</v>
      </c>
      <c r="D249" t="s">
        <v>744</v>
      </c>
      <c r="E249" s="2">
        <v>37.097826086956523</v>
      </c>
      <c r="F249" s="2">
        <v>10.900434782608697</v>
      </c>
      <c r="G249" s="2">
        <v>0.19565217391304349</v>
      </c>
      <c r="H249" s="2">
        <v>0.15108695652173912</v>
      </c>
      <c r="I249" s="2">
        <v>0.33152173913043476</v>
      </c>
      <c r="J249" s="2">
        <v>0</v>
      </c>
      <c r="K249" s="2">
        <v>0.34782608695652173</v>
      </c>
      <c r="L249" s="2">
        <v>2.3013043478260871</v>
      </c>
      <c r="M249" s="2">
        <v>4.564347826086955</v>
      </c>
      <c r="N249" s="2">
        <v>0</v>
      </c>
      <c r="O249" s="2">
        <v>0.12303545268092582</v>
      </c>
      <c r="P249" s="2">
        <v>11.198152173913044</v>
      </c>
      <c r="Q249" s="2">
        <v>0</v>
      </c>
      <c r="R249" s="2">
        <v>0.30185467330794025</v>
      </c>
      <c r="S249" s="2">
        <v>0.57880434782608692</v>
      </c>
      <c r="T249" s="2">
        <v>3.6043478260869555</v>
      </c>
      <c r="U249" s="2">
        <v>0</v>
      </c>
      <c r="V249" s="2">
        <v>0.11276003515968351</v>
      </c>
      <c r="W249" s="2">
        <v>0.58967391304347827</v>
      </c>
      <c r="X249" s="2">
        <v>4.3451086956521738</v>
      </c>
      <c r="Y249" s="2">
        <v>0</v>
      </c>
      <c r="Z249" s="2">
        <v>0.13302080281277467</v>
      </c>
      <c r="AA249" s="2">
        <v>0</v>
      </c>
      <c r="AB249" s="2">
        <v>0</v>
      </c>
      <c r="AC249" s="2">
        <v>0</v>
      </c>
      <c r="AD249" s="2">
        <v>0</v>
      </c>
      <c r="AE249" s="2">
        <v>0</v>
      </c>
      <c r="AF249" s="2">
        <v>0</v>
      </c>
      <c r="AG249" s="2">
        <v>0</v>
      </c>
      <c r="AH249" t="s">
        <v>189</v>
      </c>
      <c r="AI249">
        <v>6</v>
      </c>
    </row>
    <row r="250" spans="1:35" x14ac:dyDescent="0.25">
      <c r="A250" t="s">
        <v>816</v>
      </c>
      <c r="B250" t="s">
        <v>380</v>
      </c>
      <c r="C250" t="s">
        <v>643</v>
      </c>
      <c r="D250" t="s">
        <v>716</v>
      </c>
      <c r="E250" s="2">
        <v>67.684782608695656</v>
      </c>
      <c r="F250" s="2">
        <v>5.7391304347826084</v>
      </c>
      <c r="G250" s="2">
        <v>9.7826086956521743E-2</v>
      </c>
      <c r="H250" s="2">
        <v>0.3641304347826087</v>
      </c>
      <c r="I250" s="2">
        <v>0.32608695652173914</v>
      </c>
      <c r="J250" s="2">
        <v>0</v>
      </c>
      <c r="K250" s="2">
        <v>0</v>
      </c>
      <c r="L250" s="2">
        <v>1.0782608695652174</v>
      </c>
      <c r="M250" s="2">
        <v>5.2255434782608692</v>
      </c>
      <c r="N250" s="2">
        <v>0</v>
      </c>
      <c r="O250" s="2">
        <v>7.7204111128954547E-2</v>
      </c>
      <c r="P250" s="2">
        <v>0</v>
      </c>
      <c r="Q250" s="2">
        <v>6.0202173913043477</v>
      </c>
      <c r="R250" s="2">
        <v>8.8944917295647977E-2</v>
      </c>
      <c r="S250" s="2">
        <v>0.51630434782608692</v>
      </c>
      <c r="T250" s="2">
        <v>2.6543478260869562</v>
      </c>
      <c r="U250" s="2">
        <v>0</v>
      </c>
      <c r="V250" s="2">
        <v>4.6844387345431178E-2</v>
      </c>
      <c r="W250" s="2">
        <v>0.35326086956521741</v>
      </c>
      <c r="X250" s="2">
        <v>3.0528260869565225</v>
      </c>
      <c r="Y250" s="2">
        <v>0</v>
      </c>
      <c r="Z250" s="2">
        <v>5.0322787859322315E-2</v>
      </c>
      <c r="AA250" s="2">
        <v>0</v>
      </c>
      <c r="AB250" s="2">
        <v>0</v>
      </c>
      <c r="AC250" s="2">
        <v>0</v>
      </c>
      <c r="AD250" s="2">
        <v>0</v>
      </c>
      <c r="AE250" s="2">
        <v>0</v>
      </c>
      <c r="AF250" s="2">
        <v>0</v>
      </c>
      <c r="AG250" s="2">
        <v>0</v>
      </c>
      <c r="AH250" t="s">
        <v>93</v>
      </c>
      <c r="AI250">
        <v>6</v>
      </c>
    </row>
    <row r="251" spans="1:35" x14ac:dyDescent="0.25">
      <c r="A251" t="s">
        <v>816</v>
      </c>
      <c r="B251" t="s">
        <v>543</v>
      </c>
      <c r="C251" t="s">
        <v>695</v>
      </c>
      <c r="D251" t="s">
        <v>775</v>
      </c>
      <c r="E251" s="2">
        <v>23.815217391304348</v>
      </c>
      <c r="F251" s="2">
        <v>4.1739130434782608</v>
      </c>
      <c r="G251" s="2">
        <v>0.28260869565217389</v>
      </c>
      <c r="H251" s="2">
        <v>0</v>
      </c>
      <c r="I251" s="2">
        <v>0</v>
      </c>
      <c r="J251" s="2">
        <v>0</v>
      </c>
      <c r="K251" s="2">
        <v>0</v>
      </c>
      <c r="L251" s="2">
        <v>0</v>
      </c>
      <c r="M251" s="2">
        <v>0</v>
      </c>
      <c r="N251" s="2">
        <v>0</v>
      </c>
      <c r="O251" s="2">
        <v>0</v>
      </c>
      <c r="P251" s="2">
        <v>2.8722826086956523</v>
      </c>
      <c r="Q251" s="2">
        <v>0</v>
      </c>
      <c r="R251" s="2">
        <v>0.12060702875399362</v>
      </c>
      <c r="S251" s="2">
        <v>9.1847826086956519E-2</v>
      </c>
      <c r="T251" s="2">
        <v>3.4135869565217392</v>
      </c>
      <c r="U251" s="2">
        <v>0</v>
      </c>
      <c r="V251" s="2">
        <v>0.14719306252852579</v>
      </c>
      <c r="W251" s="2">
        <v>0.33152173913043476</v>
      </c>
      <c r="X251" s="2">
        <v>6.6454347826086941</v>
      </c>
      <c r="Y251" s="2">
        <v>0</v>
      </c>
      <c r="Z251" s="2">
        <v>0.29296211775444997</v>
      </c>
      <c r="AA251" s="2">
        <v>0</v>
      </c>
      <c r="AB251" s="2">
        <v>0</v>
      </c>
      <c r="AC251" s="2">
        <v>0</v>
      </c>
      <c r="AD251" s="2">
        <v>0</v>
      </c>
      <c r="AE251" s="2">
        <v>0</v>
      </c>
      <c r="AF251" s="2">
        <v>0</v>
      </c>
      <c r="AG251" s="2">
        <v>0</v>
      </c>
      <c r="AH251" t="s">
        <v>261</v>
      </c>
      <c r="AI251">
        <v>6</v>
      </c>
    </row>
    <row r="252" spans="1:35" x14ac:dyDescent="0.25">
      <c r="A252" t="s">
        <v>816</v>
      </c>
      <c r="B252" t="s">
        <v>526</v>
      </c>
      <c r="C252" t="s">
        <v>698</v>
      </c>
      <c r="D252" t="s">
        <v>777</v>
      </c>
      <c r="E252" s="2">
        <v>41.043478260869563</v>
      </c>
      <c r="F252" s="2">
        <v>5.7391304347826084</v>
      </c>
      <c r="G252" s="2">
        <v>0.13043478260869565</v>
      </c>
      <c r="H252" s="2">
        <v>0.16304347826086957</v>
      </c>
      <c r="I252" s="2">
        <v>0.18478260869565216</v>
      </c>
      <c r="J252" s="2">
        <v>0</v>
      </c>
      <c r="K252" s="2">
        <v>0</v>
      </c>
      <c r="L252" s="2">
        <v>4.3478260869565216E-2</v>
      </c>
      <c r="M252" s="2">
        <v>0</v>
      </c>
      <c r="N252" s="2">
        <v>0</v>
      </c>
      <c r="O252" s="2">
        <v>0</v>
      </c>
      <c r="P252" s="2">
        <v>4.0570652173913047</v>
      </c>
      <c r="Q252" s="2">
        <v>5.3451086956521738</v>
      </c>
      <c r="R252" s="2">
        <v>0.22907838983050849</v>
      </c>
      <c r="S252" s="2">
        <v>1.2934782608695652</v>
      </c>
      <c r="T252" s="2">
        <v>1.388586956521739</v>
      </c>
      <c r="U252" s="2">
        <v>0</v>
      </c>
      <c r="V252" s="2">
        <v>6.5346927966101698E-2</v>
      </c>
      <c r="W252" s="2">
        <v>0.19293478260869565</v>
      </c>
      <c r="X252" s="2">
        <v>2.375</v>
      </c>
      <c r="Y252" s="2">
        <v>0</v>
      </c>
      <c r="Z252" s="2">
        <v>6.2566207627118647E-2</v>
      </c>
      <c r="AA252" s="2">
        <v>0</v>
      </c>
      <c r="AB252" s="2">
        <v>0</v>
      </c>
      <c r="AC252" s="2">
        <v>0</v>
      </c>
      <c r="AD252" s="2">
        <v>0</v>
      </c>
      <c r="AE252" s="2">
        <v>0</v>
      </c>
      <c r="AF252" s="2">
        <v>0</v>
      </c>
      <c r="AG252" s="2">
        <v>4.3478260869565216E-2</v>
      </c>
      <c r="AH252" t="s">
        <v>244</v>
      </c>
      <c r="AI252">
        <v>6</v>
      </c>
    </row>
    <row r="253" spans="1:35" x14ac:dyDescent="0.25">
      <c r="A253" t="s">
        <v>816</v>
      </c>
      <c r="B253" t="s">
        <v>459</v>
      </c>
      <c r="C253" t="s">
        <v>588</v>
      </c>
      <c r="D253" t="s">
        <v>743</v>
      </c>
      <c r="E253" s="2">
        <v>55.782608695652172</v>
      </c>
      <c r="F253" s="2">
        <v>5.7391304347826084</v>
      </c>
      <c r="G253" s="2">
        <v>0.38043478260869568</v>
      </c>
      <c r="H253" s="2">
        <v>1.8478260869565217</v>
      </c>
      <c r="I253" s="2">
        <v>1.3043478260869565</v>
      </c>
      <c r="J253" s="2">
        <v>0</v>
      </c>
      <c r="K253" s="2">
        <v>0</v>
      </c>
      <c r="L253" s="2">
        <v>2.9883695652173921</v>
      </c>
      <c r="M253" s="2">
        <v>5.7391304347826084</v>
      </c>
      <c r="N253" s="2">
        <v>0</v>
      </c>
      <c r="O253" s="2">
        <v>0.10288386593920498</v>
      </c>
      <c r="P253" s="2">
        <v>0</v>
      </c>
      <c r="Q253" s="2">
        <v>0</v>
      </c>
      <c r="R253" s="2">
        <v>0</v>
      </c>
      <c r="S253" s="2">
        <v>3.0691304347826081</v>
      </c>
      <c r="T253" s="2">
        <v>2.9705434782608684</v>
      </c>
      <c r="U253" s="2">
        <v>0</v>
      </c>
      <c r="V253" s="2">
        <v>0.108271628994544</v>
      </c>
      <c r="W253" s="2">
        <v>5.7742391304347827</v>
      </c>
      <c r="X253" s="2">
        <v>3.1561956521739125</v>
      </c>
      <c r="Y253" s="2">
        <v>0</v>
      </c>
      <c r="Z253" s="2">
        <v>0.16009353078721747</v>
      </c>
      <c r="AA253" s="2">
        <v>0</v>
      </c>
      <c r="AB253" s="2">
        <v>0</v>
      </c>
      <c r="AC253" s="2">
        <v>0</v>
      </c>
      <c r="AD253" s="2">
        <v>0</v>
      </c>
      <c r="AE253" s="2">
        <v>0</v>
      </c>
      <c r="AF253" s="2">
        <v>0</v>
      </c>
      <c r="AG253" s="2">
        <v>0</v>
      </c>
      <c r="AH253" t="s">
        <v>174</v>
      </c>
      <c r="AI253">
        <v>6</v>
      </c>
    </row>
    <row r="254" spans="1:35" x14ac:dyDescent="0.25">
      <c r="A254" t="s">
        <v>816</v>
      </c>
      <c r="B254" t="s">
        <v>413</v>
      </c>
      <c r="C254" t="s">
        <v>588</v>
      </c>
      <c r="D254" t="s">
        <v>743</v>
      </c>
      <c r="E254" s="2">
        <v>89.173913043478265</v>
      </c>
      <c r="F254" s="2">
        <v>6.1327173913043493</v>
      </c>
      <c r="G254" s="2">
        <v>0</v>
      </c>
      <c r="H254" s="2">
        <v>0</v>
      </c>
      <c r="I254" s="2">
        <v>0</v>
      </c>
      <c r="J254" s="2">
        <v>0</v>
      </c>
      <c r="K254" s="2">
        <v>0</v>
      </c>
      <c r="L254" s="2">
        <v>4.8581521739130435</v>
      </c>
      <c r="M254" s="2">
        <v>5.3867391304347816</v>
      </c>
      <c r="N254" s="2">
        <v>0</v>
      </c>
      <c r="O254" s="2">
        <v>6.0407118478790822E-2</v>
      </c>
      <c r="P254" s="2">
        <v>0</v>
      </c>
      <c r="Q254" s="2">
        <v>0</v>
      </c>
      <c r="R254" s="2">
        <v>0</v>
      </c>
      <c r="S254" s="2">
        <v>4.9770652173913037</v>
      </c>
      <c r="T254" s="2">
        <v>11.213586956521738</v>
      </c>
      <c r="U254" s="2">
        <v>0</v>
      </c>
      <c r="V254" s="2">
        <v>0.18156265236470009</v>
      </c>
      <c r="W254" s="2">
        <v>2.7811956521739138</v>
      </c>
      <c r="X254" s="2">
        <v>10.058804347826085</v>
      </c>
      <c r="Y254" s="2">
        <v>0</v>
      </c>
      <c r="Z254" s="2">
        <v>0.14398829839102875</v>
      </c>
      <c r="AA254" s="2">
        <v>0</v>
      </c>
      <c r="AB254" s="2">
        <v>0</v>
      </c>
      <c r="AC254" s="2">
        <v>0</v>
      </c>
      <c r="AD254" s="2">
        <v>0</v>
      </c>
      <c r="AE254" s="2">
        <v>0</v>
      </c>
      <c r="AF254" s="2">
        <v>0</v>
      </c>
      <c r="AG254" s="2">
        <v>0</v>
      </c>
      <c r="AH254" t="s">
        <v>127</v>
      </c>
      <c r="AI254">
        <v>6</v>
      </c>
    </row>
    <row r="255" spans="1:35" x14ac:dyDescent="0.25">
      <c r="A255" t="s">
        <v>816</v>
      </c>
      <c r="B255" t="s">
        <v>522</v>
      </c>
      <c r="C255" t="s">
        <v>591</v>
      </c>
      <c r="D255" t="s">
        <v>744</v>
      </c>
      <c r="E255" s="2">
        <v>117.42391304347827</v>
      </c>
      <c r="F255" s="2">
        <v>6.9720652173913038</v>
      </c>
      <c r="G255" s="2">
        <v>0.94565217391304346</v>
      </c>
      <c r="H255" s="2">
        <v>0.40217391304347827</v>
      </c>
      <c r="I255" s="2">
        <v>0</v>
      </c>
      <c r="J255" s="2">
        <v>0</v>
      </c>
      <c r="K255" s="2">
        <v>0</v>
      </c>
      <c r="L255" s="2">
        <v>5.4367391304347823</v>
      </c>
      <c r="M255" s="2">
        <v>7.0411956521739105</v>
      </c>
      <c r="N255" s="2">
        <v>0.5090217391304348</v>
      </c>
      <c r="O255" s="2">
        <v>6.4298805887253521E-2</v>
      </c>
      <c r="P255" s="2">
        <v>6.0715217391304348</v>
      </c>
      <c r="Q255" s="2">
        <v>2.7682608695652169</v>
      </c>
      <c r="R255" s="2">
        <v>7.5280940479496433E-2</v>
      </c>
      <c r="S255" s="2">
        <v>2.9323913043478278</v>
      </c>
      <c r="T255" s="2">
        <v>9.4157608695652186</v>
      </c>
      <c r="U255" s="2">
        <v>0</v>
      </c>
      <c r="V255" s="2">
        <v>0.10515875219846341</v>
      </c>
      <c r="W255" s="2">
        <v>2.1391304347826083</v>
      </c>
      <c r="X255" s="2">
        <v>11.099565217391303</v>
      </c>
      <c r="Y255" s="2">
        <v>0</v>
      </c>
      <c r="Z255" s="2">
        <v>0.11274275664167359</v>
      </c>
      <c r="AA255" s="2">
        <v>0</v>
      </c>
      <c r="AB255" s="2">
        <v>0</v>
      </c>
      <c r="AC255" s="2">
        <v>0</v>
      </c>
      <c r="AD255" s="2">
        <v>0</v>
      </c>
      <c r="AE255" s="2">
        <v>0</v>
      </c>
      <c r="AF255" s="2">
        <v>0</v>
      </c>
      <c r="AG255" s="2">
        <v>0</v>
      </c>
      <c r="AH255" t="s">
        <v>240</v>
      </c>
      <c r="AI255">
        <v>6</v>
      </c>
    </row>
    <row r="256" spans="1:35" x14ac:dyDescent="0.25">
      <c r="A256" t="s">
        <v>816</v>
      </c>
      <c r="B256" t="s">
        <v>442</v>
      </c>
      <c r="C256" t="s">
        <v>669</v>
      </c>
      <c r="D256" t="s">
        <v>722</v>
      </c>
      <c r="E256" s="2">
        <v>33.021739130434781</v>
      </c>
      <c r="F256" s="2">
        <v>0.69565217391304346</v>
      </c>
      <c r="G256" s="2">
        <v>0</v>
      </c>
      <c r="H256" s="2">
        <v>0</v>
      </c>
      <c r="I256" s="2">
        <v>0.32608695652173914</v>
      </c>
      <c r="J256" s="2">
        <v>0</v>
      </c>
      <c r="K256" s="2">
        <v>0</v>
      </c>
      <c r="L256" s="2">
        <v>4.7653260869565202</v>
      </c>
      <c r="M256" s="2">
        <v>3.7232608695652183</v>
      </c>
      <c r="N256" s="2">
        <v>0</v>
      </c>
      <c r="O256" s="2">
        <v>0.11275181040158001</v>
      </c>
      <c r="P256" s="2">
        <v>0</v>
      </c>
      <c r="Q256" s="2">
        <v>0</v>
      </c>
      <c r="R256" s="2">
        <v>0</v>
      </c>
      <c r="S256" s="2">
        <v>0.26228260869565218</v>
      </c>
      <c r="T256" s="2">
        <v>4.634130434782608</v>
      </c>
      <c r="U256" s="2">
        <v>0</v>
      </c>
      <c r="V256" s="2">
        <v>0.14827847267939431</v>
      </c>
      <c r="W256" s="2">
        <v>0.52815217391304348</v>
      </c>
      <c r="X256" s="2">
        <v>3.7918478260869568</v>
      </c>
      <c r="Y256" s="2">
        <v>0</v>
      </c>
      <c r="Z256" s="2">
        <v>0.13082290980908493</v>
      </c>
      <c r="AA256" s="2">
        <v>0</v>
      </c>
      <c r="AB256" s="2">
        <v>0</v>
      </c>
      <c r="AC256" s="2">
        <v>0</v>
      </c>
      <c r="AD256" s="2">
        <v>24.530543478260871</v>
      </c>
      <c r="AE256" s="2">
        <v>0</v>
      </c>
      <c r="AF256" s="2">
        <v>0</v>
      </c>
      <c r="AG256" s="2">
        <v>0</v>
      </c>
      <c r="AH256" t="s">
        <v>157</v>
      </c>
      <c r="AI256">
        <v>6</v>
      </c>
    </row>
    <row r="257" spans="1:35" x14ac:dyDescent="0.25">
      <c r="A257" t="s">
        <v>816</v>
      </c>
      <c r="B257" t="s">
        <v>323</v>
      </c>
      <c r="C257" t="s">
        <v>598</v>
      </c>
      <c r="D257" t="s">
        <v>712</v>
      </c>
      <c r="E257" s="2">
        <v>65.793478260869563</v>
      </c>
      <c r="F257" s="2">
        <v>5.0434782608695654</v>
      </c>
      <c r="G257" s="2">
        <v>0</v>
      </c>
      <c r="H257" s="2">
        <v>1.826086956521739</v>
      </c>
      <c r="I257" s="2">
        <v>0</v>
      </c>
      <c r="J257" s="2">
        <v>0</v>
      </c>
      <c r="K257" s="2">
        <v>0</v>
      </c>
      <c r="L257" s="2">
        <v>1.0292391304347823</v>
      </c>
      <c r="M257" s="2">
        <v>5.3913043478260869</v>
      </c>
      <c r="N257" s="2">
        <v>0</v>
      </c>
      <c r="O257" s="2">
        <v>8.1942838262018841E-2</v>
      </c>
      <c r="P257" s="2">
        <v>4.476195652173911</v>
      </c>
      <c r="Q257" s="2">
        <v>0</v>
      </c>
      <c r="R257" s="2">
        <v>6.8034032711052336E-2</v>
      </c>
      <c r="S257" s="2">
        <v>0.51054347826086954</v>
      </c>
      <c r="T257" s="2">
        <v>0</v>
      </c>
      <c r="U257" s="2">
        <v>0.89793478260869553</v>
      </c>
      <c r="V257" s="2">
        <v>2.1407566495952421E-2</v>
      </c>
      <c r="W257" s="2">
        <v>0.34565217391304343</v>
      </c>
      <c r="X257" s="2">
        <v>0</v>
      </c>
      <c r="Y257" s="2">
        <v>1.5127173913043479</v>
      </c>
      <c r="Z257" s="2">
        <v>2.8245498100115646E-2</v>
      </c>
      <c r="AA257" s="2">
        <v>0</v>
      </c>
      <c r="AB257" s="2">
        <v>0</v>
      </c>
      <c r="AC257" s="2">
        <v>0</v>
      </c>
      <c r="AD257" s="2">
        <v>0</v>
      </c>
      <c r="AE257" s="2">
        <v>0</v>
      </c>
      <c r="AF257" s="2">
        <v>0</v>
      </c>
      <c r="AG257" s="2">
        <v>0</v>
      </c>
      <c r="AH257" t="s">
        <v>35</v>
      </c>
      <c r="AI257">
        <v>6</v>
      </c>
    </row>
    <row r="258" spans="1:35" x14ac:dyDescent="0.25">
      <c r="A258" t="s">
        <v>816</v>
      </c>
      <c r="B258" t="s">
        <v>518</v>
      </c>
      <c r="C258" t="s">
        <v>588</v>
      </c>
      <c r="D258" t="s">
        <v>743</v>
      </c>
      <c r="E258" s="2">
        <v>67.456521739130437</v>
      </c>
      <c r="F258" s="2">
        <v>11.478260869565217</v>
      </c>
      <c r="G258" s="2">
        <v>0.48369565217391303</v>
      </c>
      <c r="H258" s="2">
        <v>0.22826086956521738</v>
      </c>
      <c r="I258" s="2">
        <v>1.0434782608695652</v>
      </c>
      <c r="J258" s="2">
        <v>0</v>
      </c>
      <c r="K258" s="2">
        <v>3.4782608695652173</v>
      </c>
      <c r="L258" s="2">
        <v>5.0155434782608692</v>
      </c>
      <c r="M258" s="2">
        <v>0</v>
      </c>
      <c r="N258" s="2">
        <v>6.0054347826086953</v>
      </c>
      <c r="O258" s="2">
        <v>8.9026748308088932E-2</v>
      </c>
      <c r="P258" s="2">
        <v>10.938260869565221</v>
      </c>
      <c r="Q258" s="2">
        <v>0</v>
      </c>
      <c r="R258" s="2">
        <v>0.16215275539800197</v>
      </c>
      <c r="S258" s="2">
        <v>7.9401086956521754</v>
      </c>
      <c r="T258" s="2">
        <v>10.964891304347821</v>
      </c>
      <c r="U258" s="2">
        <v>0</v>
      </c>
      <c r="V258" s="2">
        <v>0.28025459233000316</v>
      </c>
      <c r="W258" s="2">
        <v>7.3076086956521724</v>
      </c>
      <c r="X258" s="2">
        <v>14.259021739130436</v>
      </c>
      <c r="Y258" s="2">
        <v>0</v>
      </c>
      <c r="Z258" s="2">
        <v>0.31971156944892043</v>
      </c>
      <c r="AA258" s="2">
        <v>0</v>
      </c>
      <c r="AB258" s="2">
        <v>0</v>
      </c>
      <c r="AC258" s="2">
        <v>1.0461956521739131</v>
      </c>
      <c r="AD258" s="2">
        <v>0</v>
      </c>
      <c r="AE258" s="2">
        <v>0</v>
      </c>
      <c r="AF258" s="2">
        <v>0</v>
      </c>
      <c r="AG258" s="2">
        <v>3.347826086956522</v>
      </c>
      <c r="AH258" t="s">
        <v>236</v>
      </c>
      <c r="AI258">
        <v>6</v>
      </c>
    </row>
    <row r="259" spans="1:35" x14ac:dyDescent="0.25">
      <c r="A259" t="s">
        <v>816</v>
      </c>
      <c r="B259" t="s">
        <v>446</v>
      </c>
      <c r="C259" t="s">
        <v>672</v>
      </c>
      <c r="D259" t="s">
        <v>750</v>
      </c>
      <c r="E259" s="2">
        <v>51.043478260869563</v>
      </c>
      <c r="F259" s="2">
        <v>0</v>
      </c>
      <c r="G259" s="2">
        <v>0</v>
      </c>
      <c r="H259" s="2">
        <v>0</v>
      </c>
      <c r="I259" s="2">
        <v>0</v>
      </c>
      <c r="J259" s="2">
        <v>0</v>
      </c>
      <c r="K259" s="2">
        <v>0</v>
      </c>
      <c r="L259" s="2">
        <v>0.29739130434782607</v>
      </c>
      <c r="M259" s="2">
        <v>0</v>
      </c>
      <c r="N259" s="2">
        <v>0</v>
      </c>
      <c r="O259" s="2">
        <v>0</v>
      </c>
      <c r="P259" s="2">
        <v>0</v>
      </c>
      <c r="Q259" s="2">
        <v>0</v>
      </c>
      <c r="R259" s="2">
        <v>0</v>
      </c>
      <c r="S259" s="2">
        <v>0.375</v>
      </c>
      <c r="T259" s="2">
        <v>7.1907608695652181</v>
      </c>
      <c r="U259" s="2">
        <v>0</v>
      </c>
      <c r="V259" s="2">
        <v>0.14822189097103922</v>
      </c>
      <c r="W259" s="2">
        <v>0.14130434782608695</v>
      </c>
      <c r="X259" s="2">
        <v>7.3652173913043519</v>
      </c>
      <c r="Y259" s="2">
        <v>0</v>
      </c>
      <c r="Z259" s="2">
        <v>0.14706132879046005</v>
      </c>
      <c r="AA259" s="2">
        <v>0</v>
      </c>
      <c r="AB259" s="2">
        <v>0</v>
      </c>
      <c r="AC259" s="2">
        <v>0</v>
      </c>
      <c r="AD259" s="2">
        <v>0</v>
      </c>
      <c r="AE259" s="2">
        <v>0</v>
      </c>
      <c r="AF259" s="2">
        <v>0</v>
      </c>
      <c r="AG259" s="2">
        <v>0</v>
      </c>
      <c r="AH259" t="s">
        <v>161</v>
      </c>
      <c r="AI259">
        <v>6</v>
      </c>
    </row>
    <row r="260" spans="1:35" x14ac:dyDescent="0.25">
      <c r="A260" t="s">
        <v>816</v>
      </c>
      <c r="B260" t="s">
        <v>317</v>
      </c>
      <c r="C260" t="s">
        <v>607</v>
      </c>
      <c r="D260" t="s">
        <v>743</v>
      </c>
      <c r="E260" s="2">
        <v>41.141304347826086</v>
      </c>
      <c r="F260" s="2">
        <v>0</v>
      </c>
      <c r="G260" s="2">
        <v>0</v>
      </c>
      <c r="H260" s="2">
        <v>0.2608695652173913</v>
      </c>
      <c r="I260" s="2">
        <v>0.17391304347826086</v>
      </c>
      <c r="J260" s="2">
        <v>0</v>
      </c>
      <c r="K260" s="2">
        <v>0</v>
      </c>
      <c r="L260" s="2">
        <v>2.7967391304347822</v>
      </c>
      <c r="M260" s="2">
        <v>4.7065217391304346</v>
      </c>
      <c r="N260" s="2">
        <v>1.2581521739130435</v>
      </c>
      <c r="O260" s="2">
        <v>0.14498018494055484</v>
      </c>
      <c r="P260" s="2">
        <v>0</v>
      </c>
      <c r="Q260" s="2">
        <v>0</v>
      </c>
      <c r="R260" s="2">
        <v>0</v>
      </c>
      <c r="S260" s="2">
        <v>0.35728260869565215</v>
      </c>
      <c r="T260" s="2">
        <v>2.3688043478260865</v>
      </c>
      <c r="U260" s="2">
        <v>0</v>
      </c>
      <c r="V260" s="2">
        <v>6.626155878467635E-2</v>
      </c>
      <c r="W260" s="2">
        <v>0.33152173913043476</v>
      </c>
      <c r="X260" s="2">
        <v>3.2280434782608696</v>
      </c>
      <c r="Y260" s="2">
        <v>0</v>
      </c>
      <c r="Z260" s="2">
        <v>8.6520475561426682E-2</v>
      </c>
      <c r="AA260" s="2">
        <v>0</v>
      </c>
      <c r="AB260" s="2">
        <v>0</v>
      </c>
      <c r="AC260" s="2">
        <v>0</v>
      </c>
      <c r="AD260" s="2">
        <v>0</v>
      </c>
      <c r="AE260" s="2">
        <v>0</v>
      </c>
      <c r="AF260" s="2">
        <v>0</v>
      </c>
      <c r="AG260" s="2">
        <v>0</v>
      </c>
      <c r="AH260" t="s">
        <v>29</v>
      </c>
      <c r="AI260">
        <v>6</v>
      </c>
    </row>
    <row r="261" spans="1:35" x14ac:dyDescent="0.25">
      <c r="A261" t="s">
        <v>816</v>
      </c>
      <c r="B261" t="s">
        <v>401</v>
      </c>
      <c r="C261" t="s">
        <v>653</v>
      </c>
      <c r="D261" t="s">
        <v>761</v>
      </c>
      <c r="E261" s="2">
        <v>56.25</v>
      </c>
      <c r="F261" s="2">
        <v>5.6521739130434785</v>
      </c>
      <c r="G261" s="2">
        <v>0.34782608695652173</v>
      </c>
      <c r="H261" s="2">
        <v>0</v>
      </c>
      <c r="I261" s="2">
        <v>0</v>
      </c>
      <c r="J261" s="2">
        <v>0</v>
      </c>
      <c r="K261" s="2">
        <v>0</v>
      </c>
      <c r="L261" s="2">
        <v>0.48706521739130432</v>
      </c>
      <c r="M261" s="2">
        <v>0</v>
      </c>
      <c r="N261" s="2">
        <v>0</v>
      </c>
      <c r="O261" s="2">
        <v>0</v>
      </c>
      <c r="P261" s="2">
        <v>0</v>
      </c>
      <c r="Q261" s="2">
        <v>5.8097826086956523</v>
      </c>
      <c r="R261" s="2">
        <v>0.10328502415458937</v>
      </c>
      <c r="S261" s="2">
        <v>0.61119565217391292</v>
      </c>
      <c r="T261" s="2">
        <v>2.1953260869565225</v>
      </c>
      <c r="U261" s="2">
        <v>0</v>
      </c>
      <c r="V261" s="2">
        <v>4.9893719806763298E-2</v>
      </c>
      <c r="W261" s="2">
        <v>0.46956521739130436</v>
      </c>
      <c r="X261" s="2">
        <v>3.0695652173913048</v>
      </c>
      <c r="Y261" s="2">
        <v>0</v>
      </c>
      <c r="Z261" s="2">
        <v>6.2917874396135276E-2</v>
      </c>
      <c r="AA261" s="2">
        <v>0</v>
      </c>
      <c r="AB261" s="2">
        <v>0</v>
      </c>
      <c r="AC261" s="2">
        <v>0</v>
      </c>
      <c r="AD261" s="2">
        <v>0</v>
      </c>
      <c r="AE261" s="2">
        <v>0</v>
      </c>
      <c r="AF261" s="2">
        <v>0</v>
      </c>
      <c r="AG261" s="2">
        <v>0.49184782608695654</v>
      </c>
      <c r="AH261" t="s">
        <v>114</v>
      </c>
      <c r="AI261">
        <v>6</v>
      </c>
    </row>
    <row r="262" spans="1:35" x14ac:dyDescent="0.25">
      <c r="A262" t="s">
        <v>816</v>
      </c>
      <c r="B262" t="s">
        <v>384</v>
      </c>
      <c r="C262" t="s">
        <v>638</v>
      </c>
      <c r="D262" t="s">
        <v>767</v>
      </c>
      <c r="E262" s="2">
        <v>61.130434782608695</v>
      </c>
      <c r="F262" s="2">
        <v>5.1413043478260869</v>
      </c>
      <c r="G262" s="2">
        <v>0.15489130434782608</v>
      </c>
      <c r="H262" s="2">
        <v>0.52173913043478259</v>
      </c>
      <c r="I262" s="2">
        <v>0.2608695652173913</v>
      </c>
      <c r="J262" s="2">
        <v>0</v>
      </c>
      <c r="K262" s="2">
        <v>0</v>
      </c>
      <c r="L262" s="2">
        <v>5.0968478260869565</v>
      </c>
      <c r="M262" s="2">
        <v>0</v>
      </c>
      <c r="N262" s="2">
        <v>5.1465217391304341</v>
      </c>
      <c r="O262" s="2">
        <v>8.4189189189189176E-2</v>
      </c>
      <c r="P262" s="2">
        <v>1.3097826086956521</v>
      </c>
      <c r="Q262" s="2">
        <v>4.5842391304347823</v>
      </c>
      <c r="R262" s="2">
        <v>9.6417140825035566E-2</v>
      </c>
      <c r="S262" s="2">
        <v>0.85858695652173911</v>
      </c>
      <c r="T262" s="2">
        <v>5.1572826086956516</v>
      </c>
      <c r="U262" s="2">
        <v>0</v>
      </c>
      <c r="V262" s="2">
        <v>9.8410384068278789E-2</v>
      </c>
      <c r="W262" s="2">
        <v>0.87749999999999972</v>
      </c>
      <c r="X262" s="2">
        <v>7.0278260869565203</v>
      </c>
      <c r="Y262" s="2">
        <v>0</v>
      </c>
      <c r="Z262" s="2">
        <v>0.12931899004267422</v>
      </c>
      <c r="AA262" s="2">
        <v>0</v>
      </c>
      <c r="AB262" s="2">
        <v>0</v>
      </c>
      <c r="AC262" s="2">
        <v>0</v>
      </c>
      <c r="AD262" s="2">
        <v>0</v>
      </c>
      <c r="AE262" s="2">
        <v>0</v>
      </c>
      <c r="AF262" s="2">
        <v>0</v>
      </c>
      <c r="AG262" s="2">
        <v>0</v>
      </c>
      <c r="AH262" t="s">
        <v>97</v>
      </c>
      <c r="AI262">
        <v>6</v>
      </c>
    </row>
    <row r="263" spans="1:35" x14ac:dyDescent="0.25">
      <c r="A263" t="s">
        <v>816</v>
      </c>
      <c r="B263" t="s">
        <v>352</v>
      </c>
      <c r="C263" t="s">
        <v>591</v>
      </c>
      <c r="D263" t="s">
        <v>744</v>
      </c>
      <c r="E263" s="2">
        <v>50.815217391304351</v>
      </c>
      <c r="F263" s="2">
        <v>15.141304347826088</v>
      </c>
      <c r="G263" s="2">
        <v>0</v>
      </c>
      <c r="H263" s="2">
        <v>0</v>
      </c>
      <c r="I263" s="2">
        <v>0</v>
      </c>
      <c r="J263" s="2">
        <v>0</v>
      </c>
      <c r="K263" s="2">
        <v>0</v>
      </c>
      <c r="L263" s="2">
        <v>0</v>
      </c>
      <c r="M263" s="2">
        <v>0</v>
      </c>
      <c r="N263" s="2">
        <v>0</v>
      </c>
      <c r="O263" s="2">
        <v>0</v>
      </c>
      <c r="P263" s="2">
        <v>0</v>
      </c>
      <c r="Q263" s="2">
        <v>3.9347826086956523</v>
      </c>
      <c r="R263" s="2">
        <v>7.7433155080213908E-2</v>
      </c>
      <c r="S263" s="2">
        <v>0.27315217391304342</v>
      </c>
      <c r="T263" s="2">
        <v>0.21336956521739128</v>
      </c>
      <c r="U263" s="2">
        <v>0</v>
      </c>
      <c r="V263" s="2">
        <v>9.5743315508021367E-3</v>
      </c>
      <c r="W263" s="2">
        <v>0.40663043478260869</v>
      </c>
      <c r="X263" s="2">
        <v>8.3043478260869566E-2</v>
      </c>
      <c r="Y263" s="2">
        <v>0</v>
      </c>
      <c r="Z263" s="2">
        <v>9.6363636363636356E-3</v>
      </c>
      <c r="AA263" s="2">
        <v>0</v>
      </c>
      <c r="AB263" s="2">
        <v>0</v>
      </c>
      <c r="AC263" s="2">
        <v>0</v>
      </c>
      <c r="AD263" s="2">
        <v>0</v>
      </c>
      <c r="AE263" s="2">
        <v>0</v>
      </c>
      <c r="AF263" s="2">
        <v>0</v>
      </c>
      <c r="AG263" s="2">
        <v>0</v>
      </c>
      <c r="AH263" t="s">
        <v>65</v>
      </c>
      <c r="AI263">
        <v>6</v>
      </c>
    </row>
    <row r="264" spans="1:35" x14ac:dyDescent="0.25">
      <c r="A264" t="s">
        <v>816</v>
      </c>
      <c r="B264" t="s">
        <v>386</v>
      </c>
      <c r="C264" t="s">
        <v>646</v>
      </c>
      <c r="D264" t="s">
        <v>755</v>
      </c>
      <c r="E264" s="2">
        <v>36.619565217391305</v>
      </c>
      <c r="F264" s="2">
        <v>0</v>
      </c>
      <c r="G264" s="2">
        <v>0</v>
      </c>
      <c r="H264" s="2">
        <v>0</v>
      </c>
      <c r="I264" s="2">
        <v>0</v>
      </c>
      <c r="J264" s="2">
        <v>0</v>
      </c>
      <c r="K264" s="2">
        <v>0</v>
      </c>
      <c r="L264" s="2">
        <v>0.45326086956521744</v>
      </c>
      <c r="M264" s="2">
        <v>0</v>
      </c>
      <c r="N264" s="2">
        <v>0</v>
      </c>
      <c r="O264" s="2">
        <v>0</v>
      </c>
      <c r="P264" s="2">
        <v>0</v>
      </c>
      <c r="Q264" s="2">
        <v>0</v>
      </c>
      <c r="R264" s="2">
        <v>0</v>
      </c>
      <c r="S264" s="2">
        <v>0.15217391304347827</v>
      </c>
      <c r="T264" s="2">
        <v>3.5211956521739127</v>
      </c>
      <c r="U264" s="2">
        <v>0</v>
      </c>
      <c r="V264" s="2">
        <v>0.10031166518254675</v>
      </c>
      <c r="W264" s="2">
        <v>0.53804347826086951</v>
      </c>
      <c r="X264" s="2">
        <v>4.1358695652173916</v>
      </c>
      <c r="Y264" s="2">
        <v>0</v>
      </c>
      <c r="Z264" s="2">
        <v>0.12763431285247848</v>
      </c>
      <c r="AA264" s="2">
        <v>0</v>
      </c>
      <c r="AB264" s="2">
        <v>0</v>
      </c>
      <c r="AC264" s="2">
        <v>0</v>
      </c>
      <c r="AD264" s="2">
        <v>2.1902173913043481</v>
      </c>
      <c r="AE264" s="2">
        <v>0</v>
      </c>
      <c r="AF264" s="2">
        <v>0</v>
      </c>
      <c r="AG264" s="2">
        <v>0</v>
      </c>
      <c r="AH264" t="s">
        <v>99</v>
      </c>
      <c r="AI264">
        <v>6</v>
      </c>
    </row>
    <row r="265" spans="1:35" x14ac:dyDescent="0.25">
      <c r="A265" t="s">
        <v>816</v>
      </c>
      <c r="B265" t="s">
        <v>328</v>
      </c>
      <c r="C265" t="s">
        <v>612</v>
      </c>
      <c r="D265" t="s">
        <v>707</v>
      </c>
      <c r="E265" s="2">
        <v>27.75</v>
      </c>
      <c r="F265" s="2">
        <v>2.8695652173913042</v>
      </c>
      <c r="G265" s="2">
        <v>6.5217391304347824E-2</v>
      </c>
      <c r="H265" s="2">
        <v>0.24456521739130435</v>
      </c>
      <c r="I265" s="2">
        <v>2.0504347826086957</v>
      </c>
      <c r="J265" s="2">
        <v>0</v>
      </c>
      <c r="K265" s="2">
        <v>0</v>
      </c>
      <c r="L265" s="2">
        <v>0</v>
      </c>
      <c r="M265" s="2">
        <v>0</v>
      </c>
      <c r="N265" s="2">
        <v>5.1183695652173888</v>
      </c>
      <c r="O265" s="2">
        <v>0.18444575009792391</v>
      </c>
      <c r="P265" s="2">
        <v>0</v>
      </c>
      <c r="Q265" s="2">
        <v>0</v>
      </c>
      <c r="R265" s="2">
        <v>0</v>
      </c>
      <c r="S265" s="2">
        <v>0</v>
      </c>
      <c r="T265" s="2">
        <v>0</v>
      </c>
      <c r="U265" s="2">
        <v>0</v>
      </c>
      <c r="V265" s="2">
        <v>0</v>
      </c>
      <c r="W265" s="2">
        <v>0</v>
      </c>
      <c r="X265" s="2">
        <v>0</v>
      </c>
      <c r="Y265" s="2">
        <v>0</v>
      </c>
      <c r="Z265" s="2">
        <v>0</v>
      </c>
      <c r="AA265" s="2">
        <v>0</v>
      </c>
      <c r="AB265" s="2">
        <v>0</v>
      </c>
      <c r="AC265" s="2">
        <v>0</v>
      </c>
      <c r="AD265" s="2">
        <v>0</v>
      </c>
      <c r="AE265" s="2">
        <v>0</v>
      </c>
      <c r="AF265" s="2">
        <v>0</v>
      </c>
      <c r="AG265" s="2">
        <v>0</v>
      </c>
      <c r="AH265" t="s">
        <v>40</v>
      </c>
      <c r="AI265">
        <v>6</v>
      </c>
    </row>
    <row r="266" spans="1:35" x14ac:dyDescent="0.25">
      <c r="A266" t="s">
        <v>816</v>
      </c>
      <c r="B266" t="s">
        <v>350</v>
      </c>
      <c r="C266" t="s">
        <v>581</v>
      </c>
      <c r="D266" t="s">
        <v>735</v>
      </c>
      <c r="E266" s="2">
        <v>27.815217391304348</v>
      </c>
      <c r="F266" s="2">
        <v>5.7391304347826084</v>
      </c>
      <c r="G266" s="2">
        <v>0</v>
      </c>
      <c r="H266" s="2">
        <v>0.69565217391304346</v>
      </c>
      <c r="I266" s="2">
        <v>0</v>
      </c>
      <c r="J266" s="2">
        <v>0</v>
      </c>
      <c r="K266" s="2">
        <v>0</v>
      </c>
      <c r="L266" s="2">
        <v>0</v>
      </c>
      <c r="M266" s="2">
        <v>0</v>
      </c>
      <c r="N266" s="2">
        <v>0</v>
      </c>
      <c r="O266" s="2">
        <v>0</v>
      </c>
      <c r="P266" s="2">
        <v>5.4009782608695636</v>
      </c>
      <c r="Q266" s="2">
        <v>0</v>
      </c>
      <c r="R266" s="2">
        <v>0.19417350527549818</v>
      </c>
      <c r="S266" s="2">
        <v>0.05</v>
      </c>
      <c r="T266" s="2">
        <v>0</v>
      </c>
      <c r="U266" s="2">
        <v>0.39543478260869569</v>
      </c>
      <c r="V266" s="2">
        <v>1.6014067995310671E-2</v>
      </c>
      <c r="W266" s="2">
        <v>0</v>
      </c>
      <c r="X266" s="2">
        <v>0</v>
      </c>
      <c r="Y266" s="2">
        <v>0</v>
      </c>
      <c r="Z266" s="2">
        <v>0</v>
      </c>
      <c r="AA266" s="2">
        <v>0</v>
      </c>
      <c r="AB266" s="2">
        <v>0</v>
      </c>
      <c r="AC266" s="2">
        <v>0</v>
      </c>
      <c r="AD266" s="2">
        <v>0</v>
      </c>
      <c r="AE266" s="2">
        <v>0</v>
      </c>
      <c r="AF266" s="2">
        <v>0</v>
      </c>
      <c r="AG266" s="2">
        <v>0</v>
      </c>
      <c r="AH266" t="s">
        <v>63</v>
      </c>
      <c r="AI266">
        <v>6</v>
      </c>
    </row>
    <row r="267" spans="1:35" x14ac:dyDescent="0.25">
      <c r="A267" t="s">
        <v>816</v>
      </c>
      <c r="B267" t="s">
        <v>432</v>
      </c>
      <c r="C267" t="s">
        <v>580</v>
      </c>
      <c r="D267" t="s">
        <v>751</v>
      </c>
      <c r="E267" s="2">
        <v>59.239130434782609</v>
      </c>
      <c r="F267" s="2">
        <v>5.4782608695652177</v>
      </c>
      <c r="G267" s="2">
        <v>0</v>
      </c>
      <c r="H267" s="2">
        <v>0</v>
      </c>
      <c r="I267" s="2">
        <v>0</v>
      </c>
      <c r="J267" s="2">
        <v>0</v>
      </c>
      <c r="K267" s="2">
        <v>0</v>
      </c>
      <c r="L267" s="2">
        <v>0.88836956521739152</v>
      </c>
      <c r="M267" s="2">
        <v>0</v>
      </c>
      <c r="N267" s="2">
        <v>5.6304347826086953</v>
      </c>
      <c r="O267" s="2">
        <v>9.5045871559633024E-2</v>
      </c>
      <c r="P267" s="2">
        <v>0</v>
      </c>
      <c r="Q267" s="2">
        <v>5.3614130434782608</v>
      </c>
      <c r="R267" s="2">
        <v>9.0504587155963295E-2</v>
      </c>
      <c r="S267" s="2">
        <v>0.95206521739130434</v>
      </c>
      <c r="T267" s="2">
        <v>5.9300000000000006</v>
      </c>
      <c r="U267" s="2">
        <v>0</v>
      </c>
      <c r="V267" s="2">
        <v>0.11617431192660552</v>
      </c>
      <c r="W267" s="2">
        <v>0.75815217391304346</v>
      </c>
      <c r="X267" s="2">
        <v>4.1910869565217403</v>
      </c>
      <c r="Y267" s="2">
        <v>0</v>
      </c>
      <c r="Z267" s="2">
        <v>8.3546788990825696E-2</v>
      </c>
      <c r="AA267" s="2">
        <v>0</v>
      </c>
      <c r="AB267" s="2">
        <v>0</v>
      </c>
      <c r="AC267" s="2">
        <v>0</v>
      </c>
      <c r="AD267" s="2">
        <v>0</v>
      </c>
      <c r="AE267" s="2">
        <v>0</v>
      </c>
      <c r="AF267" s="2">
        <v>0</v>
      </c>
      <c r="AG267" s="2">
        <v>0</v>
      </c>
      <c r="AH267" t="s">
        <v>147</v>
      </c>
      <c r="AI267">
        <v>6</v>
      </c>
    </row>
    <row r="268" spans="1:35" x14ac:dyDescent="0.25">
      <c r="A268" t="s">
        <v>816</v>
      </c>
      <c r="B268" t="s">
        <v>364</v>
      </c>
      <c r="C268" t="s">
        <v>632</v>
      </c>
      <c r="D268" t="s">
        <v>718</v>
      </c>
      <c r="E268" s="2">
        <v>37.043478260869563</v>
      </c>
      <c r="F268" s="2">
        <v>2.0869565217391304</v>
      </c>
      <c r="G268" s="2">
        <v>0.2608695652173913</v>
      </c>
      <c r="H268" s="2">
        <v>0.2608695652173913</v>
      </c>
      <c r="I268" s="2">
        <v>0.2608695652173913</v>
      </c>
      <c r="J268" s="2">
        <v>0</v>
      </c>
      <c r="K268" s="2">
        <v>0</v>
      </c>
      <c r="L268" s="2">
        <v>1.3369565217391305E-2</v>
      </c>
      <c r="M268" s="2">
        <v>4.7391304347826084</v>
      </c>
      <c r="N268" s="2">
        <v>0</v>
      </c>
      <c r="O268" s="2">
        <v>0.1279342723004695</v>
      </c>
      <c r="P268" s="2">
        <v>0</v>
      </c>
      <c r="Q268" s="2">
        <v>1.5244565217391304</v>
      </c>
      <c r="R268" s="2">
        <v>4.1153169014084508E-2</v>
      </c>
      <c r="S268" s="2">
        <v>0.16554347826086957</v>
      </c>
      <c r="T268" s="2">
        <v>0.77500000000000013</v>
      </c>
      <c r="U268" s="2">
        <v>0</v>
      </c>
      <c r="V268" s="2">
        <v>2.5390258215962448E-2</v>
      </c>
      <c r="W268" s="2">
        <v>0.98086956521739121</v>
      </c>
      <c r="X268" s="2">
        <v>1.0859782608695654</v>
      </c>
      <c r="Y268" s="2">
        <v>0</v>
      </c>
      <c r="Z268" s="2">
        <v>5.5795187793427237E-2</v>
      </c>
      <c r="AA268" s="2">
        <v>0</v>
      </c>
      <c r="AB268" s="2">
        <v>0</v>
      </c>
      <c r="AC268" s="2">
        <v>0</v>
      </c>
      <c r="AD268" s="2">
        <v>0</v>
      </c>
      <c r="AE268" s="2">
        <v>0</v>
      </c>
      <c r="AF268" s="2">
        <v>0</v>
      </c>
      <c r="AG268" s="2">
        <v>0</v>
      </c>
      <c r="AH268" t="s">
        <v>77</v>
      </c>
      <c r="AI268">
        <v>6</v>
      </c>
    </row>
    <row r="269" spans="1:35" x14ac:dyDescent="0.25">
      <c r="A269" t="s">
        <v>816</v>
      </c>
      <c r="B269" t="s">
        <v>409</v>
      </c>
      <c r="C269" t="s">
        <v>591</v>
      </c>
      <c r="D269" t="s">
        <v>744</v>
      </c>
      <c r="E269" s="2">
        <v>73.347826086956516</v>
      </c>
      <c r="F269" s="2">
        <v>5.2173913043478262</v>
      </c>
      <c r="G269" s="2">
        <v>0</v>
      </c>
      <c r="H269" s="2">
        <v>2.7826086956521738</v>
      </c>
      <c r="I269" s="2">
        <v>0</v>
      </c>
      <c r="J269" s="2">
        <v>0</v>
      </c>
      <c r="K269" s="2">
        <v>0</v>
      </c>
      <c r="L269" s="2">
        <v>1.8079347826086951</v>
      </c>
      <c r="M269" s="2">
        <v>5.5201086956521745</v>
      </c>
      <c r="N269" s="2">
        <v>0</v>
      </c>
      <c r="O269" s="2">
        <v>7.5259336099585072E-2</v>
      </c>
      <c r="P269" s="2">
        <v>6.6494565217391326</v>
      </c>
      <c r="Q269" s="2">
        <v>0</v>
      </c>
      <c r="R269" s="2">
        <v>9.0656490812092511E-2</v>
      </c>
      <c r="S269" s="2">
        <v>0.49989130434782619</v>
      </c>
      <c r="T269" s="2">
        <v>0</v>
      </c>
      <c r="U269" s="2">
        <v>2.0544565217391302</v>
      </c>
      <c r="V269" s="2">
        <v>3.4825133372851216E-2</v>
      </c>
      <c r="W269" s="2">
        <v>0.62239130434782608</v>
      </c>
      <c r="X269" s="2">
        <v>0</v>
      </c>
      <c r="Y269" s="2">
        <v>1.0354347826086956</v>
      </c>
      <c r="Z269" s="2">
        <v>2.2602252519264968E-2</v>
      </c>
      <c r="AA269" s="2">
        <v>0</v>
      </c>
      <c r="AB269" s="2">
        <v>0</v>
      </c>
      <c r="AC269" s="2">
        <v>0</v>
      </c>
      <c r="AD269" s="2">
        <v>0</v>
      </c>
      <c r="AE269" s="2">
        <v>0</v>
      </c>
      <c r="AF269" s="2">
        <v>0</v>
      </c>
      <c r="AG269" s="2">
        <v>0</v>
      </c>
      <c r="AH269" t="s">
        <v>123</v>
      </c>
      <c r="AI269">
        <v>6</v>
      </c>
    </row>
    <row r="270" spans="1:35" x14ac:dyDescent="0.25">
      <c r="A270" t="s">
        <v>816</v>
      </c>
      <c r="B270" t="s">
        <v>438</v>
      </c>
      <c r="C270" t="s">
        <v>584</v>
      </c>
      <c r="D270" t="s">
        <v>720</v>
      </c>
      <c r="E270" s="2">
        <v>101.53260869565217</v>
      </c>
      <c r="F270" s="2">
        <v>15.369565217391305</v>
      </c>
      <c r="G270" s="2">
        <v>0.31521739130434784</v>
      </c>
      <c r="H270" s="2">
        <v>0.61956521739130432</v>
      </c>
      <c r="I270" s="2">
        <v>0.52173913043478259</v>
      </c>
      <c r="J270" s="2">
        <v>0</v>
      </c>
      <c r="K270" s="2">
        <v>0</v>
      </c>
      <c r="L270" s="2">
        <v>3.5503260869565216</v>
      </c>
      <c r="M270" s="2">
        <v>4.4160869565217382</v>
      </c>
      <c r="N270" s="2">
        <v>0</v>
      </c>
      <c r="O270" s="2">
        <v>4.3494272561824206E-2</v>
      </c>
      <c r="P270" s="2">
        <v>4.2795652173913048</v>
      </c>
      <c r="Q270" s="2">
        <v>7.7914130434782605</v>
      </c>
      <c r="R270" s="2">
        <v>0.11888769938978697</v>
      </c>
      <c r="S270" s="2">
        <v>5.6866304347826082</v>
      </c>
      <c r="T270" s="2">
        <v>0</v>
      </c>
      <c r="U270" s="2">
        <v>0</v>
      </c>
      <c r="V270" s="2">
        <v>5.600792206401884E-2</v>
      </c>
      <c r="W270" s="2">
        <v>5.8766304347826068</v>
      </c>
      <c r="X270" s="2">
        <v>0</v>
      </c>
      <c r="Y270" s="2">
        <v>0</v>
      </c>
      <c r="Z270" s="2">
        <v>5.7879242051172237E-2</v>
      </c>
      <c r="AA270" s="2">
        <v>0.16304347826086957</v>
      </c>
      <c r="AB270" s="2">
        <v>0</v>
      </c>
      <c r="AC270" s="2">
        <v>0</v>
      </c>
      <c r="AD270" s="2">
        <v>0</v>
      </c>
      <c r="AE270" s="2">
        <v>0</v>
      </c>
      <c r="AF270" s="2">
        <v>0</v>
      </c>
      <c r="AG270" s="2">
        <v>0</v>
      </c>
      <c r="AH270" t="s">
        <v>153</v>
      </c>
      <c r="AI270">
        <v>6</v>
      </c>
    </row>
    <row r="271" spans="1:35" x14ac:dyDescent="0.25">
      <c r="A271" t="s">
        <v>816</v>
      </c>
      <c r="B271" t="s">
        <v>448</v>
      </c>
      <c r="C271" t="s">
        <v>654</v>
      </c>
      <c r="D271" t="s">
        <v>715</v>
      </c>
      <c r="E271" s="2">
        <v>55.271739130434781</v>
      </c>
      <c r="F271" s="2">
        <v>6.8152173913043477</v>
      </c>
      <c r="G271" s="2">
        <v>0.25</v>
      </c>
      <c r="H271" s="2">
        <v>0.22826086956521738</v>
      </c>
      <c r="I271" s="2">
        <v>0.27717391304347827</v>
      </c>
      <c r="J271" s="2">
        <v>0</v>
      </c>
      <c r="K271" s="2">
        <v>0</v>
      </c>
      <c r="L271" s="2">
        <v>0.19380434782608696</v>
      </c>
      <c r="M271" s="2">
        <v>0</v>
      </c>
      <c r="N271" s="2">
        <v>3.8940217391304346</v>
      </c>
      <c r="O271" s="2">
        <v>7.0452310717797437E-2</v>
      </c>
      <c r="P271" s="2">
        <v>0</v>
      </c>
      <c r="Q271" s="2">
        <v>4.1440217391304346</v>
      </c>
      <c r="R271" s="2">
        <v>7.4975417895771876E-2</v>
      </c>
      <c r="S271" s="2">
        <v>0.70673913043478276</v>
      </c>
      <c r="T271" s="2">
        <v>2.4894565217391298</v>
      </c>
      <c r="U271" s="2">
        <v>0</v>
      </c>
      <c r="V271" s="2">
        <v>5.7826941986234011E-2</v>
      </c>
      <c r="W271" s="2">
        <v>0.38108695652173907</v>
      </c>
      <c r="X271" s="2">
        <v>0.33967391304347827</v>
      </c>
      <c r="Y271" s="2">
        <v>0</v>
      </c>
      <c r="Z271" s="2">
        <v>1.304031465093412E-2</v>
      </c>
      <c r="AA271" s="2">
        <v>0</v>
      </c>
      <c r="AB271" s="2">
        <v>0</v>
      </c>
      <c r="AC271" s="2">
        <v>0</v>
      </c>
      <c r="AD271" s="2">
        <v>0</v>
      </c>
      <c r="AE271" s="2">
        <v>0</v>
      </c>
      <c r="AF271" s="2">
        <v>0</v>
      </c>
      <c r="AG271" s="2">
        <v>0</v>
      </c>
      <c r="AH271" t="s">
        <v>163</v>
      </c>
      <c r="AI271">
        <v>6</v>
      </c>
    </row>
    <row r="272" spans="1:35" x14ac:dyDescent="0.25">
      <c r="A272" t="s">
        <v>816</v>
      </c>
      <c r="B272" t="s">
        <v>535</v>
      </c>
      <c r="C272" t="s">
        <v>700</v>
      </c>
      <c r="D272" t="s">
        <v>752</v>
      </c>
      <c r="E272" s="2">
        <v>28.108695652173914</v>
      </c>
      <c r="F272" s="2">
        <v>5.7391304347826084</v>
      </c>
      <c r="G272" s="2">
        <v>0</v>
      </c>
      <c r="H272" s="2">
        <v>0</v>
      </c>
      <c r="I272" s="2">
        <v>0</v>
      </c>
      <c r="J272" s="2">
        <v>0</v>
      </c>
      <c r="K272" s="2">
        <v>0</v>
      </c>
      <c r="L272" s="2">
        <v>0.59239130434782605</v>
      </c>
      <c r="M272" s="2">
        <v>0</v>
      </c>
      <c r="N272" s="2">
        <v>0</v>
      </c>
      <c r="O272" s="2">
        <v>0</v>
      </c>
      <c r="P272" s="2">
        <v>0</v>
      </c>
      <c r="Q272" s="2">
        <v>0</v>
      </c>
      <c r="R272" s="2">
        <v>0</v>
      </c>
      <c r="S272" s="2">
        <v>0.97173913043478266</v>
      </c>
      <c r="T272" s="2">
        <v>0.52065217391304341</v>
      </c>
      <c r="U272" s="2">
        <v>0</v>
      </c>
      <c r="V272" s="2">
        <v>5.3093580819798918E-2</v>
      </c>
      <c r="W272" s="2">
        <v>0.30467391304347824</v>
      </c>
      <c r="X272" s="2">
        <v>1.2910869565217389</v>
      </c>
      <c r="Y272" s="2">
        <v>0</v>
      </c>
      <c r="Z272" s="2">
        <v>5.6771075019334864E-2</v>
      </c>
      <c r="AA272" s="2">
        <v>0</v>
      </c>
      <c r="AB272" s="2">
        <v>0</v>
      </c>
      <c r="AC272" s="2">
        <v>0</v>
      </c>
      <c r="AD272" s="2">
        <v>0</v>
      </c>
      <c r="AE272" s="2">
        <v>0</v>
      </c>
      <c r="AF272" s="2">
        <v>0</v>
      </c>
      <c r="AG272" s="2">
        <v>0</v>
      </c>
      <c r="AH272" t="s">
        <v>253</v>
      </c>
      <c r="AI272">
        <v>6</v>
      </c>
    </row>
    <row r="273" spans="1:35" x14ac:dyDescent="0.25">
      <c r="A273" t="s">
        <v>816</v>
      </c>
      <c r="B273" t="s">
        <v>444</v>
      </c>
      <c r="C273" t="s">
        <v>671</v>
      </c>
      <c r="D273" t="s">
        <v>732</v>
      </c>
      <c r="E273" s="2">
        <v>70.293478260869563</v>
      </c>
      <c r="F273" s="2">
        <v>4.7826086956521738</v>
      </c>
      <c r="G273" s="2">
        <v>0</v>
      </c>
      <c r="H273" s="2">
        <v>0</v>
      </c>
      <c r="I273" s="2">
        <v>0.69565217391304346</v>
      </c>
      <c r="J273" s="2">
        <v>0</v>
      </c>
      <c r="K273" s="2">
        <v>0</v>
      </c>
      <c r="L273" s="2">
        <v>5.2429347826086961</v>
      </c>
      <c r="M273" s="2">
        <v>0.95652173913043481</v>
      </c>
      <c r="N273" s="2">
        <v>0</v>
      </c>
      <c r="O273" s="2">
        <v>1.3607546002783362E-2</v>
      </c>
      <c r="P273" s="2">
        <v>10.087065217391304</v>
      </c>
      <c r="Q273" s="2">
        <v>0</v>
      </c>
      <c r="R273" s="2">
        <v>0.1434993041595794</v>
      </c>
      <c r="S273" s="2">
        <v>4.6768478260869575</v>
      </c>
      <c r="T273" s="2">
        <v>1.2225000000000001</v>
      </c>
      <c r="U273" s="2">
        <v>0</v>
      </c>
      <c r="V273" s="2">
        <v>8.3924539972166395E-2</v>
      </c>
      <c r="W273" s="2">
        <v>0.77032608695652161</v>
      </c>
      <c r="X273" s="2">
        <v>4.4018478260869571</v>
      </c>
      <c r="Y273" s="2">
        <v>0</v>
      </c>
      <c r="Z273" s="2">
        <v>7.3579712385959506E-2</v>
      </c>
      <c r="AA273" s="2">
        <v>0</v>
      </c>
      <c r="AB273" s="2">
        <v>0</v>
      </c>
      <c r="AC273" s="2">
        <v>0</v>
      </c>
      <c r="AD273" s="2">
        <v>51.580434782608684</v>
      </c>
      <c r="AE273" s="2">
        <v>0</v>
      </c>
      <c r="AF273" s="2">
        <v>0</v>
      </c>
      <c r="AG273" s="2">
        <v>0</v>
      </c>
      <c r="AH273" t="s">
        <v>159</v>
      </c>
      <c r="AI273">
        <v>6</v>
      </c>
    </row>
    <row r="274" spans="1:35" x14ac:dyDescent="0.25">
      <c r="A274" t="s">
        <v>816</v>
      </c>
      <c r="B274" t="s">
        <v>549</v>
      </c>
      <c r="C274" t="s">
        <v>575</v>
      </c>
      <c r="D274" t="s">
        <v>736</v>
      </c>
      <c r="E274" s="2">
        <v>31.076086956521738</v>
      </c>
      <c r="F274" s="2">
        <v>0</v>
      </c>
      <c r="G274" s="2">
        <v>0</v>
      </c>
      <c r="H274" s="2">
        <v>0</v>
      </c>
      <c r="I274" s="2">
        <v>0</v>
      </c>
      <c r="J274" s="2">
        <v>0</v>
      </c>
      <c r="K274" s="2">
        <v>0</v>
      </c>
      <c r="L274" s="2">
        <v>0</v>
      </c>
      <c r="M274" s="2">
        <v>2.2315217391304349</v>
      </c>
      <c r="N274" s="2">
        <v>0</v>
      </c>
      <c r="O274" s="2">
        <v>7.1808324589017147E-2</v>
      </c>
      <c r="P274" s="2">
        <v>2.6061956521739136</v>
      </c>
      <c r="Q274" s="2">
        <v>0</v>
      </c>
      <c r="R274" s="2">
        <v>8.3864987757957352E-2</v>
      </c>
      <c r="S274" s="2">
        <v>0</v>
      </c>
      <c r="T274" s="2">
        <v>0</v>
      </c>
      <c r="U274" s="2">
        <v>0</v>
      </c>
      <c r="V274" s="2">
        <v>0</v>
      </c>
      <c r="W274" s="2">
        <v>0</v>
      </c>
      <c r="X274" s="2">
        <v>0</v>
      </c>
      <c r="Y274" s="2">
        <v>0</v>
      </c>
      <c r="Z274" s="2">
        <v>0</v>
      </c>
      <c r="AA274" s="2">
        <v>0</v>
      </c>
      <c r="AB274" s="2">
        <v>0</v>
      </c>
      <c r="AC274" s="2">
        <v>0</v>
      </c>
      <c r="AD274" s="2">
        <v>14.709891304347831</v>
      </c>
      <c r="AE274" s="2">
        <v>0</v>
      </c>
      <c r="AF274" s="2">
        <v>0</v>
      </c>
      <c r="AG274" s="2">
        <v>0</v>
      </c>
      <c r="AH274" t="s">
        <v>268</v>
      </c>
      <c r="AI274">
        <v>6</v>
      </c>
    </row>
    <row r="275" spans="1:35" x14ac:dyDescent="0.25">
      <c r="A275" t="s">
        <v>816</v>
      </c>
      <c r="B275" t="s">
        <v>383</v>
      </c>
      <c r="C275" t="s">
        <v>567</v>
      </c>
      <c r="D275" t="s">
        <v>730</v>
      </c>
      <c r="E275" s="2">
        <v>29.293478260869566</v>
      </c>
      <c r="F275" s="2">
        <v>5.7391304347826084</v>
      </c>
      <c r="G275" s="2">
        <v>9.2391304347826081E-2</v>
      </c>
      <c r="H275" s="2">
        <v>0.39130434782608697</v>
      </c>
      <c r="I275" s="2">
        <v>0.21195652173913043</v>
      </c>
      <c r="J275" s="2">
        <v>0</v>
      </c>
      <c r="K275" s="2">
        <v>0</v>
      </c>
      <c r="L275" s="2">
        <v>0.19239130434782611</v>
      </c>
      <c r="M275" s="2">
        <v>0</v>
      </c>
      <c r="N275" s="2">
        <v>0</v>
      </c>
      <c r="O275" s="2">
        <v>0</v>
      </c>
      <c r="P275" s="2">
        <v>0</v>
      </c>
      <c r="Q275" s="2">
        <v>0</v>
      </c>
      <c r="R275" s="2">
        <v>0</v>
      </c>
      <c r="S275" s="2">
        <v>0.31086956521739129</v>
      </c>
      <c r="T275" s="2">
        <v>0.97934782608695647</v>
      </c>
      <c r="U275" s="2">
        <v>0</v>
      </c>
      <c r="V275" s="2">
        <v>4.4044526901669753E-2</v>
      </c>
      <c r="W275" s="2">
        <v>5.9782608695652176E-2</v>
      </c>
      <c r="X275" s="2">
        <v>0.90217391304347816</v>
      </c>
      <c r="Y275" s="2">
        <v>0</v>
      </c>
      <c r="Z275" s="2">
        <v>3.2838589981447119E-2</v>
      </c>
      <c r="AA275" s="2">
        <v>0</v>
      </c>
      <c r="AB275" s="2">
        <v>0</v>
      </c>
      <c r="AC275" s="2">
        <v>0</v>
      </c>
      <c r="AD275" s="2">
        <v>0</v>
      </c>
      <c r="AE275" s="2">
        <v>0</v>
      </c>
      <c r="AF275" s="2">
        <v>0</v>
      </c>
      <c r="AG275" s="2">
        <v>0</v>
      </c>
      <c r="AH275" t="s">
        <v>96</v>
      </c>
      <c r="AI275">
        <v>6</v>
      </c>
    </row>
    <row r="276" spans="1:35" x14ac:dyDescent="0.25">
      <c r="A276" t="s">
        <v>816</v>
      </c>
      <c r="B276" t="s">
        <v>422</v>
      </c>
      <c r="C276" t="s">
        <v>591</v>
      </c>
      <c r="D276" t="s">
        <v>744</v>
      </c>
      <c r="E276" s="2">
        <v>59.630434782608695</v>
      </c>
      <c r="F276" s="2">
        <v>15.847826086956522</v>
      </c>
      <c r="G276" s="2">
        <v>0</v>
      </c>
      <c r="H276" s="2">
        <v>0</v>
      </c>
      <c r="I276" s="2">
        <v>0</v>
      </c>
      <c r="J276" s="2">
        <v>0</v>
      </c>
      <c r="K276" s="2">
        <v>0</v>
      </c>
      <c r="L276" s="2">
        <v>1.4489130434782607</v>
      </c>
      <c r="M276" s="2">
        <v>0</v>
      </c>
      <c r="N276" s="2">
        <v>5.2065217391304346</v>
      </c>
      <c r="O276" s="2">
        <v>8.7313160772876416E-2</v>
      </c>
      <c r="P276" s="2">
        <v>5.4103260869565215</v>
      </c>
      <c r="Q276" s="2">
        <v>10.241847826086957</v>
      </c>
      <c r="R276" s="2">
        <v>0.26248632883703976</v>
      </c>
      <c r="S276" s="2">
        <v>0.37706521739130439</v>
      </c>
      <c r="T276" s="2">
        <v>4.8652173913043484</v>
      </c>
      <c r="U276" s="2">
        <v>0</v>
      </c>
      <c r="V276" s="2">
        <v>8.7912869121399936E-2</v>
      </c>
      <c r="W276" s="2">
        <v>2.347934782608696</v>
      </c>
      <c r="X276" s="2">
        <v>0.40097826086956523</v>
      </c>
      <c r="Y276" s="2">
        <v>0</v>
      </c>
      <c r="Z276" s="2">
        <v>4.6099161502005111E-2</v>
      </c>
      <c r="AA276" s="2">
        <v>0</v>
      </c>
      <c r="AB276" s="2">
        <v>0</v>
      </c>
      <c r="AC276" s="2">
        <v>0</v>
      </c>
      <c r="AD276" s="2">
        <v>0</v>
      </c>
      <c r="AE276" s="2">
        <v>0</v>
      </c>
      <c r="AF276" s="2">
        <v>0</v>
      </c>
      <c r="AG276" s="2">
        <v>0</v>
      </c>
      <c r="AH276" t="s">
        <v>136</v>
      </c>
      <c r="AI276">
        <v>6</v>
      </c>
    </row>
    <row r="277" spans="1:35" x14ac:dyDescent="0.25">
      <c r="A277" t="s">
        <v>816</v>
      </c>
      <c r="B277" t="s">
        <v>492</v>
      </c>
      <c r="C277" t="s">
        <v>637</v>
      </c>
      <c r="D277" t="s">
        <v>766</v>
      </c>
      <c r="E277" s="2">
        <v>53.913043478260867</v>
      </c>
      <c r="F277" s="2">
        <v>5.7391304347826084</v>
      </c>
      <c r="G277" s="2">
        <v>0</v>
      </c>
      <c r="H277" s="2">
        <v>2.5217391304347827</v>
      </c>
      <c r="I277" s="2">
        <v>0</v>
      </c>
      <c r="J277" s="2">
        <v>0</v>
      </c>
      <c r="K277" s="2">
        <v>0</v>
      </c>
      <c r="L277" s="2">
        <v>2.5597826086956514</v>
      </c>
      <c r="M277" s="2">
        <v>0</v>
      </c>
      <c r="N277" s="2">
        <v>0</v>
      </c>
      <c r="O277" s="2">
        <v>0</v>
      </c>
      <c r="P277" s="2">
        <v>5.219347826086957</v>
      </c>
      <c r="Q277" s="2">
        <v>0</v>
      </c>
      <c r="R277" s="2">
        <v>9.6810483870967759E-2</v>
      </c>
      <c r="S277" s="2">
        <v>0.61423913043478262</v>
      </c>
      <c r="T277" s="2">
        <v>0</v>
      </c>
      <c r="U277" s="2">
        <v>4.6672826086956514</v>
      </c>
      <c r="V277" s="2">
        <v>9.7963709677419339E-2</v>
      </c>
      <c r="W277" s="2">
        <v>0.79402173913043461</v>
      </c>
      <c r="X277" s="2">
        <v>0</v>
      </c>
      <c r="Y277" s="2">
        <v>5.2188043478260875</v>
      </c>
      <c r="Z277" s="2">
        <v>0.11152822580645164</v>
      </c>
      <c r="AA277" s="2">
        <v>0</v>
      </c>
      <c r="AB277" s="2">
        <v>0</v>
      </c>
      <c r="AC277" s="2">
        <v>0</v>
      </c>
      <c r="AD277" s="2">
        <v>0</v>
      </c>
      <c r="AE277" s="2">
        <v>0</v>
      </c>
      <c r="AF277" s="2">
        <v>0</v>
      </c>
      <c r="AG277" s="2">
        <v>0</v>
      </c>
      <c r="AH277" t="s">
        <v>207</v>
      </c>
      <c r="AI277">
        <v>6</v>
      </c>
    </row>
    <row r="278" spans="1:35" x14ac:dyDescent="0.25">
      <c r="A278" t="s">
        <v>816</v>
      </c>
      <c r="B278" t="s">
        <v>416</v>
      </c>
      <c r="C278" t="s">
        <v>605</v>
      </c>
      <c r="D278" t="s">
        <v>736</v>
      </c>
      <c r="E278" s="2">
        <v>36.228260869565219</v>
      </c>
      <c r="F278" s="2">
        <v>6.014130434782607</v>
      </c>
      <c r="G278" s="2">
        <v>0.14130434782608695</v>
      </c>
      <c r="H278" s="2">
        <v>0.24456521739130435</v>
      </c>
      <c r="I278" s="2">
        <v>5.6357608695652175</v>
      </c>
      <c r="J278" s="2">
        <v>0</v>
      </c>
      <c r="K278" s="2">
        <v>0</v>
      </c>
      <c r="L278" s="2">
        <v>0</v>
      </c>
      <c r="M278" s="2">
        <v>0</v>
      </c>
      <c r="N278" s="2">
        <v>4.1400000000000015</v>
      </c>
      <c r="O278" s="2">
        <v>0.11427542754275431</v>
      </c>
      <c r="P278" s="2">
        <v>0</v>
      </c>
      <c r="Q278" s="2">
        <v>0.97565217391304337</v>
      </c>
      <c r="R278" s="2">
        <v>2.6930693069306927E-2</v>
      </c>
      <c r="S278" s="2">
        <v>7.3369565217391311E-2</v>
      </c>
      <c r="T278" s="2">
        <v>0.42804347826086941</v>
      </c>
      <c r="U278" s="2">
        <v>0</v>
      </c>
      <c r="V278" s="2">
        <v>1.3840384038403836E-2</v>
      </c>
      <c r="W278" s="2">
        <v>2.7934782608695651E-2</v>
      </c>
      <c r="X278" s="2">
        <v>0.55608695652173912</v>
      </c>
      <c r="Y278" s="2">
        <v>0</v>
      </c>
      <c r="Z278" s="2">
        <v>1.6120612061206119E-2</v>
      </c>
      <c r="AA278" s="2">
        <v>0</v>
      </c>
      <c r="AB278" s="2">
        <v>0</v>
      </c>
      <c r="AC278" s="2">
        <v>0</v>
      </c>
      <c r="AD278" s="2">
        <v>0</v>
      </c>
      <c r="AE278" s="2">
        <v>0</v>
      </c>
      <c r="AF278" s="2">
        <v>0</v>
      </c>
      <c r="AG278" s="2">
        <v>0</v>
      </c>
      <c r="AH278" t="s">
        <v>130</v>
      </c>
      <c r="AI278">
        <v>6</v>
      </c>
    </row>
    <row r="279" spans="1:35" x14ac:dyDescent="0.25">
      <c r="A279" t="s">
        <v>816</v>
      </c>
      <c r="B279" t="s">
        <v>330</v>
      </c>
      <c r="C279" t="s">
        <v>614</v>
      </c>
      <c r="D279" t="s">
        <v>753</v>
      </c>
      <c r="E279" s="2">
        <v>58.565217391304351</v>
      </c>
      <c r="F279" s="2">
        <v>5.8260869565217392</v>
      </c>
      <c r="G279" s="2">
        <v>0</v>
      </c>
      <c r="H279" s="2">
        <v>1.3043478260869565</v>
      </c>
      <c r="I279" s="2">
        <v>0</v>
      </c>
      <c r="J279" s="2">
        <v>0</v>
      </c>
      <c r="K279" s="2">
        <v>0</v>
      </c>
      <c r="L279" s="2">
        <v>0.11119565217391304</v>
      </c>
      <c r="M279" s="2">
        <v>0</v>
      </c>
      <c r="N279" s="2">
        <v>0</v>
      </c>
      <c r="O279" s="2">
        <v>0</v>
      </c>
      <c r="P279" s="2">
        <v>5.4397826086956531</v>
      </c>
      <c r="Q279" s="2">
        <v>0</v>
      </c>
      <c r="R279" s="2">
        <v>9.2884187082405353E-2</v>
      </c>
      <c r="S279" s="2">
        <v>0.24956521739130436</v>
      </c>
      <c r="T279" s="2">
        <v>0</v>
      </c>
      <c r="U279" s="2">
        <v>2.0968478260869565</v>
      </c>
      <c r="V279" s="2">
        <v>4.0064959168522644E-2</v>
      </c>
      <c r="W279" s="2">
        <v>0.21380434782608693</v>
      </c>
      <c r="X279" s="2">
        <v>0</v>
      </c>
      <c r="Y279" s="2">
        <v>0</v>
      </c>
      <c r="Z279" s="2">
        <v>3.6507052709725306E-3</v>
      </c>
      <c r="AA279" s="2">
        <v>0</v>
      </c>
      <c r="AB279" s="2">
        <v>0</v>
      </c>
      <c r="AC279" s="2">
        <v>0</v>
      </c>
      <c r="AD279" s="2">
        <v>0</v>
      </c>
      <c r="AE279" s="2">
        <v>0</v>
      </c>
      <c r="AF279" s="2">
        <v>0</v>
      </c>
      <c r="AG279" s="2">
        <v>0</v>
      </c>
      <c r="AH279" t="s">
        <v>42</v>
      </c>
      <c r="AI279">
        <v>6</v>
      </c>
    </row>
    <row r="280" spans="1:35" x14ac:dyDescent="0.25">
      <c r="A280" t="s">
        <v>816</v>
      </c>
      <c r="B280" t="s">
        <v>302</v>
      </c>
      <c r="C280" t="s">
        <v>599</v>
      </c>
      <c r="D280" t="s">
        <v>748</v>
      </c>
      <c r="E280" s="2">
        <v>43.434782608695649</v>
      </c>
      <c r="F280" s="2">
        <v>10.622282608695652</v>
      </c>
      <c r="G280" s="2">
        <v>9.7826086956521743E-2</v>
      </c>
      <c r="H280" s="2">
        <v>0.2608695652173913</v>
      </c>
      <c r="I280" s="2">
        <v>0.2608695652173913</v>
      </c>
      <c r="J280" s="2">
        <v>0.2391304347826087</v>
      </c>
      <c r="K280" s="2">
        <v>0</v>
      </c>
      <c r="L280" s="2">
        <v>0.11684782608695653</v>
      </c>
      <c r="M280" s="2">
        <v>4.7717391304347823</v>
      </c>
      <c r="N280" s="2">
        <v>0</v>
      </c>
      <c r="O280" s="2">
        <v>0.10985985985985985</v>
      </c>
      <c r="P280" s="2">
        <v>0</v>
      </c>
      <c r="Q280" s="2">
        <v>10.230978260869565</v>
      </c>
      <c r="R280" s="2">
        <v>0.23554804804804805</v>
      </c>
      <c r="S280" s="2">
        <v>3.7173913043478259E-2</v>
      </c>
      <c r="T280" s="2">
        <v>7.1739130434782611E-2</v>
      </c>
      <c r="U280" s="2">
        <v>0</v>
      </c>
      <c r="V280" s="2">
        <v>2.5075075075075073E-3</v>
      </c>
      <c r="W280" s="2">
        <v>1.7934782608695653E-2</v>
      </c>
      <c r="X280" s="2">
        <v>0.32608695652173914</v>
      </c>
      <c r="Y280" s="2">
        <v>0</v>
      </c>
      <c r="Z280" s="2">
        <v>7.9204204204204199E-3</v>
      </c>
      <c r="AA280" s="2">
        <v>0</v>
      </c>
      <c r="AB280" s="2">
        <v>0</v>
      </c>
      <c r="AC280" s="2">
        <v>0</v>
      </c>
      <c r="AD280" s="2">
        <v>0</v>
      </c>
      <c r="AE280" s="2">
        <v>0</v>
      </c>
      <c r="AF280" s="2">
        <v>0</v>
      </c>
      <c r="AG280" s="2">
        <v>0.16304347826086957</v>
      </c>
      <c r="AH280" t="s">
        <v>14</v>
      </c>
      <c r="AI280">
        <v>6</v>
      </c>
    </row>
    <row r="281" spans="1:35" x14ac:dyDescent="0.25">
      <c r="A281" t="s">
        <v>816</v>
      </c>
      <c r="B281" t="s">
        <v>528</v>
      </c>
      <c r="C281" t="s">
        <v>588</v>
      </c>
      <c r="D281" t="s">
        <v>743</v>
      </c>
      <c r="E281" s="2">
        <v>57.119565217391305</v>
      </c>
      <c r="F281" s="2">
        <v>4.1739130434782608</v>
      </c>
      <c r="G281" s="2">
        <v>1.6956521739130435</v>
      </c>
      <c r="H281" s="2">
        <v>0.25543478260869568</v>
      </c>
      <c r="I281" s="2">
        <v>0.42391304347826086</v>
      </c>
      <c r="J281" s="2">
        <v>0</v>
      </c>
      <c r="K281" s="2">
        <v>0</v>
      </c>
      <c r="L281" s="2">
        <v>5.4021739130434785</v>
      </c>
      <c r="M281" s="2">
        <v>0</v>
      </c>
      <c r="N281" s="2">
        <v>0</v>
      </c>
      <c r="O281" s="2">
        <v>0</v>
      </c>
      <c r="P281" s="2">
        <v>5.6494565217391308</v>
      </c>
      <c r="Q281" s="2">
        <v>7.0217391304347823</v>
      </c>
      <c r="R281" s="2">
        <v>0.22183634633682209</v>
      </c>
      <c r="S281" s="2">
        <v>0.86684782608695654</v>
      </c>
      <c r="T281" s="2">
        <v>6.2880434782608692</v>
      </c>
      <c r="U281" s="2">
        <v>0</v>
      </c>
      <c r="V281" s="2">
        <v>0.12526165556612751</v>
      </c>
      <c r="W281" s="2">
        <v>1.0679347826086956</v>
      </c>
      <c r="X281" s="2">
        <v>7.8152173913043477</v>
      </c>
      <c r="Y281" s="2">
        <v>0</v>
      </c>
      <c r="Z281" s="2">
        <v>0.15551855375832541</v>
      </c>
      <c r="AA281" s="2">
        <v>0</v>
      </c>
      <c r="AB281" s="2">
        <v>0</v>
      </c>
      <c r="AC281" s="2">
        <v>0</v>
      </c>
      <c r="AD281" s="2">
        <v>0</v>
      </c>
      <c r="AE281" s="2">
        <v>0</v>
      </c>
      <c r="AF281" s="2">
        <v>0</v>
      </c>
      <c r="AG281" s="2">
        <v>0</v>
      </c>
      <c r="AH281" t="s">
        <v>246</v>
      </c>
      <c r="AI281">
        <v>6</v>
      </c>
    </row>
  </sheetData>
  <pageMargins left="0.7" right="0.7" top="0.75" bottom="0.75" header="0.3" footer="0.3"/>
  <pageSetup orientation="portrait" horizontalDpi="1200" verticalDpi="1200" r:id="rId1"/>
  <ignoredErrors>
    <ignoredError sqref="AH2:AH281"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E41A9F-1862-4093-9415-9A8B3A1F758C}">
  <sheetPr codeName="Sheet4"/>
  <dimension ref="B2:AC54"/>
  <sheetViews>
    <sheetView zoomScale="80" zoomScaleNormal="80" workbookViewId="0">
      <pane ySplit="2" topLeftCell="A3" activePane="bottomLeft" state="frozen"/>
      <selection activeCell="C40" sqref="C40"/>
      <selection pane="bottomLeft"/>
    </sheetView>
  </sheetViews>
  <sheetFormatPr defaultColWidth="8.85546875" defaultRowHeight="15.75" x14ac:dyDescent="0.25"/>
  <cols>
    <col min="1" max="1" width="3" style="7" customWidth="1"/>
    <col min="2" max="2" width="27.28515625" style="7" customWidth="1"/>
    <col min="3" max="3" width="16.5703125" style="7" customWidth="1"/>
    <col min="4" max="4" width="11.5703125" style="7" customWidth="1"/>
    <col min="5" max="5" width="4.5703125" style="7" customWidth="1"/>
    <col min="6" max="6" width="10" style="7" customWidth="1"/>
    <col min="7" max="7" width="12.5703125" style="7" customWidth="1"/>
    <col min="8" max="10" width="8.5703125" style="7" customWidth="1"/>
    <col min="11" max="11" width="9.140625" style="7" customWidth="1"/>
    <col min="12" max="12" width="4.5703125" style="7" customWidth="1"/>
    <col min="13" max="13" width="7.5703125" style="7" customWidth="1"/>
    <col min="14" max="14" width="10.7109375" style="14" customWidth="1"/>
    <col min="15" max="18" width="8.5703125" style="7" customWidth="1"/>
    <col min="19" max="19" width="5.42578125" style="7" customWidth="1"/>
    <col min="20" max="20" width="40.5703125" style="7" customWidth="1"/>
    <col min="21" max="22" width="12.5703125" style="7" customWidth="1"/>
    <col min="23" max="25" width="8.85546875" style="7"/>
    <col min="26" max="26" width="37.140625" style="7" customWidth="1"/>
    <col min="27" max="27" width="11.5703125" style="7" customWidth="1"/>
    <col min="28" max="32" width="8.85546875" style="7"/>
    <col min="33" max="33" width="22.85546875" style="7" customWidth="1"/>
    <col min="34" max="34" width="16.42578125" style="7" customWidth="1"/>
    <col min="35" max="35" width="13.5703125" style="7" customWidth="1"/>
    <col min="36" max="16384" width="8.85546875" style="7"/>
  </cols>
  <sheetData>
    <row r="2" spans="2:29" ht="85.5" customHeight="1" x14ac:dyDescent="0.25">
      <c r="B2" s="3" t="s">
        <v>975</v>
      </c>
      <c r="C2" s="3" t="s">
        <v>831</v>
      </c>
      <c r="D2" s="3" t="s">
        <v>976</v>
      </c>
      <c r="E2" s="4"/>
      <c r="F2" s="5" t="s">
        <v>843</v>
      </c>
      <c r="G2" s="5" t="s">
        <v>844</v>
      </c>
      <c r="H2" s="5" t="s">
        <v>839</v>
      </c>
      <c r="I2" s="5" t="s">
        <v>845</v>
      </c>
      <c r="J2" s="6" t="s">
        <v>846</v>
      </c>
      <c r="K2" s="5" t="s">
        <v>847</v>
      </c>
      <c r="L2" s="5"/>
      <c r="M2" s="5" t="s">
        <v>831</v>
      </c>
      <c r="N2" s="5" t="s">
        <v>844</v>
      </c>
      <c r="O2" s="5" t="s">
        <v>839</v>
      </c>
      <c r="P2" s="5" t="s">
        <v>845</v>
      </c>
      <c r="Q2" s="6" t="s">
        <v>846</v>
      </c>
      <c r="R2" s="5" t="s">
        <v>847</v>
      </c>
      <c r="T2" s="7" t="s">
        <v>848</v>
      </c>
      <c r="U2" s="7" t="s">
        <v>977</v>
      </c>
      <c r="V2" s="8" t="s">
        <v>849</v>
      </c>
      <c r="W2" s="8" t="s">
        <v>850</v>
      </c>
    </row>
    <row r="3" spans="2:29" ht="15" customHeight="1" x14ac:dyDescent="0.25">
      <c r="B3" s="9" t="s">
        <v>851</v>
      </c>
      <c r="C3" s="10">
        <f>AVERAGE(Nurse[MDS Census])</f>
        <v>54.466886645962745</v>
      </c>
      <c r="D3" s="18">
        <v>76.573652573281407</v>
      </c>
      <c r="E3" s="10"/>
      <c r="F3" s="7">
        <v>1</v>
      </c>
      <c r="G3" s="11">
        <v>69193.21739130441</v>
      </c>
      <c r="H3" s="12">
        <v>3.6434308857239039</v>
      </c>
      <c r="I3" s="11">
        <v>5</v>
      </c>
      <c r="J3" s="13">
        <v>0.69655137723978899</v>
      </c>
      <c r="K3" s="11">
        <v>4</v>
      </c>
      <c r="M3" t="s">
        <v>780</v>
      </c>
      <c r="N3" s="11">
        <v>499.60869565217388</v>
      </c>
      <c r="O3" s="12">
        <v>5.6112183447915767</v>
      </c>
      <c r="P3" s="14">
        <v>1</v>
      </c>
      <c r="Q3" s="13">
        <v>1.6792550691845793</v>
      </c>
      <c r="R3" s="14">
        <v>1</v>
      </c>
      <c r="T3" s="15" t="s">
        <v>852</v>
      </c>
      <c r="U3" s="11">
        <f>SUM(Nurse[Total Nurse Staff Hours])</f>
        <v>56251.632282608691</v>
      </c>
      <c r="V3" s="16" t="s">
        <v>853</v>
      </c>
      <c r="W3" s="12">
        <f>Category[[#This Row],[State Total]]/C9</f>
        <v>3.6884554835941534</v>
      </c>
    </row>
    <row r="4" spans="2:29" ht="15" customHeight="1" x14ac:dyDescent="0.25">
      <c r="B4" s="17" t="s">
        <v>839</v>
      </c>
      <c r="C4" s="18">
        <f>SUM(Nurse[Total Nurse Staff Hours])/SUM(Nurse[MDS Census])</f>
        <v>3.6884554835941534</v>
      </c>
      <c r="D4" s="18">
        <v>3.6176047823193387</v>
      </c>
      <c r="E4" s="10"/>
      <c r="F4" s="7">
        <v>2</v>
      </c>
      <c r="G4" s="11">
        <v>127581.48913043467</v>
      </c>
      <c r="H4" s="12">
        <v>3.4416696063905325</v>
      </c>
      <c r="I4" s="11">
        <v>10</v>
      </c>
      <c r="J4" s="13">
        <v>0.65620339242685222</v>
      </c>
      <c r="K4" s="11">
        <v>6</v>
      </c>
      <c r="M4" t="s">
        <v>781</v>
      </c>
      <c r="N4" s="11">
        <v>19399.108695652176</v>
      </c>
      <c r="O4" s="12">
        <v>3.6775058076401965</v>
      </c>
      <c r="P4" s="14">
        <v>27</v>
      </c>
      <c r="Q4" s="13">
        <v>0.57240147743228875</v>
      </c>
      <c r="R4" s="14">
        <v>40</v>
      </c>
      <c r="T4" s="11" t="s">
        <v>854</v>
      </c>
      <c r="U4" s="11">
        <f>SUM(Nurse[Total Direct Care Staff Hours])</f>
        <v>52189.995434782621</v>
      </c>
      <c r="V4" s="16">
        <f>Category[[#This Row],[State Total]]/U3</f>
        <v>0.9277952179694916</v>
      </c>
      <c r="W4" s="12">
        <f>Category[[#This Row],[State Total]]/C9</f>
        <v>3.422131359372004</v>
      </c>
    </row>
    <row r="5" spans="2:29" ht="15" customHeight="1" x14ac:dyDescent="0.25">
      <c r="B5" s="19" t="s">
        <v>855</v>
      </c>
      <c r="C5" s="20">
        <f>SUM(Nurse[Total Direct Care Staff Hours])/SUM(Nurse[MDS Census])</f>
        <v>3.422131359372004</v>
      </c>
      <c r="D5" s="20">
        <v>3.3431272661315639</v>
      </c>
      <c r="E5" s="21"/>
      <c r="F5" s="7">
        <v>3</v>
      </c>
      <c r="G5" s="11">
        <v>122874.52173913032</v>
      </c>
      <c r="H5" s="12">
        <v>3.5340426527380098</v>
      </c>
      <c r="I5" s="11">
        <v>6</v>
      </c>
      <c r="J5" s="13">
        <v>0.69302446309667654</v>
      </c>
      <c r="K5" s="11">
        <v>5</v>
      </c>
      <c r="M5" t="s">
        <v>782</v>
      </c>
      <c r="N5" s="11">
        <v>14869.576086956522</v>
      </c>
      <c r="O5" s="12">
        <v>3.8599588596791961</v>
      </c>
      <c r="P5" s="14">
        <v>18</v>
      </c>
      <c r="Q5" s="13">
        <v>0.37364743885421114</v>
      </c>
      <c r="R5" s="14">
        <v>49</v>
      </c>
      <c r="T5" s="15" t="s">
        <v>856</v>
      </c>
      <c r="U5" s="11">
        <f>SUM(Nurse[Total RN Hours (w/ Admin, DON)])</f>
        <v>5545.3222826086894</v>
      </c>
      <c r="V5" s="16">
        <f>Category[[#This Row],[State Total]]/U3</f>
        <v>9.8580646597932337E-2</v>
      </c>
      <c r="W5" s="12">
        <f>Category[[#This Row],[State Total]]/C9</f>
        <v>0.36361032652040087</v>
      </c>
      <c r="X5" s="22"/>
      <c r="Y5" s="22"/>
      <c r="AB5" s="22"/>
      <c r="AC5" s="22"/>
    </row>
    <row r="6" spans="2:29" ht="15" customHeight="1" x14ac:dyDescent="0.25">
      <c r="B6" s="23" t="s">
        <v>841</v>
      </c>
      <c r="C6" s="20">
        <f>SUM(Nurse[Total RN Hours (w/ Admin, DON)])/SUM(Nurse[MDS Census])</f>
        <v>0.36361032652040087</v>
      </c>
      <c r="D6" s="20">
        <v>0.62562661165643296</v>
      </c>
      <c r="E6"/>
      <c r="F6" s="7">
        <v>4</v>
      </c>
      <c r="G6" s="11">
        <v>216064.59782608761</v>
      </c>
      <c r="H6" s="12">
        <v>3.7380880873840776</v>
      </c>
      <c r="I6" s="11">
        <v>4</v>
      </c>
      <c r="J6" s="13">
        <v>0.58927713647231816</v>
      </c>
      <c r="K6" s="11">
        <v>9</v>
      </c>
      <c r="M6" t="s">
        <v>783</v>
      </c>
      <c r="N6" s="11">
        <v>10304.97826086957</v>
      </c>
      <c r="O6" s="12">
        <v>3.9885240354493057</v>
      </c>
      <c r="P6" s="14">
        <v>12</v>
      </c>
      <c r="Q6" s="13">
        <v>0.66199321138580036</v>
      </c>
      <c r="R6" s="14">
        <v>31</v>
      </c>
      <c r="T6" s="24" t="s">
        <v>857</v>
      </c>
      <c r="U6" s="11">
        <f>SUM(Nurse[RN Hours (excl. Admin, DON)])</f>
        <v>3368.2007608695658</v>
      </c>
      <c r="V6" s="16">
        <f>Category[[#This Row],[State Total]]/U3</f>
        <v>5.987738709425703E-2</v>
      </c>
      <c r="W6" s="12">
        <f>Category[[#This Row],[State Total]]/C9</f>
        <v>0.22085507677110214</v>
      </c>
      <c r="X6" s="22"/>
      <c r="Y6" s="22"/>
      <c r="AB6" s="22"/>
      <c r="AC6" s="22"/>
    </row>
    <row r="7" spans="2:29" ht="15" customHeight="1" thickBot="1" x14ac:dyDescent="0.3">
      <c r="B7" s="25" t="s">
        <v>858</v>
      </c>
      <c r="C7" s="20">
        <f>SUM(Nurse[RN Hours (excl. Admin, DON)])/SUM(Nurse[MDS Census])</f>
        <v>0.22085507677110214</v>
      </c>
      <c r="D7" s="20">
        <v>0.42587093571797052</v>
      </c>
      <c r="E7"/>
      <c r="F7" s="7">
        <v>5</v>
      </c>
      <c r="G7" s="11">
        <v>221410.13043478233</v>
      </c>
      <c r="H7" s="12">
        <v>3.4421919709105748</v>
      </c>
      <c r="I7" s="11">
        <v>9</v>
      </c>
      <c r="J7" s="13">
        <v>0.70035472729832737</v>
      </c>
      <c r="K7" s="11">
        <v>3</v>
      </c>
      <c r="M7" t="s">
        <v>784</v>
      </c>
      <c r="N7" s="11">
        <v>90441.815217391239</v>
      </c>
      <c r="O7" s="12">
        <v>4.1688434288824041</v>
      </c>
      <c r="P7" s="14">
        <v>7</v>
      </c>
      <c r="Q7" s="13">
        <v>0.55565366972063701</v>
      </c>
      <c r="R7" s="14">
        <v>41</v>
      </c>
      <c r="T7" s="24" t="s">
        <v>837</v>
      </c>
      <c r="U7" s="11">
        <f>SUM(Nurse[RN Admin Hours])</f>
        <v>810.42978260869563</v>
      </c>
      <c r="V7" s="16">
        <f>Category[[#This Row],[State Total]]/U3</f>
        <v>1.4407222505777065E-2</v>
      </c>
      <c r="W7" s="12">
        <f>Category[[#This Row],[State Total]]/C9</f>
        <v>5.3140398854794518E-2</v>
      </c>
      <c r="X7" s="22"/>
      <c r="Y7" s="22"/>
      <c r="Z7" s="22"/>
      <c r="AA7" s="22"/>
      <c r="AB7" s="22"/>
      <c r="AC7" s="22"/>
    </row>
    <row r="8" spans="2:29" ht="15" customHeight="1" thickTop="1" x14ac:dyDescent="0.25">
      <c r="B8" s="26" t="s">
        <v>859</v>
      </c>
      <c r="C8" s="27">
        <f>COUNTA(Nurse[Provider])</f>
        <v>280</v>
      </c>
      <c r="D8" s="27">
        <v>14806</v>
      </c>
      <c r="F8" s="7">
        <v>6</v>
      </c>
      <c r="G8" s="11">
        <v>135212.58695652158</v>
      </c>
      <c r="H8" s="12">
        <v>3.4486186599234512</v>
      </c>
      <c r="I8" s="11">
        <v>7</v>
      </c>
      <c r="J8" s="13">
        <v>0.36452698962455138</v>
      </c>
      <c r="K8" s="11">
        <v>10</v>
      </c>
      <c r="M8" t="s">
        <v>785</v>
      </c>
      <c r="N8" s="11">
        <v>14172.717391304339</v>
      </c>
      <c r="O8" s="12">
        <v>3.7166031567080071</v>
      </c>
      <c r="P8" s="14">
        <v>24</v>
      </c>
      <c r="Q8" s="13">
        <v>0.88015673101258662</v>
      </c>
      <c r="R8" s="14">
        <v>10</v>
      </c>
      <c r="T8" s="33" t="s">
        <v>836</v>
      </c>
      <c r="U8" s="34">
        <f>SUM(Nurse[RN DON Hours])</f>
        <v>1366.6917391304351</v>
      </c>
      <c r="V8" s="16">
        <f>Category[[#This Row],[State Total]]/U3</f>
        <v>2.4296036997898368E-2</v>
      </c>
      <c r="W8" s="12">
        <f>Category[[#This Row],[State Total]]/C9</f>
        <v>8.9614850894504675E-2</v>
      </c>
      <c r="X8" s="22"/>
      <c r="Y8" s="22"/>
      <c r="Z8" s="22"/>
      <c r="AA8" s="22"/>
      <c r="AB8" s="22"/>
      <c r="AC8" s="22"/>
    </row>
    <row r="9" spans="2:29" ht="15" customHeight="1" x14ac:dyDescent="0.25">
      <c r="B9" s="26" t="s">
        <v>860</v>
      </c>
      <c r="C9" s="27">
        <f>SUM(Nurse[MDS Census])</f>
        <v>15250.72826086957</v>
      </c>
      <c r="D9" s="27">
        <v>1133749.5000000044</v>
      </c>
      <c r="F9" s="7">
        <v>7</v>
      </c>
      <c r="G9" s="11">
        <v>75955.347826086945</v>
      </c>
      <c r="H9" s="12">
        <v>3.4450510440058326</v>
      </c>
      <c r="I9" s="11">
        <v>8</v>
      </c>
      <c r="J9" s="13">
        <v>0.5931386961904962</v>
      </c>
      <c r="K9" s="11">
        <v>8</v>
      </c>
      <c r="M9" t="s">
        <v>786</v>
      </c>
      <c r="N9" s="11">
        <v>18656.978260869564</v>
      </c>
      <c r="O9" s="12">
        <v>3.5149813975654292</v>
      </c>
      <c r="P9" s="14">
        <v>40</v>
      </c>
      <c r="Q9" s="13">
        <v>0.65521450768508349</v>
      </c>
      <c r="R9" s="14">
        <v>32</v>
      </c>
      <c r="T9" s="15" t="s">
        <v>861</v>
      </c>
      <c r="U9" s="11">
        <f>SUM(Nurse[Total LPN Hours (w/ Admin)])</f>
        <v>14436.627391304351</v>
      </c>
      <c r="V9" s="16">
        <f>Category[[#This Row],[State Total]]/U3</f>
        <v>0.25664370624437366</v>
      </c>
      <c r="W9" s="12">
        <f>Category[[#This Row],[State Total]]/C9</f>
        <v>0.94661888562698715</v>
      </c>
      <c r="X9" s="22"/>
      <c r="Y9" s="22"/>
      <c r="Z9" s="22"/>
      <c r="AA9" s="22"/>
      <c r="AB9" s="22"/>
      <c r="AC9" s="22"/>
    </row>
    <row r="10" spans="2:29" ht="15" customHeight="1" x14ac:dyDescent="0.25">
      <c r="F10" s="7">
        <v>8</v>
      </c>
      <c r="G10" s="11">
        <v>33903.086956521722</v>
      </c>
      <c r="H10" s="12">
        <v>3.8185871493040895</v>
      </c>
      <c r="I10" s="11">
        <v>3</v>
      </c>
      <c r="J10" s="13">
        <v>0.89366637448687003</v>
      </c>
      <c r="K10" s="11">
        <v>1</v>
      </c>
      <c r="M10" t="s">
        <v>787</v>
      </c>
      <c r="N10" s="11">
        <v>1991.2717391304345</v>
      </c>
      <c r="O10" s="12">
        <v>4.1797175172082515</v>
      </c>
      <c r="P10" s="14">
        <v>6</v>
      </c>
      <c r="Q10" s="13">
        <v>1.1788154282002434</v>
      </c>
      <c r="R10" s="14">
        <v>3</v>
      </c>
      <c r="T10" s="24" t="s">
        <v>862</v>
      </c>
      <c r="U10" s="11">
        <f>SUM(Nurse[LPN Hours (excl. Admin)])</f>
        <v>12552.112065217398</v>
      </c>
      <c r="V10" s="16">
        <f>Category[[#This Row],[State Total]]/U3</f>
        <v>0.22314218371754044</v>
      </c>
      <c r="W10" s="12">
        <f>Category[[#This Row],[State Total]]/C9</f>
        <v>0.82305001115413612</v>
      </c>
      <c r="X10" s="22"/>
      <c r="Y10" s="22"/>
      <c r="Z10" s="22"/>
      <c r="AA10" s="22"/>
      <c r="AB10" s="22"/>
      <c r="AC10" s="22"/>
    </row>
    <row r="11" spans="2:29" ht="15" customHeight="1" x14ac:dyDescent="0.25">
      <c r="F11" s="7">
        <v>9</v>
      </c>
      <c r="G11" s="11">
        <v>109110.39130434772</v>
      </c>
      <c r="H11" s="12">
        <v>4.1458952859469518</v>
      </c>
      <c r="I11" s="11">
        <v>2</v>
      </c>
      <c r="J11" s="13">
        <v>0.60320229233337397</v>
      </c>
      <c r="K11" s="11">
        <v>7</v>
      </c>
      <c r="M11" t="s">
        <v>788</v>
      </c>
      <c r="N11" s="11">
        <v>3455.0000000000005</v>
      </c>
      <c r="O11" s="12">
        <v>3.9600654690744359</v>
      </c>
      <c r="P11" s="14">
        <v>14</v>
      </c>
      <c r="Q11" s="13">
        <v>0.96703712326181301</v>
      </c>
      <c r="R11" s="14">
        <v>7</v>
      </c>
      <c r="T11" s="24" t="s">
        <v>838</v>
      </c>
      <c r="U11" s="11">
        <f>SUM(Nurse[LPN Admin Hours])</f>
        <v>1884.5153260869556</v>
      </c>
      <c r="V11" s="16">
        <f>Category[[#This Row],[State Total]]/U3</f>
        <v>3.3501522526833249E-2</v>
      </c>
      <c r="W11" s="12">
        <f>Category[[#This Row],[State Total]]/C9</f>
        <v>0.12356887447285117</v>
      </c>
      <c r="X11" s="22"/>
      <c r="Y11" s="22"/>
      <c r="Z11" s="22"/>
      <c r="AA11" s="22"/>
      <c r="AB11" s="22"/>
      <c r="AC11" s="22"/>
    </row>
    <row r="12" spans="2:29" ht="15" customHeight="1" x14ac:dyDescent="0.25">
      <c r="F12" s="7">
        <v>10</v>
      </c>
      <c r="G12" s="11">
        <v>22444.130434782583</v>
      </c>
      <c r="H12" s="12">
        <v>4.2962792198986879</v>
      </c>
      <c r="I12" s="11">
        <v>1</v>
      </c>
      <c r="J12" s="13">
        <v>0.86396007477504655</v>
      </c>
      <c r="K12" s="11">
        <v>2</v>
      </c>
      <c r="M12" t="s">
        <v>789</v>
      </c>
      <c r="N12" s="11">
        <v>65769.554347826066</v>
      </c>
      <c r="O12" s="12">
        <v>4.1160659410434892</v>
      </c>
      <c r="P12" s="14">
        <v>10</v>
      </c>
      <c r="Q12" s="13">
        <v>0.69445656019973667</v>
      </c>
      <c r="R12" s="14">
        <v>26</v>
      </c>
      <c r="T12" s="15" t="s">
        <v>863</v>
      </c>
      <c r="U12" s="11">
        <f>SUM(Nurse[Total CNA, NA TR, Med Aide/Tech Hours])</f>
        <v>36269.68260869565</v>
      </c>
      <c r="V12" s="16">
        <f>Category[[#This Row],[State Total]]/U3</f>
        <v>0.64477564715769398</v>
      </c>
      <c r="W12" s="12">
        <f>Category[[#This Row],[State Total]]/C9</f>
        <v>2.3782262714467652</v>
      </c>
      <c r="X12" s="22"/>
      <c r="Y12" s="22"/>
      <c r="Z12" s="22"/>
      <c r="AA12" s="22"/>
      <c r="AB12" s="22"/>
      <c r="AC12" s="22"/>
    </row>
    <row r="13" spans="2:29" ht="15" customHeight="1" x14ac:dyDescent="0.25">
      <c r="I13" s="11"/>
      <c r="J13" s="11"/>
      <c r="K13" s="11"/>
      <c r="M13" t="s">
        <v>790</v>
      </c>
      <c r="N13" s="11">
        <v>27780.826086956524</v>
      </c>
      <c r="O13" s="12">
        <v>3.3807142868321751</v>
      </c>
      <c r="P13" s="14">
        <v>47</v>
      </c>
      <c r="Q13" s="13">
        <v>0.42906146169002968</v>
      </c>
      <c r="R13" s="14">
        <v>46</v>
      </c>
      <c r="T13" s="24" t="s">
        <v>864</v>
      </c>
      <c r="U13" s="11">
        <f>SUM(Nurse[CNA Hours])</f>
        <v>25556.580326086954</v>
      </c>
      <c r="V13" s="16">
        <f>Category[[#This Row],[State Total]]/U3</f>
        <v>0.45432602200217892</v>
      </c>
      <c r="W13" s="12">
        <f>Category[[#This Row],[State Total]]/C9</f>
        <v>1.675761307193455</v>
      </c>
      <c r="X13" s="22"/>
      <c r="Y13" s="22"/>
      <c r="Z13" s="22"/>
      <c r="AA13" s="22"/>
      <c r="AB13" s="22"/>
      <c r="AC13" s="22"/>
    </row>
    <row r="14" spans="2:29" ht="15" customHeight="1" x14ac:dyDescent="0.25">
      <c r="G14" s="12"/>
      <c r="I14" s="11"/>
      <c r="J14" s="11"/>
      <c r="K14" s="11"/>
      <c r="M14" t="s">
        <v>791</v>
      </c>
      <c r="N14" s="11">
        <v>3190.6195652173915</v>
      </c>
      <c r="O14" s="12">
        <v>4.4830250360261221</v>
      </c>
      <c r="P14" s="14">
        <v>3</v>
      </c>
      <c r="Q14" s="13">
        <v>1.4751847637606159</v>
      </c>
      <c r="R14" s="14">
        <v>2</v>
      </c>
      <c r="T14" s="24" t="s">
        <v>865</v>
      </c>
      <c r="U14" s="11">
        <f>SUM(Nurse[NA TR Hours])</f>
        <v>1911.7088043478266</v>
      </c>
      <c r="V14" s="16">
        <f>Category[[#This Row],[State Total]]/U3</f>
        <v>3.3984948112143393E-2</v>
      </c>
      <c r="W14" s="12">
        <f>Category[[#This Row],[State Total]]/C9</f>
        <v>0.12535196822389807</v>
      </c>
    </row>
    <row r="15" spans="2:29" ht="15" customHeight="1" x14ac:dyDescent="0.25">
      <c r="I15" s="11"/>
      <c r="J15" s="11"/>
      <c r="K15" s="11"/>
      <c r="M15" t="s">
        <v>792</v>
      </c>
      <c r="N15" s="11">
        <v>20203.739130434784</v>
      </c>
      <c r="O15" s="12">
        <v>3.6020515197359071</v>
      </c>
      <c r="P15" s="14">
        <v>33</v>
      </c>
      <c r="Q15" s="13">
        <v>0.7107612452279598</v>
      </c>
      <c r="R15" s="14">
        <v>23</v>
      </c>
      <c r="T15" s="28" t="s">
        <v>866</v>
      </c>
      <c r="U15" s="29">
        <f>SUM(Nurse[Med Aide/Tech Hours])</f>
        <v>8801.3934782608703</v>
      </c>
      <c r="V15" s="16">
        <f>Category[[#This Row],[State Total]]/U3</f>
        <v>0.15646467704337169</v>
      </c>
      <c r="W15" s="12">
        <f>Category[[#This Row],[State Total]]/C9</f>
        <v>0.57711299602941257</v>
      </c>
    </row>
    <row r="16" spans="2:29" ht="15" customHeight="1" x14ac:dyDescent="0.25">
      <c r="I16" s="11"/>
      <c r="J16" s="11"/>
      <c r="K16" s="11"/>
      <c r="M16" t="s">
        <v>793</v>
      </c>
      <c r="N16" s="11">
        <v>3648.0760869565211</v>
      </c>
      <c r="O16" s="12">
        <v>4.1569399594187546</v>
      </c>
      <c r="P16" s="14">
        <v>8</v>
      </c>
      <c r="Q16" s="13">
        <v>0.88999982122798493</v>
      </c>
      <c r="R16" s="14">
        <v>9</v>
      </c>
    </row>
    <row r="17" spans="9:23" ht="15" customHeight="1" x14ac:dyDescent="0.25">
      <c r="I17" s="11"/>
      <c r="J17" s="11"/>
      <c r="K17" s="11"/>
      <c r="M17" t="s">
        <v>794</v>
      </c>
      <c r="N17" s="11">
        <v>56360.021739130454</v>
      </c>
      <c r="O17" s="12">
        <v>2.9793116169687046</v>
      </c>
      <c r="P17" s="14">
        <v>51</v>
      </c>
      <c r="Q17" s="13">
        <v>0.67574055538133815</v>
      </c>
      <c r="R17" s="14">
        <v>29</v>
      </c>
    </row>
    <row r="18" spans="9:23" ht="15" customHeight="1" x14ac:dyDescent="0.25">
      <c r="I18" s="11"/>
      <c r="J18" s="11"/>
      <c r="K18" s="11"/>
      <c r="M18" t="s">
        <v>795</v>
      </c>
      <c r="N18" s="11">
        <v>33912.184782608732</v>
      </c>
      <c r="O18" s="12">
        <v>3.4266122764005855</v>
      </c>
      <c r="P18" s="14">
        <v>44</v>
      </c>
      <c r="Q18" s="13">
        <v>0.5972269073479739</v>
      </c>
      <c r="R18" s="14">
        <v>37</v>
      </c>
      <c r="T18" s="7" t="s">
        <v>867</v>
      </c>
      <c r="U18" s="7" t="s">
        <v>977</v>
      </c>
    </row>
    <row r="19" spans="9:23" ht="15" customHeight="1" x14ac:dyDescent="0.25">
      <c r="M19" t="s">
        <v>796</v>
      </c>
      <c r="N19" s="11">
        <v>14767.652173913046</v>
      </c>
      <c r="O19" s="12">
        <v>3.8376440575170174</v>
      </c>
      <c r="P19" s="14">
        <v>20</v>
      </c>
      <c r="Q19" s="13">
        <v>0.69296483795369435</v>
      </c>
      <c r="R19" s="14">
        <v>28</v>
      </c>
      <c r="T19" s="7" t="s">
        <v>868</v>
      </c>
      <c r="U19" s="11">
        <f>SUM(Nurse[RN Hours Contract (excl. Admin, DON)])</f>
        <v>83.601630434782592</v>
      </c>
    </row>
    <row r="20" spans="9:23" ht="15" customHeight="1" x14ac:dyDescent="0.25">
      <c r="M20" t="s">
        <v>797</v>
      </c>
      <c r="N20" s="11">
        <v>20228.043478260875</v>
      </c>
      <c r="O20" s="12">
        <v>3.649939445883351</v>
      </c>
      <c r="P20" s="14">
        <v>29</v>
      </c>
      <c r="Q20" s="13">
        <v>0.65163810465453664</v>
      </c>
      <c r="R20" s="14">
        <v>33</v>
      </c>
      <c r="T20" s="7" t="s">
        <v>869</v>
      </c>
      <c r="U20" s="11">
        <f>SUM(Nurse[RN Admin Hours Contract])</f>
        <v>19.914782608695656</v>
      </c>
      <c r="W20" s="11"/>
    </row>
    <row r="21" spans="9:23" ht="15" customHeight="1" x14ac:dyDescent="0.25">
      <c r="M21" t="s">
        <v>798</v>
      </c>
      <c r="N21" s="11">
        <v>20988.326086956513</v>
      </c>
      <c r="O21" s="12">
        <v>3.5257540682553339</v>
      </c>
      <c r="P21" s="14">
        <v>39</v>
      </c>
      <c r="Q21" s="13">
        <v>0.24752919065774662</v>
      </c>
      <c r="R21" s="14">
        <v>51</v>
      </c>
      <c r="T21" s="7" t="s">
        <v>870</v>
      </c>
      <c r="U21" s="11">
        <f>SUM(Nurse[RN DON Hours Contract])</f>
        <v>24.388695652173912</v>
      </c>
    </row>
    <row r="22" spans="9:23" ht="15" customHeight="1" x14ac:dyDescent="0.25">
      <c r="M22" t="s">
        <v>799</v>
      </c>
      <c r="N22" s="11">
        <v>31567.130434782615</v>
      </c>
      <c r="O22" s="12">
        <v>3.6090746807356027</v>
      </c>
      <c r="P22" s="14">
        <v>32</v>
      </c>
      <c r="Q22" s="13">
        <v>0.64982515178143496</v>
      </c>
      <c r="R22" s="14">
        <v>34</v>
      </c>
      <c r="T22" s="7" t="s">
        <v>871</v>
      </c>
      <c r="U22" s="11">
        <f>SUM(Nurse[LPN Hours Contract (excl. Admin)])</f>
        <v>452.86358695652171</v>
      </c>
    </row>
    <row r="23" spans="9:23" ht="15" customHeight="1" x14ac:dyDescent="0.25">
      <c r="M23" t="s">
        <v>800</v>
      </c>
      <c r="N23" s="11">
        <v>20843.717391304348</v>
      </c>
      <c r="O23" s="12">
        <v>3.7171215599320409</v>
      </c>
      <c r="P23" s="14">
        <v>23</v>
      </c>
      <c r="Q23" s="13">
        <v>0.7752439792618151</v>
      </c>
      <c r="R23" s="14">
        <v>17</v>
      </c>
      <c r="T23" s="7" t="s">
        <v>872</v>
      </c>
      <c r="U23" s="11">
        <f>SUM(Nurse[LPN Admin Hours Contract])</f>
        <v>22.101847826086953</v>
      </c>
    </row>
    <row r="24" spans="9:23" ht="15" customHeight="1" x14ac:dyDescent="0.25">
      <c r="M24" t="s">
        <v>801</v>
      </c>
      <c r="N24" s="11">
        <v>4934.9782608695641</v>
      </c>
      <c r="O24" s="12">
        <v>4.3008784012968659</v>
      </c>
      <c r="P24" s="14">
        <v>5</v>
      </c>
      <c r="Q24" s="13">
        <v>1.0343943632190795</v>
      </c>
      <c r="R24" s="14">
        <v>6</v>
      </c>
      <c r="T24" s="7" t="s">
        <v>873</v>
      </c>
      <c r="U24" s="11">
        <f>SUM(Nurse[CNA Hours Contract])</f>
        <v>1275.8597826086962</v>
      </c>
    </row>
    <row r="25" spans="9:23" ht="15" customHeight="1" x14ac:dyDescent="0.25">
      <c r="M25" t="s">
        <v>802</v>
      </c>
      <c r="N25" s="11">
        <v>31237.043478260846</v>
      </c>
      <c r="O25" s="12">
        <v>3.669082729256794</v>
      </c>
      <c r="P25" s="14">
        <v>28</v>
      </c>
      <c r="Q25" s="13">
        <v>0.71055695787610029</v>
      </c>
      <c r="R25" s="14">
        <v>24</v>
      </c>
      <c r="T25" s="7" t="s">
        <v>874</v>
      </c>
      <c r="U25" s="11">
        <f>SUM(Nurse[NA TR Hours Contract])</f>
        <v>1.0470652173913042</v>
      </c>
    </row>
    <row r="26" spans="9:23" ht="15" customHeight="1" x14ac:dyDescent="0.25">
      <c r="M26" t="s">
        <v>803</v>
      </c>
      <c r="N26" s="11">
        <v>20244.869565217403</v>
      </c>
      <c r="O26" s="12">
        <v>4.1530949172307707</v>
      </c>
      <c r="P26" s="14">
        <v>9</v>
      </c>
      <c r="Q26" s="13">
        <v>1.0613915441808113</v>
      </c>
      <c r="R26" s="14">
        <v>5</v>
      </c>
      <c r="T26" s="7" t="s">
        <v>875</v>
      </c>
      <c r="U26" s="11">
        <f>SUM(Nurse[Med Aide/Tech Hours Contract])</f>
        <v>166.00717391304343</v>
      </c>
    </row>
    <row r="27" spans="9:23" ht="15" customHeight="1" x14ac:dyDescent="0.25">
      <c r="M27" t="s">
        <v>804</v>
      </c>
      <c r="N27" s="11">
        <v>31430.967391304355</v>
      </c>
      <c r="O27" s="12">
        <v>2.9948222484817468</v>
      </c>
      <c r="P27" s="14">
        <v>50</v>
      </c>
      <c r="Q27" s="13">
        <v>0.41892845224299335</v>
      </c>
      <c r="R27" s="14">
        <v>47</v>
      </c>
      <c r="T27" s="7" t="s">
        <v>876</v>
      </c>
      <c r="U27" s="11">
        <f>SUM(Nurse[Total Contract Hours])</f>
        <v>2045.7845652173912</v>
      </c>
    </row>
    <row r="28" spans="9:23" ht="15" customHeight="1" x14ac:dyDescent="0.25">
      <c r="M28" t="s">
        <v>805</v>
      </c>
      <c r="N28" s="11">
        <v>13447.456521739132</v>
      </c>
      <c r="O28" s="12">
        <v>3.9079850319197242</v>
      </c>
      <c r="P28" s="14">
        <v>17</v>
      </c>
      <c r="Q28" s="13">
        <v>0.58742220526590605</v>
      </c>
      <c r="R28" s="14">
        <v>38</v>
      </c>
      <c r="T28" s="7" t="s">
        <v>897</v>
      </c>
      <c r="U28" s="11">
        <f>SUM(Nurse[Total Nurse Staff Hours])</f>
        <v>56251.632282608691</v>
      </c>
    </row>
    <row r="29" spans="9:23" ht="15" customHeight="1" x14ac:dyDescent="0.25">
      <c r="M29" t="s">
        <v>806</v>
      </c>
      <c r="N29" s="11">
        <v>3239.3369565217386</v>
      </c>
      <c r="O29" s="12">
        <v>3.7065618970602547</v>
      </c>
      <c r="P29" s="14">
        <v>25</v>
      </c>
      <c r="Q29" s="13">
        <v>0.81876702492122988</v>
      </c>
      <c r="R29" s="14">
        <v>15</v>
      </c>
      <c r="T29" s="7" t="s">
        <v>877</v>
      </c>
      <c r="U29" s="30">
        <f>U27/U28</f>
        <v>3.6368448029016329E-2</v>
      </c>
    </row>
    <row r="30" spans="9:23" ht="15" customHeight="1" x14ac:dyDescent="0.25">
      <c r="M30" t="s">
        <v>807</v>
      </c>
      <c r="N30" s="11">
        <v>31207.90217391304</v>
      </c>
      <c r="O30" s="12">
        <v>3.4602131009878692</v>
      </c>
      <c r="P30" s="14">
        <v>42</v>
      </c>
      <c r="Q30" s="13">
        <v>0.53505824367922394</v>
      </c>
      <c r="R30" s="14">
        <v>44</v>
      </c>
    </row>
    <row r="31" spans="9:23" ht="15" customHeight="1" x14ac:dyDescent="0.25">
      <c r="M31" t="s">
        <v>808</v>
      </c>
      <c r="N31" s="11">
        <v>4519.467391304348</v>
      </c>
      <c r="O31" s="12">
        <v>4.4549235553439095</v>
      </c>
      <c r="P31" s="14">
        <v>4</v>
      </c>
      <c r="Q31" s="13">
        <v>0.8534804986158907</v>
      </c>
      <c r="R31" s="14">
        <v>12</v>
      </c>
      <c r="U31" s="11"/>
    </row>
    <row r="32" spans="9:23" ht="15" customHeight="1" x14ac:dyDescent="0.25">
      <c r="M32" t="s">
        <v>809</v>
      </c>
      <c r="N32" s="11">
        <v>9552.9891304347821</v>
      </c>
      <c r="O32" s="12">
        <v>3.9874417863746263</v>
      </c>
      <c r="P32" s="14">
        <v>13</v>
      </c>
      <c r="Q32" s="13">
        <v>0.76324079078367268</v>
      </c>
      <c r="R32" s="14">
        <v>18</v>
      </c>
    </row>
    <row r="33" spans="13:23" ht="15" customHeight="1" x14ac:dyDescent="0.25">
      <c r="M33" t="s">
        <v>810</v>
      </c>
      <c r="N33" s="11">
        <v>5527.1413043478251</v>
      </c>
      <c r="O33" s="12">
        <v>3.7897723880376883</v>
      </c>
      <c r="P33" s="14">
        <v>22</v>
      </c>
      <c r="Q33" s="13">
        <v>0.70854187930312285</v>
      </c>
      <c r="R33" s="14">
        <v>25</v>
      </c>
      <c r="T33" s="49"/>
      <c r="U33" s="50"/>
    </row>
    <row r="34" spans="13:23" ht="15" customHeight="1" x14ac:dyDescent="0.25">
      <c r="M34" t="s">
        <v>811</v>
      </c>
      <c r="N34" s="11">
        <v>36267.402173912989</v>
      </c>
      <c r="O34" s="12">
        <v>3.5869267047513382</v>
      </c>
      <c r="P34" s="14">
        <v>34</v>
      </c>
      <c r="Q34" s="13">
        <v>0.69307262390678503</v>
      </c>
      <c r="R34" s="14">
        <v>27</v>
      </c>
      <c r="T34" s="51"/>
      <c r="U34" s="52"/>
    </row>
    <row r="35" spans="13:23" ht="15" customHeight="1" x14ac:dyDescent="0.25">
      <c r="M35" t="s">
        <v>812</v>
      </c>
      <c r="N35" s="11">
        <v>4756.804347826087</v>
      </c>
      <c r="O35" s="12">
        <v>3.5403690137240473</v>
      </c>
      <c r="P35" s="14">
        <v>38</v>
      </c>
      <c r="Q35" s="13">
        <v>0.66842913812250659</v>
      </c>
      <c r="R35" s="14">
        <v>30</v>
      </c>
      <c r="T35" s="53"/>
      <c r="U35" s="54"/>
    </row>
    <row r="36" spans="13:23" ht="15" customHeight="1" x14ac:dyDescent="0.25">
      <c r="M36" t="s">
        <v>813</v>
      </c>
      <c r="N36" s="11">
        <v>5172.9782608695668</v>
      </c>
      <c r="O36" s="12">
        <v>3.8502402324789768</v>
      </c>
      <c r="P36" s="14">
        <v>19</v>
      </c>
      <c r="Q36" s="13">
        <v>0.77957656215198534</v>
      </c>
      <c r="R36" s="14">
        <v>16</v>
      </c>
      <c r="T36" s="53"/>
      <c r="U36" s="54"/>
    </row>
    <row r="37" spans="13:23" ht="15" customHeight="1" x14ac:dyDescent="0.25">
      <c r="M37" t="s">
        <v>814</v>
      </c>
      <c r="N37" s="11">
        <v>91180.445652173919</v>
      </c>
      <c r="O37" s="12">
        <v>3.3841995453115512</v>
      </c>
      <c r="P37" s="14">
        <v>46</v>
      </c>
      <c r="Q37" s="13">
        <v>0.63938540645812103</v>
      </c>
      <c r="R37" s="14">
        <v>35</v>
      </c>
      <c r="T37" s="53"/>
      <c r="U37" s="54"/>
      <c r="W37" s="12"/>
    </row>
    <row r="38" spans="13:23" ht="15" customHeight="1" x14ac:dyDescent="0.25">
      <c r="M38" t="s">
        <v>815</v>
      </c>
      <c r="N38" s="11">
        <v>61588.445652173861</v>
      </c>
      <c r="O38" s="12">
        <v>3.4122058238267097</v>
      </c>
      <c r="P38" s="14">
        <v>45</v>
      </c>
      <c r="Q38" s="13">
        <v>0.58208364887753339</v>
      </c>
      <c r="R38" s="14">
        <v>39</v>
      </c>
      <c r="T38" s="49"/>
      <c r="U38" s="49"/>
    </row>
    <row r="39" spans="13:23" ht="15" customHeight="1" x14ac:dyDescent="0.25">
      <c r="M39" t="s">
        <v>816</v>
      </c>
      <c r="N39" s="11">
        <v>15250.72826086957</v>
      </c>
      <c r="O39" s="12">
        <v>3.6884554835941534</v>
      </c>
      <c r="P39" s="14">
        <v>26</v>
      </c>
      <c r="Q39" s="13">
        <v>0.36361032652040087</v>
      </c>
      <c r="R39" s="14">
        <v>50</v>
      </c>
    </row>
    <row r="40" spans="13:23" ht="15" customHeight="1" x14ac:dyDescent="0.25">
      <c r="M40" t="s">
        <v>817</v>
      </c>
      <c r="N40" s="11">
        <v>6106.5760869565238</v>
      </c>
      <c r="O40" s="12">
        <v>4.7231716164861455</v>
      </c>
      <c r="P40" s="14">
        <v>2</v>
      </c>
      <c r="Q40" s="13">
        <v>0.74970906275309002</v>
      </c>
      <c r="R40" s="14">
        <v>20</v>
      </c>
    </row>
    <row r="41" spans="13:23" ht="15" customHeight="1" x14ac:dyDescent="0.25">
      <c r="M41" t="s">
        <v>818</v>
      </c>
      <c r="N41" s="11">
        <v>63468.804347826132</v>
      </c>
      <c r="O41" s="12">
        <v>3.5005099201422096</v>
      </c>
      <c r="P41" s="14">
        <v>41</v>
      </c>
      <c r="Q41" s="13">
        <v>0.71129022131721642</v>
      </c>
      <c r="R41" s="14">
        <v>22</v>
      </c>
    </row>
    <row r="42" spans="13:23" ht="15" customHeight="1" x14ac:dyDescent="0.25">
      <c r="M42" t="s">
        <v>819</v>
      </c>
      <c r="N42" s="11">
        <v>6268.7065217391309</v>
      </c>
      <c r="O42" s="12">
        <v>3.4431534485479123</v>
      </c>
      <c r="P42" s="14">
        <v>43</v>
      </c>
      <c r="Q42" s="13">
        <v>0.75944399458316914</v>
      </c>
      <c r="R42" s="14">
        <v>19</v>
      </c>
    </row>
    <row r="43" spans="13:23" ht="15" customHeight="1" x14ac:dyDescent="0.25">
      <c r="M43" t="s">
        <v>820</v>
      </c>
      <c r="N43" s="11">
        <v>14918.402173913038</v>
      </c>
      <c r="O43" s="12">
        <v>3.5435185898944495</v>
      </c>
      <c r="P43" s="14">
        <v>37</v>
      </c>
      <c r="Q43" s="13">
        <v>0.53974215533339709</v>
      </c>
      <c r="R43" s="14">
        <v>43</v>
      </c>
    </row>
    <row r="44" spans="13:23" ht="15" customHeight="1" x14ac:dyDescent="0.25">
      <c r="M44" t="s">
        <v>821</v>
      </c>
      <c r="N44" s="11">
        <v>4723.108695652174</v>
      </c>
      <c r="O44" s="12">
        <v>3.5677603181397655</v>
      </c>
      <c r="P44" s="14">
        <v>35</v>
      </c>
      <c r="Q44" s="13">
        <v>0.8353498064557705</v>
      </c>
      <c r="R44" s="14">
        <v>14</v>
      </c>
    </row>
    <row r="45" spans="13:23" ht="15" customHeight="1" x14ac:dyDescent="0.25">
      <c r="M45" t="s">
        <v>822</v>
      </c>
      <c r="N45" s="11">
        <v>23313.304347826088</v>
      </c>
      <c r="O45" s="12">
        <v>3.6229993323461502</v>
      </c>
      <c r="P45" s="14">
        <v>30</v>
      </c>
      <c r="Q45" s="13">
        <v>0.54875251302670991</v>
      </c>
      <c r="R45" s="14">
        <v>42</v>
      </c>
    </row>
    <row r="46" spans="13:23" ht="15" customHeight="1" x14ac:dyDescent="0.25">
      <c r="M46" t="s">
        <v>823</v>
      </c>
      <c r="N46" s="11">
        <v>79347.152173913142</v>
      </c>
      <c r="O46" s="12">
        <v>3.2995330042529103</v>
      </c>
      <c r="P46" s="14">
        <v>49</v>
      </c>
      <c r="Q46" s="13">
        <v>0.37572269654892942</v>
      </c>
      <c r="R46" s="14">
        <v>48</v>
      </c>
    </row>
    <row r="47" spans="13:23" ht="15" customHeight="1" x14ac:dyDescent="0.25">
      <c r="M47" t="s">
        <v>824</v>
      </c>
      <c r="N47" s="11">
        <v>5298.0652173913022</v>
      </c>
      <c r="O47" s="12">
        <v>3.9381061380077234</v>
      </c>
      <c r="P47" s="14">
        <v>16</v>
      </c>
      <c r="Q47" s="13">
        <v>1.0787532569313658</v>
      </c>
      <c r="R47" s="14">
        <v>4</v>
      </c>
    </row>
    <row r="48" spans="13:23" ht="15" customHeight="1" x14ac:dyDescent="0.25">
      <c r="M48" t="s">
        <v>825</v>
      </c>
      <c r="N48" s="11">
        <v>24257.923913043476</v>
      </c>
      <c r="O48" s="12">
        <v>3.3229098335864258</v>
      </c>
      <c r="P48" s="14">
        <v>48</v>
      </c>
      <c r="Q48" s="13">
        <v>0.51671344952724996</v>
      </c>
      <c r="R48" s="14">
        <v>45</v>
      </c>
    </row>
    <row r="49" spans="13:18" ht="15" customHeight="1" x14ac:dyDescent="0.25">
      <c r="M49" t="s">
        <v>826</v>
      </c>
      <c r="N49" s="11">
        <v>2238.2826086956525</v>
      </c>
      <c r="O49" s="12">
        <v>3.9486413302124101</v>
      </c>
      <c r="P49" s="14">
        <v>15</v>
      </c>
      <c r="Q49" s="13">
        <v>0.74947480113829501</v>
      </c>
      <c r="R49" s="14">
        <v>21</v>
      </c>
    </row>
    <row r="50" spans="13:18" ht="15" customHeight="1" x14ac:dyDescent="0.25">
      <c r="M50" t="s">
        <v>827</v>
      </c>
      <c r="N50" s="11">
        <v>12189.869565217394</v>
      </c>
      <c r="O50" s="12">
        <v>4.070232035153925</v>
      </c>
      <c r="P50" s="14">
        <v>11</v>
      </c>
      <c r="Q50" s="13">
        <v>0.87998641958575707</v>
      </c>
      <c r="R50" s="14">
        <v>11</v>
      </c>
    </row>
    <row r="51" spans="13:18" ht="15" customHeight="1" x14ac:dyDescent="0.25">
      <c r="M51" t="s">
        <v>828</v>
      </c>
      <c r="N51" s="11">
        <v>18067.565217391315</v>
      </c>
      <c r="O51" s="12">
        <v>3.8287163581628367</v>
      </c>
      <c r="P51" s="14">
        <v>21</v>
      </c>
      <c r="Q51" s="13">
        <v>0.95168056979357585</v>
      </c>
      <c r="R51" s="14">
        <v>8</v>
      </c>
    </row>
    <row r="52" spans="13:18" ht="15" customHeight="1" x14ac:dyDescent="0.25">
      <c r="M52" t="s">
        <v>829</v>
      </c>
      <c r="N52" s="11">
        <v>8857.8043478260879</v>
      </c>
      <c r="O52" s="12">
        <v>3.6103887016853227</v>
      </c>
      <c r="P52" s="14">
        <v>31</v>
      </c>
      <c r="Q52" s="13">
        <v>0.6354275031352844</v>
      </c>
      <c r="R52" s="14">
        <v>36</v>
      </c>
    </row>
    <row r="53" spans="13:18" ht="15" customHeight="1" x14ac:dyDescent="0.25">
      <c r="M53" t="s">
        <v>830</v>
      </c>
      <c r="N53" s="11">
        <v>1950.3913043478262</v>
      </c>
      <c r="O53" s="12">
        <v>3.5539424084353195</v>
      </c>
      <c r="P53" s="14">
        <v>36</v>
      </c>
      <c r="Q53" s="13">
        <v>0.84780094295459074</v>
      </c>
      <c r="R53" s="14">
        <v>13</v>
      </c>
    </row>
    <row r="54" spans="13:18" ht="15" customHeight="1" x14ac:dyDescent="0.25"/>
  </sheetData>
  <phoneticPr fontId="14" type="noConversion"/>
  <pageMargins left="0.7" right="0.7" top="0.75" bottom="0.75" header="0.3" footer="0.3"/>
  <pageSetup orientation="portrait" horizontalDpi="300" verticalDpi="300" r:id="rId1"/>
  <ignoredErrors>
    <ignoredError sqref="V15 U19:U29 V3 V4 V5 V6 V7 V8 V9 V10 V11 V12 V13 V14 W3:W15" calculatedColumn="1"/>
  </ignoredErrors>
  <drawing r:id="rId2"/>
  <tableParts count="5">
    <tablePart r:id="rId3"/>
    <tablePart r:id="rId4"/>
    <tablePart r:id="rId5"/>
    <tablePart r:id="rId6"/>
    <tablePart r:id="rId7"/>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CC0B8C-2964-47A5-AEC1-4EE1B30B128D}">
  <sheetPr codeName="Sheet5"/>
  <dimension ref="B2:D28"/>
  <sheetViews>
    <sheetView zoomScale="70" zoomScaleNormal="70" workbookViewId="0"/>
  </sheetViews>
  <sheetFormatPr defaultColWidth="8.85546875" defaultRowHeight="15.75" x14ac:dyDescent="0.25"/>
  <cols>
    <col min="1" max="1" width="100.140625" style="7" customWidth="1"/>
    <col min="2" max="2" width="4.140625" style="7" customWidth="1"/>
    <col min="3" max="3" width="21.5703125" style="7" customWidth="1"/>
    <col min="4" max="4" width="66.85546875" style="7" customWidth="1"/>
    <col min="5" max="16384" width="8.85546875" style="7"/>
  </cols>
  <sheetData>
    <row r="2" spans="2:4" ht="23.25" x14ac:dyDescent="0.35">
      <c r="C2" s="39" t="s">
        <v>914</v>
      </c>
      <c r="D2" s="40"/>
    </row>
    <row r="3" spans="2:4" x14ac:dyDescent="0.25">
      <c r="C3" s="41" t="s">
        <v>864</v>
      </c>
      <c r="D3" s="42" t="s">
        <v>915</v>
      </c>
    </row>
    <row r="4" spans="2:4" x14ac:dyDescent="0.25">
      <c r="C4" s="43" t="s">
        <v>850</v>
      </c>
      <c r="D4" s="44" t="s">
        <v>916</v>
      </c>
    </row>
    <row r="5" spans="2:4" x14ac:dyDescent="0.25">
      <c r="C5" s="43" t="s">
        <v>917</v>
      </c>
      <c r="D5" s="44" t="s">
        <v>918</v>
      </c>
    </row>
    <row r="6" spans="2:4" ht="15.6" customHeight="1" x14ac:dyDescent="0.25">
      <c r="C6" s="43" t="s">
        <v>866</v>
      </c>
      <c r="D6" s="44" t="s">
        <v>919</v>
      </c>
    </row>
    <row r="7" spans="2:4" ht="15.6" customHeight="1" x14ac:dyDescent="0.25">
      <c r="C7" s="43" t="s">
        <v>865</v>
      </c>
      <c r="D7" s="44" t="s">
        <v>920</v>
      </c>
    </row>
    <row r="8" spans="2:4" x14ac:dyDescent="0.25">
      <c r="C8" s="43" t="s">
        <v>921</v>
      </c>
      <c r="D8" s="44" t="s">
        <v>922</v>
      </c>
    </row>
    <row r="9" spans="2:4" x14ac:dyDescent="0.25">
      <c r="C9" s="45" t="s">
        <v>923</v>
      </c>
      <c r="D9" s="43" t="s">
        <v>924</v>
      </c>
    </row>
    <row r="10" spans="2:4" x14ac:dyDescent="0.25">
      <c r="B10" s="46"/>
      <c r="C10" s="43" t="s">
        <v>925</v>
      </c>
      <c r="D10" s="44" t="s">
        <v>926</v>
      </c>
    </row>
    <row r="11" spans="2:4" x14ac:dyDescent="0.25">
      <c r="C11" s="43" t="s">
        <v>818</v>
      </c>
      <c r="D11" s="44" t="s">
        <v>927</v>
      </c>
    </row>
    <row r="12" spans="2:4" x14ac:dyDescent="0.25">
      <c r="C12" s="43" t="s">
        <v>928</v>
      </c>
      <c r="D12" s="44" t="s">
        <v>929</v>
      </c>
    </row>
    <row r="13" spans="2:4" x14ac:dyDescent="0.25">
      <c r="C13" s="43" t="s">
        <v>925</v>
      </c>
      <c r="D13" s="44" t="s">
        <v>926</v>
      </c>
    </row>
    <row r="14" spans="2:4" x14ac:dyDescent="0.25">
      <c r="C14" s="43" t="s">
        <v>818</v>
      </c>
      <c r="D14" s="44" t="s">
        <v>930</v>
      </c>
    </row>
    <row r="15" spans="2:4" x14ac:dyDescent="0.25">
      <c r="C15" s="47" t="s">
        <v>928</v>
      </c>
      <c r="D15" s="48" t="s">
        <v>929</v>
      </c>
    </row>
    <row r="17" spans="3:4" ht="23.25" x14ac:dyDescent="0.35">
      <c r="C17" s="39" t="s">
        <v>931</v>
      </c>
      <c r="D17" s="40"/>
    </row>
    <row r="18" spans="3:4" x14ac:dyDescent="0.25">
      <c r="C18" s="43" t="s">
        <v>850</v>
      </c>
      <c r="D18" s="44" t="s">
        <v>932</v>
      </c>
    </row>
    <row r="19" spans="3:4" x14ac:dyDescent="0.25">
      <c r="C19" s="43" t="s">
        <v>840</v>
      </c>
      <c r="D19" s="44" t="s">
        <v>933</v>
      </c>
    </row>
    <row r="20" spans="3:4" x14ac:dyDescent="0.25">
      <c r="C20" s="45" t="s">
        <v>934</v>
      </c>
      <c r="D20" s="43" t="s">
        <v>935</v>
      </c>
    </row>
    <row r="21" spans="3:4" x14ac:dyDescent="0.25">
      <c r="C21" s="43" t="s">
        <v>936</v>
      </c>
      <c r="D21" s="44" t="s">
        <v>937</v>
      </c>
    </row>
    <row r="22" spans="3:4" x14ac:dyDescent="0.25">
      <c r="C22" s="43" t="s">
        <v>938</v>
      </c>
      <c r="D22" s="44" t="s">
        <v>939</v>
      </c>
    </row>
    <row r="23" spans="3:4" x14ac:dyDescent="0.25">
      <c r="C23" s="43" t="s">
        <v>940</v>
      </c>
      <c r="D23" s="44" t="s">
        <v>941</v>
      </c>
    </row>
    <row r="24" spans="3:4" x14ac:dyDescent="0.25">
      <c r="C24" s="43" t="s">
        <v>942</v>
      </c>
      <c r="D24" s="44" t="s">
        <v>943</v>
      </c>
    </row>
    <row r="25" spans="3:4" x14ac:dyDescent="0.25">
      <c r="C25" s="43" t="s">
        <v>856</v>
      </c>
      <c r="D25" s="44" t="s">
        <v>944</v>
      </c>
    </row>
    <row r="26" spans="3:4" x14ac:dyDescent="0.25">
      <c r="C26" s="43" t="s">
        <v>938</v>
      </c>
      <c r="D26" s="44" t="s">
        <v>939</v>
      </c>
    </row>
    <row r="27" spans="3:4" x14ac:dyDescent="0.25">
      <c r="C27" s="43" t="s">
        <v>940</v>
      </c>
      <c r="D27" s="44" t="s">
        <v>941</v>
      </c>
    </row>
    <row r="28" spans="3:4" x14ac:dyDescent="0.25">
      <c r="C28" s="47" t="s">
        <v>942</v>
      </c>
      <c r="D28" s="48" t="s">
        <v>943</v>
      </c>
    </row>
  </sheetData>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1 6 " ? > < G e m i n i   x m l n s = " h t t p : / / g e m i n i / p i v o t c u s t o m i z a t i o n / R e l a t i o n s h i p A u t o D e t e c t i o n E n a b l e d " > < C u s t o m C o n t e n t > < ! [ C D A T A [ T r u e ] ] > < / C u s t o m C o n t e n t > < / G e m i n i > 
</file>

<file path=customXml/item2.xml>��< ? x m l   v e r s i o n = " 1 . 0 "   e n c o d i n g = " U T F - 1 6 " ? > < G e m i n i   x m l n s = " h t t p : / / g e m i n i / p i v o t c u s t o m i z a t i o n / S a n d b o x N o n E m p t y " > < C u s t o m C o n t e n t > < ! [ C D A T A [ 1 ] ] > < / C u s t o m C o n t e n t > < / G e m i n i > 
</file>

<file path=customXml/item3.xml>��< ? x m l   v e r s i o n = " 1 . 0 "   e n c o d i n g = " u t f - 1 6 " ? > < D a t a M a s h u p   x m l n s = " h t t p : / / s c h e m a s . m i c r o s o f t . c o m / D a t a M a s h u p " > A A A A A A w D A A B Q S w M E F A A C A A g A B 1 J i V I X x e U K l A A A A 9 w A A A B I A H A B D b 2 5 m a W c v U G F j a 2 F n Z S 5 4 b W w g o h g A K K A U A A A A A A A A A A A A A A A A A A A A A A A A A A A A h Y + x D o I w G I R 3 E 9 + B d K c t a B z I T x l c J T E h G t c G G m i E v w a K 5 d 0 c f C R f Q Y i i b o 5 3 9 y V 3 9 7 j d I R m a 2 r u q t t M G Y x J Q T r z O S i x k b V D F B A 1 J x H I B e 5 m f Z a m 8 k c Y u G r o i J p W 1 l 4 g x 5 x x 1 K 2 r a k o W c B + y U 7 r K 8 U o 0 k H 1 j / h 3 2 N U 2 2 u i I D j a 4 0 I a c A 5 3 a z H U c B m E 1 K N X y A c s y n 9 M W H b 1 7 Z v l V D o H z J g s w T 2 / i C e U E s D B B Q A A g A I A A d S Y l R T c j g s m w A A A O E A A A A T A B w A W 0 N v b n R l b n R f V H l w Z X N d L n h t b C C i G A A o o B Q A A A A A A A A A A A A A A A A A A A A A A A A A A A B t j j 0 O w j A M R q 8 S e W 9 d G B B C T R m A G 3 C B K L g / o n G i x k X l b A w c i S u Q t m t H f 3 7 P n 3 + f b 3 m e X K 9 e N M T O s 4 Z d X o A i t v 7 R c a N h l D o 7 w r k q 7 + 9 A U S W U o 4 Z W J J w Q o 2 3 J m Z j 7 Q J w 2 t R + c k T Q O D Q Z j n 6 Y h 3 B f F A a 1 n I Z Z M 5 h t Q l V e q z d i L u k 0 p X m u T D u q y c n O V B q F J c I l x 0 3 B b f O h N x 4 u B y 8 P V H 1 B L A w Q U A A I A C A A H U m J U K I p H u A 4 A A A A R A A A A E w A c A E Z v c m 1 1 b G F z L 1 N l Y 3 R p b 2 4 x L m 0 g o h g A K K A U A A A A A A A A A A A A A A A A A A A A A A A A A A A A K 0 5 N L s n M z 1 M I h t C G 1 g B Q S w E C L Q A U A A I A C A A H U m J U h f F 5 Q q U A A A D 3 A A A A E g A A A A A A A A A A A A A A A A A A A A A A Q 2 9 u Z m l n L 1 B h Y 2 t h Z 2 U u e G 1 s U E s B A i 0 A F A A C A A g A B 1 J i V F N y O C y b A A A A 4 Q A A A B M A A A A A A A A A A A A A A A A A 8 Q A A A F t D b 2 5 0 Z W 5 0 X 1 R 5 c G V z X S 5 4 b W x Q S w E C L Q A U A A I A C A A H U m J U K I p H u A 4 A A A A R A A A A E w A A A A A A A A A A A A A A A A D Z A Q A A R m 9 y b X V s Y X M v U 2 V j d G l v b j E u b V B L B Q Y A A A A A A w A D A M I A A A A 0 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7 F A Q A A A A A A A K M 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X V l c n l H c m 9 1 c H M i I F Z h b H V l P S J z Q U F B Q U F B P T 0 i I C 8 + P E V u d H J 5 I F R 5 c G U 9 I l J l b G F 0 a W 9 u c 2 h p c H M i I F Z h b H V l P S J z Q U F B Q U F B P T 0 i I C 8 + P C 9 T d G F i b G V F b n R y a W V z P j w v S X R l b T 4 8 L 0 l 0 Z W 1 z P j w v T G 9 j Y W x Q Y W N r Y W d l T W V 0 Y W R h d G F G a W x l P h Y A A A B Q S w U G A A A A A A A A A A A A A A A A A A A A A A A A J g E A A A E A A A D Q j J 3 f A R X R E Y x 6 A M B P w p f r A Q A A A N z h K K m l b M 1 K k T t H e s k o U m 4 A A A A A A g A A A A A A E G Y A A A A B A A A g A A A A B N q A y q M d m C m L a H K N n J l H T j 5 / 0 k S 2 2 F K Z g 3 U a 3 z C B R O s A A A A A D o A A A A A C A A A g A A A A o V v y 6 Y Q 5 B u m q 8 2 b M e u o 8 m K d o 2 h + 4 F A d V v M 8 l c q f K B I 5 Q A A A A e N + J 2 3 p J 8 W v V T O y 2 p O F h s T i f Q r G D E D Y S N Y 8 b O K P X 8 g 1 L W / 0 s R z Y j T 0 F f P Y P D S S N P n M K C h t k S p o 8 r s b u u m 5 S Z G Q W l D f e S m V 7 W X u W e d 8 B F x x Z A A A A A s W Z + B 1 u H x y z 3 v J v l t m I + l Q n s J l i g 4 / 1 e 6 I 8 e + K X 5 U 5 A S U g F R y e m v o V M c y V G D a r 3 W h U C o P T l 6 j R g y 7 W D L q 9 t a U w = = < / D a t a M a s h u p > 
</file>

<file path=customXml/item4.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 2 0 2 2 - 0 1 - 2 9 T 1 0 : 5 8 : 0 4 . 1 2 3 2 3 0 4 - 0 5 : 0 0 < / L a s t P r o c e s s e d T i m e > < / D a t a M o d e l i n g S a n d b o x . S e r i a l i z e d S a n d b o x E r r o r C a c h e > ] ] > < / C u s t o m C o n t e n t > < / G e m i n i > 
</file>

<file path=customXml/item5.xml>��< ? x m l   v e r s i o n = " 1 . 0 "   e n c o d i n g = " U T F - 1 6 " ? > < G e m i n i   x m l n s = " h t t p : / / g e m i n i / p i v o t c u s t o m i z a t i o n / P o w e r P i v o t V e r s i o n " > < C u s t o m C o n t e n t > < ! [ C D A T A [ 2 0 1 5 . 1 3 0 . 1 6 0 5 . 4 0 6 ] ] > < / C u s t o m C o n t e n t > < / G e m i n i > 
</file>

<file path=customXml/item6.xml>��< ? x m l   v e r s i o n = " 1 . 0 "   e n c o d i n g = " U T F - 1 6 " ? > < G e m i n i   x m l n s = " h t t p : / / g e m i n i / p i v o t c u s t o m i z a t i o n / I s S a n d b o x E m b e d d e d " > < C u s t o m C o n t e n t > < ! [ C D A T A [ y e s ] ] > < / C u s t o m C o n t e n t > < / G e m i n i > 
</file>

<file path=customXml/itemProps1.xml><?xml version="1.0" encoding="utf-8"?>
<ds:datastoreItem xmlns:ds="http://schemas.openxmlformats.org/officeDocument/2006/customXml" ds:itemID="{4A0F9BBD-0722-44C0-A51D-871F1E608662}">
  <ds:schemaRefs/>
</ds:datastoreItem>
</file>

<file path=customXml/itemProps2.xml><?xml version="1.0" encoding="utf-8"?>
<ds:datastoreItem xmlns:ds="http://schemas.openxmlformats.org/officeDocument/2006/customXml" ds:itemID="{5E70A7C7-2103-44AA-8B08-92C32F7E8F41}">
  <ds:schemaRefs/>
</ds:datastoreItem>
</file>

<file path=customXml/itemProps3.xml><?xml version="1.0" encoding="utf-8"?>
<ds:datastoreItem xmlns:ds="http://schemas.openxmlformats.org/officeDocument/2006/customXml" ds:itemID="{696E26E2-54FB-4F48-A7C1-42B31EB870F2}">
  <ds:schemaRefs>
    <ds:schemaRef ds:uri="http://schemas.microsoft.com/DataMashup"/>
  </ds:schemaRefs>
</ds:datastoreItem>
</file>

<file path=customXml/itemProps4.xml><?xml version="1.0" encoding="utf-8"?>
<ds:datastoreItem xmlns:ds="http://schemas.openxmlformats.org/officeDocument/2006/customXml" ds:itemID="{A4A438E6-B8DE-4271-94C6-683D0D7167DF}">
  <ds:schemaRefs/>
</ds:datastoreItem>
</file>

<file path=customXml/itemProps5.xml><?xml version="1.0" encoding="utf-8"?>
<ds:datastoreItem xmlns:ds="http://schemas.openxmlformats.org/officeDocument/2006/customXml" ds:itemID="{97E02576-7B1E-4A71-8318-92E74C9030BB}">
  <ds:schemaRefs/>
</ds:datastoreItem>
</file>

<file path=customXml/itemProps6.xml><?xml version="1.0" encoding="utf-8"?>
<ds:datastoreItem xmlns:ds="http://schemas.openxmlformats.org/officeDocument/2006/customXml" ds:itemID="{80E33DC4-4DD3-49B7-9092-FE12AD1B101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Nurse</vt:lpstr>
      <vt:lpstr>Contract</vt:lpstr>
      <vt:lpstr>Non-Nurse</vt:lpstr>
      <vt:lpstr>Summary Data</vt:lpstr>
      <vt:lpstr>Notes &amp; 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2022-01-29T15:07:42Z</dcterms:created>
  <dcterms:modified xsi:type="dcterms:W3CDTF">2022-03-02T16:36:12Z</dcterms:modified>
</cp:coreProperties>
</file>