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B9350302-D9CA-4BD5-A9EF-3D2392059D9F}" xr6:coauthVersionLast="47" xr6:coauthVersionMax="47" xr10:uidLastSave="{00000000-0000-0000-0000-000000000000}"/>
  <bookViews>
    <workbookView xWindow="-120" yWindow="-120" windowWidth="29040" windowHeight="15720" activeTab="2"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<sst xmlns="http://schemas.openxmlformats.org/spreadsheetml/2006/main" count="1560" uniqueCount="451">
  <si>
    <t>355024</t>
  </si>
  <si>
    <t>355031</t>
  </si>
  <si>
    <t>355032</t>
  </si>
  <si>
    <t>355033</t>
  </si>
  <si>
    <t>355034</t>
  </si>
  <si>
    <t>355036</t>
  </si>
  <si>
    <t>355037</t>
  </si>
  <si>
    <t>355038</t>
  </si>
  <si>
    <t>355039</t>
  </si>
  <si>
    <t>355040</t>
  </si>
  <si>
    <t>355041</t>
  </si>
  <si>
    <t>355042</t>
  </si>
  <si>
    <t>355044</t>
  </si>
  <si>
    <t>355047</t>
  </si>
  <si>
    <t>355048</t>
  </si>
  <si>
    <t>355049</t>
  </si>
  <si>
    <t>355050</t>
  </si>
  <si>
    <t>355051</t>
  </si>
  <si>
    <t>355052</t>
  </si>
  <si>
    <t>355053</t>
  </si>
  <si>
    <t>355054</t>
  </si>
  <si>
    <t>355057</t>
  </si>
  <si>
    <t>355058</t>
  </si>
  <si>
    <t>355059</t>
  </si>
  <si>
    <t>355060</t>
  </si>
  <si>
    <t>355061</t>
  </si>
  <si>
    <t>355063</t>
  </si>
  <si>
    <t>355064</t>
  </si>
  <si>
    <t>355065</t>
  </si>
  <si>
    <t>355066</t>
  </si>
  <si>
    <t>355067</t>
  </si>
  <si>
    <t>355068</t>
  </si>
  <si>
    <t>355069</t>
  </si>
  <si>
    <t>355070</t>
  </si>
  <si>
    <t>355072</t>
  </si>
  <si>
    <t>355074</t>
  </si>
  <si>
    <t>355076</t>
  </si>
  <si>
    <t>355077</t>
  </si>
  <si>
    <t>355078</t>
  </si>
  <si>
    <t>355079</t>
  </si>
  <si>
    <t>355081</t>
  </si>
  <si>
    <t>355082</t>
  </si>
  <si>
    <t>355084</t>
  </si>
  <si>
    <t>355086</t>
  </si>
  <si>
    <t>355087</t>
  </si>
  <si>
    <t>355089</t>
  </si>
  <si>
    <t>355090</t>
  </si>
  <si>
    <t>355091</t>
  </si>
  <si>
    <t>355092</t>
  </si>
  <si>
    <t>355093</t>
  </si>
  <si>
    <t>355094</t>
  </si>
  <si>
    <t>355095</t>
  </si>
  <si>
    <t>355096</t>
  </si>
  <si>
    <t>355097</t>
  </si>
  <si>
    <t>355099</t>
  </si>
  <si>
    <t>355100</t>
  </si>
  <si>
    <t>355101</t>
  </si>
  <si>
    <t>355102</t>
  </si>
  <si>
    <t>355103</t>
  </si>
  <si>
    <t>355104</t>
  </si>
  <si>
    <t>355106</t>
  </si>
  <si>
    <t>355107</t>
  </si>
  <si>
    <t>355108</t>
  </si>
  <si>
    <t>355109</t>
  </si>
  <si>
    <t>355110</t>
  </si>
  <si>
    <t>355111</t>
  </si>
  <si>
    <t>355112</t>
  </si>
  <si>
    <t>355114</t>
  </si>
  <si>
    <t>355115</t>
  </si>
  <si>
    <t>355116</t>
  </si>
  <si>
    <t>355117</t>
  </si>
  <si>
    <t>355122</t>
  </si>
  <si>
    <t>355123</t>
  </si>
  <si>
    <t>355124</t>
  </si>
  <si>
    <t>355125</t>
  </si>
  <si>
    <t>355126</t>
  </si>
  <si>
    <t>355127</t>
  </si>
  <si>
    <t>VILLA MARIA</t>
  </si>
  <si>
    <t>THE MEADOWS ON UNIVERSITY</t>
  </si>
  <si>
    <t>MINOT HEALTH AND REHAB, LLC</t>
  </si>
  <si>
    <t>HEART OF AMERICA CARE CENTER</t>
  </si>
  <si>
    <t>ST CATHERINES LIVING CENTER</t>
  </si>
  <si>
    <t>TIOGA MEDICAL CENTER LTC</t>
  </si>
  <si>
    <t>MARIAN MANOR HEALTHCARE CENTER</t>
  </si>
  <si>
    <t>ST ALOISIUS MEDICAL CENTER NURSING HOME</t>
  </si>
  <si>
    <t>ST GERARD'S COMMUNITY OF CARE</t>
  </si>
  <si>
    <t>GRIGGS COUNTY CARE CENTER</t>
  </si>
  <si>
    <t>LUTHER MEMORIAL HOME</t>
  </si>
  <si>
    <t>LUTHERAN HOME OF THE GOOD SHEPHERD</t>
  </si>
  <si>
    <t>WESTERN HORIZONS CARE CENTER</t>
  </si>
  <si>
    <t>MOUNTRAIL BETHEL HOME</t>
  </si>
  <si>
    <t>ROSEWOOD ON BROADWAY</t>
  </si>
  <si>
    <t>PRINCE OF PEACE CARE CENTER</t>
  </si>
  <si>
    <t>STRASBURG NURSING HOME</t>
  </si>
  <si>
    <t>MAPLE MANOR CARE CENTER</t>
  </si>
  <si>
    <t>HATTON PRAIRIE VILLAGE</t>
  </si>
  <si>
    <t>NELSON COUNTY HEALTH SYSTEM CARE CENTER</t>
  </si>
  <si>
    <t>KNIFE RIVER CARE CENTER</t>
  </si>
  <si>
    <t>SOUTHWEST HEALTHCARE SERVS</t>
  </si>
  <si>
    <t>PEMBILIER NURSING CENTER</t>
  </si>
  <si>
    <t>BAPTIST HEALTH CARE CENTER</t>
  </si>
  <si>
    <t>MISSOURI SLOPE</t>
  </si>
  <si>
    <t>ST VINCENT'S - A PROSPERA COMMUNITY</t>
  </si>
  <si>
    <t>SANFORD HILLSBORO CARE CENTER</t>
  </si>
  <si>
    <t>ST LUKES HOME</t>
  </si>
  <si>
    <t>BENEDICTINE LIVING CENTER OF GARRISON</t>
  </si>
  <si>
    <t>SUNSET DRIVE - A PROSPERA COMMUNITY</t>
  </si>
  <si>
    <t>WISHEK LIVING CENTER</t>
  </si>
  <si>
    <t>VALLEY SENIOR LIVING ON COLUMBIA</t>
  </si>
  <si>
    <t>TOWNER COUNTY LIVING CTR</t>
  </si>
  <si>
    <t>EVENTIDE HEARTLAND</t>
  </si>
  <si>
    <t>BETHEL LUTHERAN NURSING &amp; REHABILITATION CENTER</t>
  </si>
  <si>
    <t>MCKENZIE COUNTY HEALTHCARE SYSTEMS LONG TERM CARE</t>
  </si>
  <si>
    <t>TRINITY HOMES</t>
  </si>
  <si>
    <t>NORTHWOOD DEACONESS HEALTH CNT</t>
  </si>
  <si>
    <t>SHEYENNE CARE CENTER</t>
  </si>
  <si>
    <t>EVENTIDE JAMESTOWN</t>
  </si>
  <si>
    <t>ROLETTE COMMUNITY CARE CENTER</t>
  </si>
  <si>
    <t>AVE MARIA VILLAGE</t>
  </si>
  <si>
    <t>LUTHERAN SUNSET HOME</t>
  </si>
  <si>
    <t>BETHANY ON UNIVERSITY</t>
  </si>
  <si>
    <t>WEDGEWOOD MANOR</t>
  </si>
  <si>
    <t>GOOD SAMARITAN SOCIETY - PARK RIVER</t>
  </si>
  <si>
    <t>ST BENEDICTS HEALTH CENTER</t>
  </si>
  <si>
    <t>ASHLEY MEDICAL CENTER NURSING HOME</t>
  </si>
  <si>
    <t>HILL TOP HOME OF COMFORT INC</t>
  </si>
  <si>
    <t>GOOD SAMARITAN SOCIETY - BOTTINEAU</t>
  </si>
  <si>
    <t>GOOD SAMARITAN SOCIETY - MOHALL</t>
  </si>
  <si>
    <t>GOOD SAMARITAN SOCIETY - OAKES</t>
  </si>
  <si>
    <t>ANETA PARKVIEW HEALTH CTR</t>
  </si>
  <si>
    <t>GOOD SAMARITAN SOCIETY - LARIMORE</t>
  </si>
  <si>
    <t>GOOD SAMARITAN SOCIETY - MOTT</t>
  </si>
  <si>
    <t>EVENTIDE DEVILS LAKE CARE CENTER</t>
  </si>
  <si>
    <t>DAKOTA  ALPHA</t>
  </si>
  <si>
    <t>NAPOLEON CARE CENTER</t>
  </si>
  <si>
    <t>FOUR SEASONS HEALTH CARE INC</t>
  </si>
  <si>
    <t>GOOD SAMARITAN SOCIETY - LAKOTA</t>
  </si>
  <si>
    <t>MILLER POINTE, A PROSPERA COMMUNITY</t>
  </si>
  <si>
    <t>ST ROSE CARE CENTER</t>
  </si>
  <si>
    <t>MARYHILL MANOR</t>
  </si>
  <si>
    <t>SOURIS VALLEY CARE CENTER</t>
  </si>
  <si>
    <t>ELM CREST MANOR</t>
  </si>
  <si>
    <t>ST LUKES SUNRISE CARE CENTER</t>
  </si>
  <si>
    <t>WOODSIDE VILLAGE</t>
  </si>
  <si>
    <t>NORTH DAKOTA VETERANS HOME</t>
  </si>
  <si>
    <t>GARRISON MEM HOSP NSG FAC</t>
  </si>
  <si>
    <t>PARKSIDE LUTHERAN HOME</t>
  </si>
  <si>
    <t>ST ALEXIUS TRANSITIONAL CARE UNIT</t>
  </si>
  <si>
    <t>RICHARDTON HEALTH CENTER INC</t>
  </si>
  <si>
    <t>BETHANY ON 42ND</t>
  </si>
  <si>
    <t>EVENTIDE AT SHEYENNE CROSSINGS</t>
  </si>
  <si>
    <t>AUGUSTA PLACE, A PROSPERA COMMUNITY</t>
  </si>
  <si>
    <t>ST GABRIEL'S COMMUNITY</t>
  </si>
  <si>
    <t>EVENTIDE FARGO</t>
  </si>
  <si>
    <t>WILLISTON</t>
  </si>
  <si>
    <t>HARVEY</t>
  </si>
  <si>
    <t>HILLSBORO</t>
  </si>
  <si>
    <t>NORTHWOOD</t>
  </si>
  <si>
    <t>LISBON</t>
  </si>
  <si>
    <t>JAMESTOWN</t>
  </si>
  <si>
    <t>ASHLEY</t>
  </si>
  <si>
    <t>MAYVILLE</t>
  </si>
  <si>
    <t>CROSBY</t>
  </si>
  <si>
    <t>COOPERSTOWN</t>
  </si>
  <si>
    <t>STANLEY</t>
  </si>
  <si>
    <t>FARGO</t>
  </si>
  <si>
    <t>MINOT</t>
  </si>
  <si>
    <t>RUGBY</t>
  </si>
  <si>
    <t>WAHPETON</t>
  </si>
  <si>
    <t>TIOGA</t>
  </si>
  <si>
    <t>GLEN ULLIN</t>
  </si>
  <si>
    <t>HANKINSON</t>
  </si>
  <si>
    <t>NEW ROCKFORD</t>
  </si>
  <si>
    <t>HETTINGER</t>
  </si>
  <si>
    <t>ELLENDALE</t>
  </si>
  <si>
    <t>STRASBURG</t>
  </si>
  <si>
    <t>LANGDON</t>
  </si>
  <si>
    <t>HATTON</t>
  </si>
  <si>
    <t>MCVILLE</t>
  </si>
  <si>
    <t>BEULAH</t>
  </si>
  <si>
    <t>BOWMAN</t>
  </si>
  <si>
    <t>WALHALLA</t>
  </si>
  <si>
    <t>BISMARCK</t>
  </si>
  <si>
    <t>DICKINSON</t>
  </si>
  <si>
    <t>GARRISON</t>
  </si>
  <si>
    <t>MANDAN</t>
  </si>
  <si>
    <t>WISHEK</t>
  </si>
  <si>
    <t>GRAND FORKS</t>
  </si>
  <si>
    <t>CANDO</t>
  </si>
  <si>
    <t>DEVILS LAKE</t>
  </si>
  <si>
    <t>WATFORD CITY</t>
  </si>
  <si>
    <t>VALLEY CITY</t>
  </si>
  <si>
    <t>ROLETTE</t>
  </si>
  <si>
    <t>GRAFTON</t>
  </si>
  <si>
    <t>CAVALIER</t>
  </si>
  <si>
    <t>PARK RIVER</t>
  </si>
  <si>
    <t>KILLDEER</t>
  </si>
  <si>
    <t>BOTTINEAU</t>
  </si>
  <si>
    <t>MOHALL</t>
  </si>
  <si>
    <t>OAKES</t>
  </si>
  <si>
    <t>ANETA</t>
  </si>
  <si>
    <t>LARIMORE</t>
  </si>
  <si>
    <t>MOTT</t>
  </si>
  <si>
    <t>NAPOLEON</t>
  </si>
  <si>
    <t>FORMAN</t>
  </si>
  <si>
    <t>LAKOTA</t>
  </si>
  <si>
    <t>LAMOURE</t>
  </si>
  <si>
    <t>ENDERLIN</t>
  </si>
  <si>
    <t>VELVA</t>
  </si>
  <si>
    <t>NEW SALEM</t>
  </si>
  <si>
    <t>RICHARDTON</t>
  </si>
  <si>
    <t>WEST FARGO</t>
  </si>
  <si>
    <t>Logan</t>
  </si>
  <si>
    <t>Adams</t>
  </si>
  <si>
    <t>Richland</t>
  </si>
  <si>
    <t>Stark</t>
  </si>
  <si>
    <t>Mercer</t>
  </si>
  <si>
    <t>Cass</t>
  </si>
  <si>
    <t>Wells</t>
  </si>
  <si>
    <t>Morton</t>
  </si>
  <si>
    <t>Nelson</t>
  </si>
  <si>
    <t>Ramsey</t>
  </si>
  <si>
    <t>Renville</t>
  </si>
  <si>
    <t>Pierce</t>
  </si>
  <si>
    <t>Eddy</t>
  </si>
  <si>
    <t>Ward</t>
  </si>
  <si>
    <t>Williams</t>
  </si>
  <si>
    <t>Griggs</t>
  </si>
  <si>
    <t>Traill</t>
  </si>
  <si>
    <t>Mountrail</t>
  </si>
  <si>
    <t>Dickey</t>
  </si>
  <si>
    <t>Emmons</t>
  </si>
  <si>
    <t>Cavalier</t>
  </si>
  <si>
    <t>Bowman</t>
  </si>
  <si>
    <t>Pembina</t>
  </si>
  <si>
    <t>Burleigh</t>
  </si>
  <si>
    <t>Mclean</t>
  </si>
  <si>
    <t>Mcintosh</t>
  </si>
  <si>
    <t>Grand Forks</t>
  </si>
  <si>
    <t>Towner</t>
  </si>
  <si>
    <t>Mckenzie</t>
  </si>
  <si>
    <t>Barnes</t>
  </si>
  <si>
    <t>Stutsman</t>
  </si>
  <si>
    <t>Rolette</t>
  </si>
  <si>
    <t>Walsh</t>
  </si>
  <si>
    <t>Dunn</t>
  </si>
  <si>
    <t>Bottineau</t>
  </si>
  <si>
    <t>Hettinger</t>
  </si>
  <si>
    <t>Sargent</t>
  </si>
  <si>
    <t>La Moure</t>
  </si>
  <si>
    <t>Ransom</t>
  </si>
  <si>
    <t>Mchenry</t>
  </si>
  <si>
    <t>Divide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</si>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</sst>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78" totalsRowShown="0" headerRowDxfId="125">
  <autoFilter ref="A1:AG7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78" totalsRowShown="0" headerRowDxfId="96">
  <autoFilter ref="A1:AK78" xr:uid="{F6C3CB19-CE12-4B14-8BE9-BE2DA56924F3}"/>
  <sortState xmlns:xlrd2="http://schemas.microsoft.com/office/spreadsheetml/2017/richdata2" ref="A2:AK78">
    <sortCondition ref="A1:A7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78" totalsRowShown="0" headerRowDxfId="63">
  <autoFilter ref="A1:AI78" xr:uid="{0BC5ADF1-15D4-4F74-902E-CBC634AC45F1}"/>
  <sortState xmlns:xlrd2="http://schemas.microsoft.com/office/spreadsheetml/2017/richdata2" ref="A2:AI78">
    <sortCondition ref="A1:A7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90"/>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304</v>
      </c>
      <c r="B1" s="1" t="s">
        <v>371</v>
      </c>
      <c r="C1" s="1" t="s">
        <v>307</v>
      </c>
      <c r="D1" s="1" t="s">
        <v>306</v>
      </c>
      <c r="E1" s="1" t="s">
        <v>308</v>
      </c>
      <c r="F1" s="1" t="s">
        <v>312</v>
      </c>
      <c r="G1" s="1" t="s">
        <v>315</v>
      </c>
      <c r="H1" s="1" t="s">
        <v>314</v>
      </c>
      <c r="I1" s="1" t="s">
        <v>372</v>
      </c>
      <c r="J1" s="1" t="s">
        <v>351</v>
      </c>
      <c r="K1" s="1" t="s">
        <v>353</v>
      </c>
      <c r="L1" s="1" t="s">
        <v>352</v>
      </c>
      <c r="M1" s="1" t="s">
        <v>354</v>
      </c>
      <c r="N1" s="1" t="s">
        <v>355</v>
      </c>
      <c r="O1" s="1" t="s">
        <v>356</v>
      </c>
      <c r="P1" s="1" t="s">
        <v>361</v>
      </c>
      <c r="Q1" s="1" t="s">
        <v>362</v>
      </c>
      <c r="R1" s="1" t="s">
        <v>357</v>
      </c>
      <c r="S1" s="1" t="s">
        <v>373</v>
      </c>
      <c r="T1" s="1" t="s">
        <v>358</v>
      </c>
      <c r="U1" s="1" t="s">
        <v>359</v>
      </c>
      <c r="V1" s="1" t="s">
        <v>360</v>
      </c>
      <c r="W1" s="1" t="s">
        <v>374</v>
      </c>
      <c r="X1" s="1" t="s">
        <v>364</v>
      </c>
      <c r="Y1" s="1" t="s">
        <v>363</v>
      </c>
      <c r="Z1" s="1" t="s">
        <v>365</v>
      </c>
      <c r="AA1" s="1" t="s">
        <v>375</v>
      </c>
      <c r="AB1" s="1" t="s">
        <v>366</v>
      </c>
      <c r="AC1" s="1" t="s">
        <v>367</v>
      </c>
      <c r="AD1" s="1" t="s">
        <v>368</v>
      </c>
      <c r="AE1" s="1" t="s">
        <v>369</v>
      </c>
      <c r="AF1" s="1" t="s">
        <v>305</v>
      </c>
      <c r="AG1" s="38" t="s">
        <v>316</v>
      </c>
    </row>
    <row r="2" spans="1:34" x14ac:dyDescent="0.25">
      <c r="A2" t="s">
        <v>281</v>
      </c>
      <c r="B2" t="s">
        <v>129</v>
      </c>
      <c r="C2" t="s">
        <v>200</v>
      </c>
      <c r="D2" t="s">
        <v>220</v>
      </c>
      <c r="E2" s="31">
        <v>32.717391304347828</v>
      </c>
      <c r="F2" s="31">
        <v>4.1058604651162778</v>
      </c>
      <c r="G2" s="31">
        <v>3.765710963455148</v>
      </c>
      <c r="H2" s="31">
        <v>0.67580066445182729</v>
      </c>
      <c r="I2" s="31">
        <v>0.33565116279069773</v>
      </c>
      <c r="J2" s="31">
        <v>134.33304347826083</v>
      </c>
      <c r="K2" s="31">
        <v>123.20423913043474</v>
      </c>
      <c r="L2" s="31">
        <v>22.110434782608699</v>
      </c>
      <c r="M2" s="31">
        <v>10.981630434782611</v>
      </c>
      <c r="N2" s="31">
        <v>6.6960869565217402</v>
      </c>
      <c r="O2" s="31">
        <v>4.4327173913043474</v>
      </c>
      <c r="P2" s="31">
        <v>17.220760869565218</v>
      </c>
      <c r="Q2" s="31">
        <v>17.220760869565218</v>
      </c>
      <c r="R2" s="31">
        <v>0</v>
      </c>
      <c r="S2" s="31">
        <v>95.001847826086916</v>
      </c>
      <c r="T2" s="31">
        <v>95.001847826086916</v>
      </c>
      <c r="U2" s="31">
        <v>0</v>
      </c>
      <c r="V2" s="31">
        <v>0</v>
      </c>
      <c r="W2" s="31">
        <v>0.20108695652173914</v>
      </c>
      <c r="X2" s="31">
        <v>0</v>
      </c>
      <c r="Y2" s="31">
        <v>0</v>
      </c>
      <c r="Z2" s="31">
        <v>0</v>
      </c>
      <c r="AA2" s="31">
        <v>0</v>
      </c>
      <c r="AB2" s="31">
        <v>0</v>
      </c>
      <c r="AC2" s="31">
        <v>0.20108695652173914</v>
      </c>
      <c r="AD2" s="31">
        <v>0</v>
      </c>
      <c r="AE2" s="31">
        <v>0</v>
      </c>
      <c r="AF2" t="s">
        <v>52</v>
      </c>
      <c r="AG2" s="32">
        <v>8</v>
      </c>
      <c r="AH2"/>
    </row>
    <row r="3" spans="1:34" x14ac:dyDescent="0.25">
      <c r="A3" t="s">
        <v>281</v>
      </c>
      <c r="B3" t="s">
        <v>124</v>
      </c>
      <c r="C3" t="s">
        <v>160</v>
      </c>
      <c r="D3" t="s">
        <v>237</v>
      </c>
      <c r="E3" s="31">
        <v>21.717391304347824</v>
      </c>
      <c r="F3" s="31">
        <v>4.5992542542542543</v>
      </c>
      <c r="G3" s="31">
        <v>4.5992542542542543</v>
      </c>
      <c r="H3" s="31">
        <v>0.76694194194194187</v>
      </c>
      <c r="I3" s="31">
        <v>0.76694194194194187</v>
      </c>
      <c r="J3" s="31">
        <v>99.883804347826086</v>
      </c>
      <c r="K3" s="31">
        <v>99.883804347826086</v>
      </c>
      <c r="L3" s="31">
        <v>16.655978260869563</v>
      </c>
      <c r="M3" s="31">
        <v>16.655978260869563</v>
      </c>
      <c r="N3" s="31">
        <v>0</v>
      </c>
      <c r="O3" s="31">
        <v>0</v>
      </c>
      <c r="P3" s="31">
        <v>13.973804347826084</v>
      </c>
      <c r="Q3" s="31">
        <v>13.973804347826084</v>
      </c>
      <c r="R3" s="31">
        <v>0</v>
      </c>
      <c r="S3" s="31">
        <v>69.254021739130422</v>
      </c>
      <c r="T3" s="31">
        <v>51.739891304347815</v>
      </c>
      <c r="U3" s="31">
        <v>0</v>
      </c>
      <c r="V3" s="31">
        <v>17.514130434782611</v>
      </c>
      <c r="W3" s="31">
        <v>5.625</v>
      </c>
      <c r="X3" s="31">
        <v>1.6793478260869565</v>
      </c>
      <c r="Y3" s="31">
        <v>0</v>
      </c>
      <c r="Z3" s="31">
        <v>0</v>
      </c>
      <c r="AA3" s="31">
        <v>2.0652173913043477</v>
      </c>
      <c r="AB3" s="31">
        <v>0</v>
      </c>
      <c r="AC3" s="31">
        <v>1.8804347826086956</v>
      </c>
      <c r="AD3" s="31">
        <v>0</v>
      </c>
      <c r="AE3" s="31">
        <v>0</v>
      </c>
      <c r="AF3" t="s">
        <v>47</v>
      </c>
      <c r="AG3" s="32">
        <v>8</v>
      </c>
      <c r="AH3"/>
    </row>
    <row r="4" spans="1:34" x14ac:dyDescent="0.25">
      <c r="A4" t="s">
        <v>281</v>
      </c>
      <c r="B4" t="s">
        <v>151</v>
      </c>
      <c r="C4" t="s">
        <v>182</v>
      </c>
      <c r="D4" t="s">
        <v>235</v>
      </c>
      <c r="E4" s="31">
        <v>47.413043478260867</v>
      </c>
      <c r="F4" s="31">
        <v>4.7515657955066484</v>
      </c>
      <c r="G4" s="31">
        <v>4.4484983952315442</v>
      </c>
      <c r="H4" s="31">
        <v>1.250320953690967</v>
      </c>
      <c r="I4" s="31">
        <v>0.94725355341586392</v>
      </c>
      <c r="J4" s="31">
        <v>225.28619565217389</v>
      </c>
      <c r="K4" s="31">
        <v>210.91684782608692</v>
      </c>
      <c r="L4" s="31">
        <v>59.281521739130412</v>
      </c>
      <c r="M4" s="31">
        <v>44.912173913043461</v>
      </c>
      <c r="N4" s="31">
        <v>8.9345652173913024</v>
      </c>
      <c r="O4" s="31">
        <v>5.4347826086956523</v>
      </c>
      <c r="P4" s="31">
        <v>21.48521739130436</v>
      </c>
      <c r="Q4" s="31">
        <v>21.48521739130436</v>
      </c>
      <c r="R4" s="31">
        <v>0</v>
      </c>
      <c r="S4" s="31">
        <v>144.5194565217391</v>
      </c>
      <c r="T4" s="31">
        <v>144.11673913043475</v>
      </c>
      <c r="U4" s="31">
        <v>0</v>
      </c>
      <c r="V4" s="31">
        <v>0.4027173913043478</v>
      </c>
      <c r="W4" s="31">
        <v>0</v>
      </c>
      <c r="X4" s="31">
        <v>0</v>
      </c>
      <c r="Y4" s="31">
        <v>0</v>
      </c>
      <c r="Z4" s="31">
        <v>0</v>
      </c>
      <c r="AA4" s="31">
        <v>0</v>
      </c>
      <c r="AB4" s="31">
        <v>0</v>
      </c>
      <c r="AC4" s="31">
        <v>0</v>
      </c>
      <c r="AD4" s="31">
        <v>0</v>
      </c>
      <c r="AE4" s="31">
        <v>0</v>
      </c>
      <c r="AF4" t="s">
        <v>74</v>
      </c>
      <c r="AG4" s="32">
        <v>8</v>
      </c>
      <c r="AH4"/>
    </row>
    <row r="5" spans="1:34" x14ac:dyDescent="0.25">
      <c r="A5" t="s">
        <v>281</v>
      </c>
      <c r="B5" t="s">
        <v>118</v>
      </c>
      <c r="C5" t="s">
        <v>159</v>
      </c>
      <c r="D5" t="s">
        <v>242</v>
      </c>
      <c r="E5" s="31">
        <v>92.478260869565219</v>
      </c>
      <c r="F5" s="31">
        <v>4.7126292900799251</v>
      </c>
      <c r="G5" s="31">
        <v>4.5925658204043254</v>
      </c>
      <c r="H5" s="31">
        <v>0.83956276445698175</v>
      </c>
      <c r="I5" s="31">
        <v>0.7194992947813823</v>
      </c>
      <c r="J5" s="31">
        <v>435.81576086956522</v>
      </c>
      <c r="K5" s="31">
        <v>424.71250000000003</v>
      </c>
      <c r="L5" s="31">
        <v>77.641304347826093</v>
      </c>
      <c r="M5" s="31">
        <v>66.538043478260875</v>
      </c>
      <c r="N5" s="31">
        <v>4.9456521739130439</v>
      </c>
      <c r="O5" s="31">
        <v>6.1576086956521738</v>
      </c>
      <c r="P5" s="31">
        <v>40.869565217391305</v>
      </c>
      <c r="Q5" s="31">
        <v>40.869565217391305</v>
      </c>
      <c r="R5" s="31">
        <v>0</v>
      </c>
      <c r="S5" s="31">
        <v>317.30489130434785</v>
      </c>
      <c r="T5" s="31">
        <v>297.82934782608697</v>
      </c>
      <c r="U5" s="31">
        <v>0</v>
      </c>
      <c r="V5" s="31">
        <v>19.475543478260871</v>
      </c>
      <c r="W5" s="31">
        <v>10.760869565217391</v>
      </c>
      <c r="X5" s="31">
        <v>3.6630434782608696</v>
      </c>
      <c r="Y5" s="31">
        <v>0</v>
      </c>
      <c r="Z5" s="31">
        <v>0</v>
      </c>
      <c r="AA5" s="31">
        <v>7.0978260869565215</v>
      </c>
      <c r="AB5" s="31">
        <v>0</v>
      </c>
      <c r="AC5" s="31">
        <v>0</v>
      </c>
      <c r="AD5" s="31">
        <v>0</v>
      </c>
      <c r="AE5" s="31">
        <v>0</v>
      </c>
      <c r="AF5" t="s">
        <v>41</v>
      </c>
      <c r="AG5" s="32">
        <v>8</v>
      </c>
      <c r="AH5"/>
    </row>
    <row r="6" spans="1:34" x14ac:dyDescent="0.25">
      <c r="A6" t="s">
        <v>281</v>
      </c>
      <c r="B6" t="s">
        <v>100</v>
      </c>
      <c r="C6" t="s">
        <v>182</v>
      </c>
      <c r="D6" t="s">
        <v>235</v>
      </c>
      <c r="E6" s="31">
        <v>136.10869565217391</v>
      </c>
      <c r="F6" s="31">
        <v>5.0360214023318948</v>
      </c>
      <c r="G6" s="31">
        <v>4.9364366714582335</v>
      </c>
      <c r="H6" s="31">
        <v>0.58885481552467667</v>
      </c>
      <c r="I6" s="31">
        <v>0.48927008465101418</v>
      </c>
      <c r="J6" s="31">
        <v>685.44630434782596</v>
      </c>
      <c r="K6" s="31">
        <v>671.89195652173908</v>
      </c>
      <c r="L6" s="31">
        <v>80.14826086956522</v>
      </c>
      <c r="M6" s="31">
        <v>66.593913043478253</v>
      </c>
      <c r="N6" s="31">
        <v>8.3804347826086953</v>
      </c>
      <c r="O6" s="31">
        <v>5.1739130434782608</v>
      </c>
      <c r="P6" s="31">
        <v>96.120434782608697</v>
      </c>
      <c r="Q6" s="31">
        <v>96.120434782608697</v>
      </c>
      <c r="R6" s="31">
        <v>0</v>
      </c>
      <c r="S6" s="31">
        <v>509.17760869565205</v>
      </c>
      <c r="T6" s="31">
        <v>421.67641304347814</v>
      </c>
      <c r="U6" s="31">
        <v>2.6168478260869565</v>
      </c>
      <c r="V6" s="31">
        <v>84.884347826086966</v>
      </c>
      <c r="W6" s="31">
        <v>80.084239130434781</v>
      </c>
      <c r="X6" s="31">
        <v>0</v>
      </c>
      <c r="Y6" s="31">
        <v>0</v>
      </c>
      <c r="Z6" s="31">
        <v>0</v>
      </c>
      <c r="AA6" s="31">
        <v>11.418478260869565</v>
      </c>
      <c r="AB6" s="31">
        <v>0</v>
      </c>
      <c r="AC6" s="31">
        <v>68.665760869565219</v>
      </c>
      <c r="AD6" s="31">
        <v>0</v>
      </c>
      <c r="AE6" s="31">
        <v>0</v>
      </c>
      <c r="AF6" t="s">
        <v>22</v>
      </c>
      <c r="AG6" s="32">
        <v>8</v>
      </c>
      <c r="AH6"/>
    </row>
    <row r="7" spans="1:34" x14ac:dyDescent="0.25">
      <c r="A7" t="s">
        <v>281</v>
      </c>
      <c r="B7" t="s">
        <v>105</v>
      </c>
      <c r="C7" t="s">
        <v>184</v>
      </c>
      <c r="D7" t="s">
        <v>236</v>
      </c>
      <c r="E7" s="31">
        <v>50.260869565217391</v>
      </c>
      <c r="F7" s="31">
        <v>3.0487673010380627</v>
      </c>
      <c r="G7" s="31">
        <v>2.8528330449826993</v>
      </c>
      <c r="H7" s="31">
        <v>0.70188148788927329</v>
      </c>
      <c r="I7" s="31">
        <v>0.5059472318339101</v>
      </c>
      <c r="J7" s="31">
        <v>153.23369565217394</v>
      </c>
      <c r="K7" s="31">
        <v>143.3858695652174</v>
      </c>
      <c r="L7" s="31">
        <v>35.277173913043477</v>
      </c>
      <c r="M7" s="31">
        <v>25.429347826086957</v>
      </c>
      <c r="N7" s="31">
        <v>4.7173913043478262</v>
      </c>
      <c r="O7" s="31">
        <v>5.1304347826086953</v>
      </c>
      <c r="P7" s="31">
        <v>10.508152173913043</v>
      </c>
      <c r="Q7" s="31">
        <v>10.508152173913043</v>
      </c>
      <c r="R7" s="31">
        <v>0</v>
      </c>
      <c r="S7" s="31">
        <v>107.4483695652174</v>
      </c>
      <c r="T7" s="31">
        <v>102.14130434782609</v>
      </c>
      <c r="U7" s="31">
        <v>0</v>
      </c>
      <c r="V7" s="31">
        <v>5.3070652173913047</v>
      </c>
      <c r="W7" s="31">
        <v>17.089673913043477</v>
      </c>
      <c r="X7" s="31">
        <v>0</v>
      </c>
      <c r="Y7" s="31">
        <v>0</v>
      </c>
      <c r="Z7" s="31">
        <v>0</v>
      </c>
      <c r="AA7" s="31">
        <v>0</v>
      </c>
      <c r="AB7" s="31">
        <v>0</v>
      </c>
      <c r="AC7" s="31">
        <v>17.089673913043477</v>
      </c>
      <c r="AD7" s="31">
        <v>0</v>
      </c>
      <c r="AE7" s="31">
        <v>0</v>
      </c>
      <c r="AF7" t="s">
        <v>27</v>
      </c>
      <c r="AG7" s="32">
        <v>8</v>
      </c>
      <c r="AH7"/>
    </row>
    <row r="8" spans="1:34" x14ac:dyDescent="0.25">
      <c r="A8" t="s">
        <v>281</v>
      </c>
      <c r="B8" t="s">
        <v>149</v>
      </c>
      <c r="C8" t="s">
        <v>165</v>
      </c>
      <c r="D8" t="s">
        <v>217</v>
      </c>
      <c r="E8" s="31">
        <v>114.33695652173913</v>
      </c>
      <c r="F8" s="31">
        <v>4.7369902081946949</v>
      </c>
      <c r="G8" s="31">
        <v>4.4718110086510121</v>
      </c>
      <c r="H8" s="31">
        <v>0.61714326456887514</v>
      </c>
      <c r="I8" s="31">
        <v>0.36493202775929262</v>
      </c>
      <c r="J8" s="31">
        <v>541.61304347826081</v>
      </c>
      <c r="K8" s="31">
        <v>511.29326086956513</v>
      </c>
      <c r="L8" s="31">
        <v>70.562282608695625</v>
      </c>
      <c r="M8" s="31">
        <v>41.725217391304334</v>
      </c>
      <c r="N8" s="31">
        <v>23.793586956521736</v>
      </c>
      <c r="O8" s="31">
        <v>5.0434782608695654</v>
      </c>
      <c r="P8" s="31">
        <v>90.66</v>
      </c>
      <c r="Q8" s="31">
        <v>89.177282608695648</v>
      </c>
      <c r="R8" s="31">
        <v>1.4827173913043474</v>
      </c>
      <c r="S8" s="31">
        <v>380.39076086956516</v>
      </c>
      <c r="T8" s="31">
        <v>353.07586956521732</v>
      </c>
      <c r="U8" s="31">
        <v>0</v>
      </c>
      <c r="V8" s="31">
        <v>27.314891304347825</v>
      </c>
      <c r="W8" s="31">
        <v>23.739891304347829</v>
      </c>
      <c r="X8" s="31">
        <v>8.1038043478260935</v>
      </c>
      <c r="Y8" s="31">
        <v>0</v>
      </c>
      <c r="Z8" s="31">
        <v>0</v>
      </c>
      <c r="AA8" s="31">
        <v>15.636086956521737</v>
      </c>
      <c r="AB8" s="31">
        <v>0</v>
      </c>
      <c r="AC8" s="31">
        <v>0</v>
      </c>
      <c r="AD8" s="31">
        <v>0</v>
      </c>
      <c r="AE8" s="31">
        <v>0</v>
      </c>
      <c r="AF8" t="s">
        <v>72</v>
      </c>
      <c r="AG8" s="32">
        <v>8</v>
      </c>
      <c r="AH8"/>
    </row>
    <row r="9" spans="1:34" x14ac:dyDescent="0.25">
      <c r="A9" t="s">
        <v>281</v>
      </c>
      <c r="B9" t="s">
        <v>120</v>
      </c>
      <c r="C9" t="s">
        <v>165</v>
      </c>
      <c r="D9" t="s">
        <v>217</v>
      </c>
      <c r="E9" s="31">
        <v>167.59782608695653</v>
      </c>
      <c r="F9" s="31">
        <v>5.3085005512679162</v>
      </c>
      <c r="G9" s="31">
        <v>4.9057649653025486</v>
      </c>
      <c r="H9" s="31">
        <v>0.84356702769310588</v>
      </c>
      <c r="I9" s="31">
        <v>0.49587327323432134</v>
      </c>
      <c r="J9" s="31">
        <v>889.69315217391306</v>
      </c>
      <c r="K9" s="31">
        <v>822.1955434782609</v>
      </c>
      <c r="L9" s="31">
        <v>141.38</v>
      </c>
      <c r="M9" s="31">
        <v>83.10728260869567</v>
      </c>
      <c r="N9" s="31">
        <v>58.272717391304319</v>
      </c>
      <c r="O9" s="31">
        <v>0</v>
      </c>
      <c r="P9" s="31">
        <v>164.2853260869565</v>
      </c>
      <c r="Q9" s="31">
        <v>155.0604347826087</v>
      </c>
      <c r="R9" s="31">
        <v>9.2248913043478211</v>
      </c>
      <c r="S9" s="31">
        <v>584.02782608695657</v>
      </c>
      <c r="T9" s="31">
        <v>559.53304347826088</v>
      </c>
      <c r="U9" s="31">
        <v>0</v>
      </c>
      <c r="V9" s="31">
        <v>24.494782608695651</v>
      </c>
      <c r="W9" s="31">
        <v>54.099456521739128</v>
      </c>
      <c r="X9" s="31">
        <v>10.971956521739132</v>
      </c>
      <c r="Y9" s="31">
        <v>0</v>
      </c>
      <c r="Z9" s="31">
        <v>0</v>
      </c>
      <c r="AA9" s="31">
        <v>42.955760869565218</v>
      </c>
      <c r="AB9" s="31">
        <v>0</v>
      </c>
      <c r="AC9" s="31">
        <v>0.17173913043478262</v>
      </c>
      <c r="AD9" s="31">
        <v>0</v>
      </c>
      <c r="AE9" s="31">
        <v>0</v>
      </c>
      <c r="AF9" t="s">
        <v>43</v>
      </c>
      <c r="AG9" s="32">
        <v>8</v>
      </c>
      <c r="AH9"/>
    </row>
    <row r="10" spans="1:34" x14ac:dyDescent="0.25">
      <c r="A10" t="s">
        <v>281</v>
      </c>
      <c r="B10" t="s">
        <v>111</v>
      </c>
      <c r="C10" t="s">
        <v>154</v>
      </c>
      <c r="D10" t="s">
        <v>226</v>
      </c>
      <c r="E10" s="31">
        <v>110.43478260869566</v>
      </c>
      <c r="F10" s="31">
        <v>3.833274606299212</v>
      </c>
      <c r="G10" s="31">
        <v>3.3846348425196848</v>
      </c>
      <c r="H10" s="31">
        <v>0.78420374015748018</v>
      </c>
      <c r="I10" s="31">
        <v>0.49137204724409433</v>
      </c>
      <c r="J10" s="31">
        <v>423.32684782608692</v>
      </c>
      <c r="K10" s="31">
        <v>373.78141304347827</v>
      </c>
      <c r="L10" s="31">
        <v>86.603369565217378</v>
      </c>
      <c r="M10" s="31">
        <v>54.264565217391286</v>
      </c>
      <c r="N10" s="31">
        <v>26.947500000000002</v>
      </c>
      <c r="O10" s="31">
        <v>5.3913043478260869</v>
      </c>
      <c r="P10" s="31">
        <v>76.463369565217377</v>
      </c>
      <c r="Q10" s="31">
        <v>59.256739130434774</v>
      </c>
      <c r="R10" s="31">
        <v>17.206630434782607</v>
      </c>
      <c r="S10" s="31">
        <v>260.26010869565221</v>
      </c>
      <c r="T10" s="31">
        <v>260.26010869565221</v>
      </c>
      <c r="U10" s="31">
        <v>0</v>
      </c>
      <c r="V10" s="31">
        <v>0</v>
      </c>
      <c r="W10" s="31">
        <v>157.13989130434786</v>
      </c>
      <c r="X10" s="31">
        <v>36.028369565217396</v>
      </c>
      <c r="Y10" s="31">
        <v>0</v>
      </c>
      <c r="Z10" s="31">
        <v>0</v>
      </c>
      <c r="AA10" s="31">
        <v>35.800434782608697</v>
      </c>
      <c r="AB10" s="31">
        <v>0</v>
      </c>
      <c r="AC10" s="31">
        <v>85.311086956521763</v>
      </c>
      <c r="AD10" s="31">
        <v>0</v>
      </c>
      <c r="AE10" s="31">
        <v>0</v>
      </c>
      <c r="AF10" t="s">
        <v>33</v>
      </c>
      <c r="AG10" s="32">
        <v>8</v>
      </c>
      <c r="AH10"/>
    </row>
    <row r="11" spans="1:34" x14ac:dyDescent="0.25">
      <c r="A11" t="s">
        <v>281</v>
      </c>
      <c r="B11" t="s">
        <v>133</v>
      </c>
      <c r="C11" t="s">
        <v>185</v>
      </c>
      <c r="D11" t="s">
        <v>219</v>
      </c>
      <c r="E11" s="31">
        <v>19.913043478260871</v>
      </c>
      <c r="F11" s="31">
        <v>5.2199727074235795</v>
      </c>
      <c r="G11" s="31">
        <v>4.4858296943231428</v>
      </c>
      <c r="H11" s="31">
        <v>1.3991757641921396</v>
      </c>
      <c r="I11" s="31">
        <v>0.66503275109170301</v>
      </c>
      <c r="J11" s="31">
        <v>103.94554347826084</v>
      </c>
      <c r="K11" s="31">
        <v>89.326521739130413</v>
      </c>
      <c r="L11" s="31">
        <v>27.861847826086954</v>
      </c>
      <c r="M11" s="31">
        <v>13.242826086956521</v>
      </c>
      <c r="N11" s="31">
        <v>10.010326086956519</v>
      </c>
      <c r="O11" s="31">
        <v>4.6086956521739131</v>
      </c>
      <c r="P11" s="31">
        <v>13.400217391304347</v>
      </c>
      <c r="Q11" s="31">
        <v>13.400217391304347</v>
      </c>
      <c r="R11" s="31">
        <v>0</v>
      </c>
      <c r="S11" s="31">
        <v>62.683478260869549</v>
      </c>
      <c r="T11" s="31">
        <v>55.89684782608694</v>
      </c>
      <c r="U11" s="31">
        <v>0.70380434782608692</v>
      </c>
      <c r="V11" s="31">
        <v>6.0828260869565209</v>
      </c>
      <c r="W11" s="31">
        <v>24.258152173913039</v>
      </c>
      <c r="X11" s="31">
        <v>10.217391304347826</v>
      </c>
      <c r="Y11" s="31">
        <v>0</v>
      </c>
      <c r="Z11" s="31">
        <v>0</v>
      </c>
      <c r="AA11" s="31">
        <v>7.6086956521739135E-2</v>
      </c>
      <c r="AB11" s="31">
        <v>0</v>
      </c>
      <c r="AC11" s="31">
        <v>11.543478260869565</v>
      </c>
      <c r="AD11" s="31">
        <v>0.70380434782608692</v>
      </c>
      <c r="AE11" s="31">
        <v>1.7173913043478262</v>
      </c>
      <c r="AF11" t="s">
        <v>56</v>
      </c>
      <c r="AG11" s="32">
        <v>8</v>
      </c>
      <c r="AH11"/>
    </row>
    <row r="12" spans="1:34" x14ac:dyDescent="0.25">
      <c r="A12" t="s">
        <v>281</v>
      </c>
      <c r="B12" t="s">
        <v>141</v>
      </c>
      <c r="C12" t="s">
        <v>209</v>
      </c>
      <c r="D12" t="s">
        <v>219</v>
      </c>
      <c r="E12" s="31">
        <v>60.869565217391305</v>
      </c>
      <c r="F12" s="31">
        <v>4.5670535714285716</v>
      </c>
      <c r="G12" s="31">
        <v>4.3363303571428577</v>
      </c>
      <c r="H12" s="31">
        <v>0.67812500000000009</v>
      </c>
      <c r="I12" s="31">
        <v>0.44740178571428568</v>
      </c>
      <c r="J12" s="31">
        <v>277.99456521739131</v>
      </c>
      <c r="K12" s="31">
        <v>263.9505434782609</v>
      </c>
      <c r="L12" s="31">
        <v>41.277173913043484</v>
      </c>
      <c r="M12" s="31">
        <v>27.233152173913041</v>
      </c>
      <c r="N12" s="31">
        <v>9.008152173913043</v>
      </c>
      <c r="O12" s="31">
        <v>5.035869565217399</v>
      </c>
      <c r="P12" s="31">
        <v>32.404891304347828</v>
      </c>
      <c r="Q12" s="31">
        <v>32.404891304347828</v>
      </c>
      <c r="R12" s="31">
        <v>0</v>
      </c>
      <c r="S12" s="31">
        <v>204.3125</v>
      </c>
      <c r="T12" s="31">
        <v>204.3125</v>
      </c>
      <c r="U12" s="31">
        <v>0</v>
      </c>
      <c r="V12" s="31">
        <v>0</v>
      </c>
      <c r="W12" s="31">
        <v>0</v>
      </c>
      <c r="X12" s="31">
        <v>0</v>
      </c>
      <c r="Y12" s="31">
        <v>0</v>
      </c>
      <c r="Z12" s="31">
        <v>0</v>
      </c>
      <c r="AA12" s="31">
        <v>0</v>
      </c>
      <c r="AB12" s="31">
        <v>0</v>
      </c>
      <c r="AC12" s="31">
        <v>0</v>
      </c>
      <c r="AD12" s="31">
        <v>0</v>
      </c>
      <c r="AE12" s="31">
        <v>0</v>
      </c>
      <c r="AF12" t="s">
        <v>64</v>
      </c>
      <c r="AG12" s="32">
        <v>8</v>
      </c>
      <c r="AH12"/>
    </row>
    <row r="13" spans="1:34" x14ac:dyDescent="0.25">
      <c r="A13" t="s">
        <v>281</v>
      </c>
      <c r="B13" t="s">
        <v>150</v>
      </c>
      <c r="C13" t="s">
        <v>211</v>
      </c>
      <c r="D13" t="s">
        <v>217</v>
      </c>
      <c r="E13" s="31">
        <v>61.793478260869563</v>
      </c>
      <c r="F13" s="31">
        <v>4.8605804749340367</v>
      </c>
      <c r="G13" s="31">
        <v>4.6100967458223394</v>
      </c>
      <c r="H13" s="31">
        <v>0.52208970976253299</v>
      </c>
      <c r="I13" s="31">
        <v>0.27160598065083552</v>
      </c>
      <c r="J13" s="31">
        <v>300.35217391304343</v>
      </c>
      <c r="K13" s="31">
        <v>284.87391304347824</v>
      </c>
      <c r="L13" s="31">
        <v>32.261739130434783</v>
      </c>
      <c r="M13" s="31">
        <v>16.783478260869565</v>
      </c>
      <c r="N13" s="31">
        <v>10.434782608695652</v>
      </c>
      <c r="O13" s="31">
        <v>5.0434782608695654</v>
      </c>
      <c r="P13" s="31">
        <v>66.193913043478261</v>
      </c>
      <c r="Q13" s="31">
        <v>66.193913043478261</v>
      </c>
      <c r="R13" s="31">
        <v>0</v>
      </c>
      <c r="S13" s="31">
        <v>201.89652173913038</v>
      </c>
      <c r="T13" s="31">
        <v>184.37141304347821</v>
      </c>
      <c r="U13" s="31">
        <v>0</v>
      </c>
      <c r="V13" s="31">
        <v>17.525108695652172</v>
      </c>
      <c r="W13" s="31">
        <v>0</v>
      </c>
      <c r="X13" s="31">
        <v>0</v>
      </c>
      <c r="Y13" s="31">
        <v>0</v>
      </c>
      <c r="Z13" s="31">
        <v>0</v>
      </c>
      <c r="AA13" s="31">
        <v>0</v>
      </c>
      <c r="AB13" s="31">
        <v>0</v>
      </c>
      <c r="AC13" s="31">
        <v>0</v>
      </c>
      <c r="AD13" s="31">
        <v>0</v>
      </c>
      <c r="AE13" s="31">
        <v>0</v>
      </c>
      <c r="AF13" t="s">
        <v>73</v>
      </c>
      <c r="AG13" s="32">
        <v>8</v>
      </c>
      <c r="AH13"/>
    </row>
    <row r="14" spans="1:34" x14ac:dyDescent="0.25">
      <c r="A14" t="s">
        <v>281</v>
      </c>
      <c r="B14" t="s">
        <v>132</v>
      </c>
      <c r="C14" t="s">
        <v>189</v>
      </c>
      <c r="D14" t="s">
        <v>221</v>
      </c>
      <c r="E14" s="31">
        <v>39.173913043478258</v>
      </c>
      <c r="F14" s="31">
        <v>3.6794506104328519</v>
      </c>
      <c r="G14" s="31">
        <v>3.279894561598224</v>
      </c>
      <c r="H14" s="31">
        <v>1.2775721420643731</v>
      </c>
      <c r="I14" s="31">
        <v>0.87801609322974483</v>
      </c>
      <c r="J14" s="31">
        <v>144.13847826086953</v>
      </c>
      <c r="K14" s="31">
        <v>128.48630434782606</v>
      </c>
      <c r="L14" s="31">
        <v>50.047499999999999</v>
      </c>
      <c r="M14" s="31">
        <v>34.395326086956523</v>
      </c>
      <c r="N14" s="31">
        <v>10.608695652173912</v>
      </c>
      <c r="O14" s="31">
        <v>5.0434782608695654</v>
      </c>
      <c r="P14" s="31">
        <v>15.395978260869569</v>
      </c>
      <c r="Q14" s="31">
        <v>15.395978260869569</v>
      </c>
      <c r="R14" s="31">
        <v>0</v>
      </c>
      <c r="S14" s="31">
        <v>78.694999999999979</v>
      </c>
      <c r="T14" s="31">
        <v>78.230217391304322</v>
      </c>
      <c r="U14" s="31">
        <v>0</v>
      </c>
      <c r="V14" s="31">
        <v>0.46478260869565213</v>
      </c>
      <c r="W14" s="31">
        <v>6.557173913043477</v>
      </c>
      <c r="X14" s="31">
        <v>0</v>
      </c>
      <c r="Y14" s="31">
        <v>0</v>
      </c>
      <c r="Z14" s="31">
        <v>0</v>
      </c>
      <c r="AA14" s="31">
        <v>4.0717391304347812</v>
      </c>
      <c r="AB14" s="31">
        <v>0</v>
      </c>
      <c r="AC14" s="31">
        <v>2.4854347826086958</v>
      </c>
      <c r="AD14" s="31">
        <v>0</v>
      </c>
      <c r="AE14" s="31">
        <v>0</v>
      </c>
      <c r="AF14" t="s">
        <v>55</v>
      </c>
      <c r="AG14" s="32">
        <v>8</v>
      </c>
      <c r="AH14"/>
    </row>
    <row r="15" spans="1:34" x14ac:dyDescent="0.25">
      <c r="A15" t="s">
        <v>281</v>
      </c>
      <c r="B15" t="s">
        <v>153</v>
      </c>
      <c r="C15" t="s">
        <v>165</v>
      </c>
      <c r="D15" t="s">
        <v>217</v>
      </c>
      <c r="E15" s="31">
        <v>95.010869565217391</v>
      </c>
      <c r="F15" s="31">
        <v>4.2470575449033285</v>
      </c>
      <c r="G15" s="31">
        <v>3.97615032604965</v>
      </c>
      <c r="H15" s="31">
        <v>0.8695984441139456</v>
      </c>
      <c r="I15" s="31">
        <v>0.59869122526026763</v>
      </c>
      <c r="J15" s="31">
        <v>403.51663043478254</v>
      </c>
      <c r="K15" s="31">
        <v>377.77749999999992</v>
      </c>
      <c r="L15" s="31">
        <v>82.621304347826069</v>
      </c>
      <c r="M15" s="31">
        <v>56.882173913043466</v>
      </c>
      <c r="N15" s="31">
        <v>20.521739130434781</v>
      </c>
      <c r="O15" s="31">
        <v>5.2173913043478262</v>
      </c>
      <c r="P15" s="31">
        <v>82.516304347826093</v>
      </c>
      <c r="Q15" s="31">
        <v>82.516304347826093</v>
      </c>
      <c r="R15" s="31">
        <v>0</v>
      </c>
      <c r="S15" s="31">
        <v>238.37902173913034</v>
      </c>
      <c r="T15" s="31">
        <v>229.52163043478251</v>
      </c>
      <c r="U15" s="31">
        <v>0</v>
      </c>
      <c r="V15" s="31">
        <v>8.8573913043478285</v>
      </c>
      <c r="W15" s="31">
        <v>0</v>
      </c>
      <c r="X15" s="31">
        <v>0</v>
      </c>
      <c r="Y15" s="31">
        <v>0</v>
      </c>
      <c r="Z15" s="31">
        <v>0</v>
      </c>
      <c r="AA15" s="31">
        <v>0</v>
      </c>
      <c r="AB15" s="31">
        <v>0</v>
      </c>
      <c r="AC15" s="31">
        <v>0</v>
      </c>
      <c r="AD15" s="31">
        <v>0</v>
      </c>
      <c r="AE15" s="31">
        <v>0</v>
      </c>
      <c r="AF15" t="s">
        <v>76</v>
      </c>
      <c r="AG15" s="32">
        <v>8</v>
      </c>
      <c r="AH15"/>
    </row>
    <row r="16" spans="1:34" x14ac:dyDescent="0.25">
      <c r="A16" t="s">
        <v>281</v>
      </c>
      <c r="B16" t="s">
        <v>110</v>
      </c>
      <c r="C16" t="s">
        <v>189</v>
      </c>
      <c r="D16" t="s">
        <v>221</v>
      </c>
      <c r="E16" s="31">
        <v>66.695652173913047</v>
      </c>
      <c r="F16" s="31">
        <v>2.9515449804432863</v>
      </c>
      <c r="G16" s="31">
        <v>2.787268578878749</v>
      </c>
      <c r="H16" s="31">
        <v>0.8371316818774448</v>
      </c>
      <c r="I16" s="31">
        <v>0.67285528031290753</v>
      </c>
      <c r="J16" s="31">
        <v>196.85521739130439</v>
      </c>
      <c r="K16" s="31">
        <v>185.89869565217396</v>
      </c>
      <c r="L16" s="31">
        <v>55.833043478260883</v>
      </c>
      <c r="M16" s="31">
        <v>44.876521739130446</v>
      </c>
      <c r="N16" s="31">
        <v>6.0869565217391308</v>
      </c>
      <c r="O16" s="31">
        <v>4.8695652173913047</v>
      </c>
      <c r="P16" s="31">
        <v>25.776630434782607</v>
      </c>
      <c r="Q16" s="31">
        <v>25.776630434782607</v>
      </c>
      <c r="R16" s="31">
        <v>0</v>
      </c>
      <c r="S16" s="31">
        <v>115.24554347826088</v>
      </c>
      <c r="T16" s="31">
        <v>111.52619565217393</v>
      </c>
      <c r="U16" s="31">
        <v>0</v>
      </c>
      <c r="V16" s="31">
        <v>3.7193478260869566</v>
      </c>
      <c r="W16" s="31">
        <v>14.60891304347826</v>
      </c>
      <c r="X16" s="31">
        <v>0</v>
      </c>
      <c r="Y16" s="31">
        <v>0</v>
      </c>
      <c r="Z16" s="31">
        <v>0</v>
      </c>
      <c r="AA16" s="31">
        <v>5.6592391304347824</v>
      </c>
      <c r="AB16" s="31">
        <v>0</v>
      </c>
      <c r="AC16" s="31">
        <v>8.9496739130434779</v>
      </c>
      <c r="AD16" s="31">
        <v>0</v>
      </c>
      <c r="AE16" s="31">
        <v>0</v>
      </c>
      <c r="AF16" t="s">
        <v>32</v>
      </c>
      <c r="AG16" s="32">
        <v>8</v>
      </c>
      <c r="AH16"/>
    </row>
    <row r="17" spans="1:34" x14ac:dyDescent="0.25">
      <c r="A17" t="s">
        <v>281</v>
      </c>
      <c r="B17" t="s">
        <v>116</v>
      </c>
      <c r="C17" t="s">
        <v>159</v>
      </c>
      <c r="D17" t="s">
        <v>242</v>
      </c>
      <c r="E17" s="31">
        <v>70.706521739130437</v>
      </c>
      <c r="F17" s="31">
        <v>3.4223627978478088</v>
      </c>
      <c r="G17" s="31">
        <v>3.2058370484242884</v>
      </c>
      <c r="H17" s="31">
        <v>0.73562182936202913</v>
      </c>
      <c r="I17" s="31">
        <v>0.51909607993850881</v>
      </c>
      <c r="J17" s="31">
        <v>241.98336956521737</v>
      </c>
      <c r="K17" s="31">
        <v>226.67358695652172</v>
      </c>
      <c r="L17" s="31">
        <v>52.013260869565215</v>
      </c>
      <c r="M17" s="31">
        <v>36.703478260869566</v>
      </c>
      <c r="N17" s="31">
        <v>9.9130434782608692</v>
      </c>
      <c r="O17" s="31">
        <v>5.3967391304347823</v>
      </c>
      <c r="P17" s="31">
        <v>20.483260869565218</v>
      </c>
      <c r="Q17" s="31">
        <v>20.483260869565218</v>
      </c>
      <c r="R17" s="31">
        <v>0</v>
      </c>
      <c r="S17" s="31">
        <v>169.48684782608694</v>
      </c>
      <c r="T17" s="31">
        <v>144.80304347826086</v>
      </c>
      <c r="U17" s="31">
        <v>0</v>
      </c>
      <c r="V17" s="31">
        <v>24.68380434782609</v>
      </c>
      <c r="W17" s="31">
        <v>16.67967391304348</v>
      </c>
      <c r="X17" s="31">
        <v>5.7747826086956522</v>
      </c>
      <c r="Y17" s="31">
        <v>0</v>
      </c>
      <c r="Z17" s="31">
        <v>0</v>
      </c>
      <c r="AA17" s="31">
        <v>6.4032608695652184</v>
      </c>
      <c r="AB17" s="31">
        <v>0</v>
      </c>
      <c r="AC17" s="31">
        <v>4.5016304347826086</v>
      </c>
      <c r="AD17" s="31">
        <v>0</v>
      </c>
      <c r="AE17" s="31">
        <v>0</v>
      </c>
      <c r="AF17" t="s">
        <v>38</v>
      </c>
      <c r="AG17" s="32">
        <v>8</v>
      </c>
      <c r="AH17"/>
    </row>
    <row r="18" spans="1:34" x14ac:dyDescent="0.25">
      <c r="A18" t="s">
        <v>281</v>
      </c>
      <c r="B18" t="s">
        <v>135</v>
      </c>
      <c r="C18" t="s">
        <v>204</v>
      </c>
      <c r="D18" t="s">
        <v>248</v>
      </c>
      <c r="E18" s="31">
        <v>30.630434782608695</v>
      </c>
      <c r="F18" s="31">
        <v>3.4467707594038313</v>
      </c>
      <c r="G18" s="31">
        <v>3.1511284599006375</v>
      </c>
      <c r="H18" s="31">
        <v>0.9601987224982258</v>
      </c>
      <c r="I18" s="31">
        <v>0.66455642299503193</v>
      </c>
      <c r="J18" s="31">
        <v>105.57608695652171</v>
      </c>
      <c r="K18" s="31">
        <v>96.52043478260866</v>
      </c>
      <c r="L18" s="31">
        <v>29.411304347826089</v>
      </c>
      <c r="M18" s="31">
        <v>20.355652173913043</v>
      </c>
      <c r="N18" s="31">
        <v>9.0556521739130478</v>
      </c>
      <c r="O18" s="31">
        <v>0</v>
      </c>
      <c r="P18" s="31">
        <v>6.4106521739130455</v>
      </c>
      <c r="Q18" s="31">
        <v>6.4106521739130455</v>
      </c>
      <c r="R18" s="31">
        <v>0</v>
      </c>
      <c r="S18" s="31">
        <v>69.754130434782567</v>
      </c>
      <c r="T18" s="31">
        <v>55.882826086956491</v>
      </c>
      <c r="U18" s="31">
        <v>0</v>
      </c>
      <c r="V18" s="31">
        <v>13.871304347826081</v>
      </c>
      <c r="W18" s="31">
        <v>0</v>
      </c>
      <c r="X18" s="31">
        <v>0</v>
      </c>
      <c r="Y18" s="31">
        <v>0</v>
      </c>
      <c r="Z18" s="31">
        <v>0</v>
      </c>
      <c r="AA18" s="31">
        <v>0</v>
      </c>
      <c r="AB18" s="31">
        <v>0</v>
      </c>
      <c r="AC18" s="31">
        <v>0</v>
      </c>
      <c r="AD18" s="31">
        <v>0</v>
      </c>
      <c r="AE18" s="31">
        <v>0</v>
      </c>
      <c r="AF18" t="s">
        <v>58</v>
      </c>
      <c r="AG18" s="32">
        <v>8</v>
      </c>
      <c r="AH18"/>
    </row>
    <row r="19" spans="1:34" x14ac:dyDescent="0.25">
      <c r="A19" t="s">
        <v>281</v>
      </c>
      <c r="B19" t="s">
        <v>145</v>
      </c>
      <c r="C19" t="s">
        <v>184</v>
      </c>
      <c r="D19" t="s">
        <v>236</v>
      </c>
      <c r="E19" s="31">
        <v>20.478260869565219</v>
      </c>
      <c r="F19" s="31">
        <v>4.411093418259024</v>
      </c>
      <c r="G19" s="31">
        <v>3.875</v>
      </c>
      <c r="H19" s="31">
        <v>1.4580679405520169</v>
      </c>
      <c r="I19" s="31">
        <v>0.92197452229299359</v>
      </c>
      <c r="J19" s="31">
        <v>90.331521739130451</v>
      </c>
      <c r="K19" s="31">
        <v>79.353260869565219</v>
      </c>
      <c r="L19" s="31">
        <v>29.858695652173914</v>
      </c>
      <c r="M19" s="31">
        <v>18.880434782608695</v>
      </c>
      <c r="N19" s="31">
        <v>10.978260869565217</v>
      </c>
      <c r="O19" s="31">
        <v>0</v>
      </c>
      <c r="P19" s="31">
        <v>5.6956521739130439</v>
      </c>
      <c r="Q19" s="31">
        <v>5.6956521739130439</v>
      </c>
      <c r="R19" s="31">
        <v>0</v>
      </c>
      <c r="S19" s="31">
        <v>54.777173913043484</v>
      </c>
      <c r="T19" s="31">
        <v>51.894021739130437</v>
      </c>
      <c r="U19" s="31">
        <v>0</v>
      </c>
      <c r="V19" s="31">
        <v>2.8831521739130435</v>
      </c>
      <c r="W19" s="31">
        <v>34.440217391304344</v>
      </c>
      <c r="X19" s="31">
        <v>12.201086956521738</v>
      </c>
      <c r="Y19" s="31">
        <v>0</v>
      </c>
      <c r="Z19" s="31">
        <v>0</v>
      </c>
      <c r="AA19" s="31">
        <v>0</v>
      </c>
      <c r="AB19" s="31">
        <v>0</v>
      </c>
      <c r="AC19" s="31">
        <v>22.239130434782609</v>
      </c>
      <c r="AD19" s="31">
        <v>0</v>
      </c>
      <c r="AE19" s="31">
        <v>0</v>
      </c>
      <c r="AF19" t="s">
        <v>68</v>
      </c>
      <c r="AG19" s="32">
        <v>8</v>
      </c>
      <c r="AH19"/>
    </row>
    <row r="20" spans="1:34" x14ac:dyDescent="0.25">
      <c r="A20" t="s">
        <v>281</v>
      </c>
      <c r="B20" t="s">
        <v>126</v>
      </c>
      <c r="C20" t="s">
        <v>197</v>
      </c>
      <c r="D20" t="s">
        <v>246</v>
      </c>
      <c r="E20" s="31">
        <v>37.760869565217391</v>
      </c>
      <c r="F20" s="31">
        <v>3.9932210708117442</v>
      </c>
      <c r="G20" s="31">
        <v>3.8062492803684513</v>
      </c>
      <c r="H20" s="31">
        <v>0.52960276338514667</v>
      </c>
      <c r="I20" s="31">
        <v>0.34263097294185363</v>
      </c>
      <c r="J20" s="31">
        <v>150.78749999999999</v>
      </c>
      <c r="K20" s="31">
        <v>143.72728260869565</v>
      </c>
      <c r="L20" s="31">
        <v>19.998260869565211</v>
      </c>
      <c r="M20" s="31">
        <v>12.938043478260864</v>
      </c>
      <c r="N20" s="31">
        <v>1.081195652173913</v>
      </c>
      <c r="O20" s="31">
        <v>5.9790217391304354</v>
      </c>
      <c r="P20" s="31">
        <v>18.384999999999998</v>
      </c>
      <c r="Q20" s="31">
        <v>18.384999999999998</v>
      </c>
      <c r="R20" s="31">
        <v>0</v>
      </c>
      <c r="S20" s="31">
        <v>112.4042391304348</v>
      </c>
      <c r="T20" s="31">
        <v>90.970978260869586</v>
      </c>
      <c r="U20" s="31">
        <v>0</v>
      </c>
      <c r="V20" s="31">
        <v>21.433260869565213</v>
      </c>
      <c r="W20" s="31">
        <v>7.3589130434782613</v>
      </c>
      <c r="X20" s="31">
        <v>0</v>
      </c>
      <c r="Y20" s="31">
        <v>0</v>
      </c>
      <c r="Z20" s="31">
        <v>1.7181521739130441</v>
      </c>
      <c r="AA20" s="31">
        <v>0.24184782608695651</v>
      </c>
      <c r="AB20" s="31">
        <v>0</v>
      </c>
      <c r="AC20" s="31">
        <v>5.3989130434782604</v>
      </c>
      <c r="AD20" s="31">
        <v>0</v>
      </c>
      <c r="AE20" s="31">
        <v>0</v>
      </c>
      <c r="AF20" t="s">
        <v>49</v>
      </c>
      <c r="AG20" s="32">
        <v>8</v>
      </c>
      <c r="AH20"/>
    </row>
    <row r="21" spans="1:34" x14ac:dyDescent="0.25">
      <c r="A21" t="s">
        <v>281</v>
      </c>
      <c r="B21" t="s">
        <v>136</v>
      </c>
      <c r="C21" t="s">
        <v>205</v>
      </c>
      <c r="D21" t="s">
        <v>220</v>
      </c>
      <c r="E21" s="31">
        <v>31.978260869565219</v>
      </c>
      <c r="F21" s="31">
        <v>3.8902787219578521</v>
      </c>
      <c r="G21" s="31">
        <v>3.7380013596193069</v>
      </c>
      <c r="H21" s="31">
        <v>0.51060503059143436</v>
      </c>
      <c r="I21" s="31">
        <v>0.35832766825288914</v>
      </c>
      <c r="J21" s="31">
        <v>124.40434782608698</v>
      </c>
      <c r="K21" s="31">
        <v>119.53478260869566</v>
      </c>
      <c r="L21" s="31">
        <v>16.328260869565216</v>
      </c>
      <c r="M21" s="31">
        <v>11.458695652173912</v>
      </c>
      <c r="N21" s="31">
        <v>0</v>
      </c>
      <c r="O21" s="31">
        <v>4.8695652173913047</v>
      </c>
      <c r="P21" s="31">
        <v>23.945000000000011</v>
      </c>
      <c r="Q21" s="31">
        <v>23.945000000000011</v>
      </c>
      <c r="R21" s="31">
        <v>0</v>
      </c>
      <c r="S21" s="31">
        <v>84.131086956521742</v>
      </c>
      <c r="T21" s="31">
        <v>68.839456521739123</v>
      </c>
      <c r="U21" s="31">
        <v>0</v>
      </c>
      <c r="V21" s="31">
        <v>15.291630434782615</v>
      </c>
      <c r="W21" s="31">
        <v>2.4157608695652173</v>
      </c>
      <c r="X21" s="31">
        <v>1.5516304347826086</v>
      </c>
      <c r="Y21" s="31">
        <v>0</v>
      </c>
      <c r="Z21" s="31">
        <v>0</v>
      </c>
      <c r="AA21" s="31">
        <v>0</v>
      </c>
      <c r="AB21" s="31">
        <v>0</v>
      </c>
      <c r="AC21" s="31">
        <v>0.73369565217391308</v>
      </c>
      <c r="AD21" s="31">
        <v>0</v>
      </c>
      <c r="AE21" s="31">
        <v>0.13043478260869565</v>
      </c>
      <c r="AF21" t="s">
        <v>59</v>
      </c>
      <c r="AG21" s="32">
        <v>8</v>
      </c>
      <c r="AH21"/>
    </row>
    <row r="22" spans="1:34" x14ac:dyDescent="0.25">
      <c r="A22" t="s">
        <v>281</v>
      </c>
      <c r="B22" t="s">
        <v>130</v>
      </c>
      <c r="C22" t="s">
        <v>201</v>
      </c>
      <c r="D22" t="s">
        <v>238</v>
      </c>
      <c r="E22" s="31">
        <v>28.826086956521738</v>
      </c>
      <c r="F22" s="31">
        <v>4.2518250377073921</v>
      </c>
      <c r="G22" s="31">
        <v>3.9968363499245863</v>
      </c>
      <c r="H22" s="31">
        <v>1.0120663650075414</v>
      </c>
      <c r="I22" s="31">
        <v>0.75707767722473607</v>
      </c>
      <c r="J22" s="31">
        <v>122.5634782608696</v>
      </c>
      <c r="K22" s="31">
        <v>115.21315217391307</v>
      </c>
      <c r="L22" s="31">
        <v>29.173913043478262</v>
      </c>
      <c r="M22" s="31">
        <v>21.823586956521741</v>
      </c>
      <c r="N22" s="31">
        <v>3.0894565217391308</v>
      </c>
      <c r="O22" s="31">
        <v>4.2608695652173916</v>
      </c>
      <c r="P22" s="31">
        <v>23.649782608695656</v>
      </c>
      <c r="Q22" s="31">
        <v>23.649782608695656</v>
      </c>
      <c r="R22" s="31">
        <v>0</v>
      </c>
      <c r="S22" s="31">
        <v>69.739782608695677</v>
      </c>
      <c r="T22" s="31">
        <v>67.305978260869594</v>
      </c>
      <c r="U22" s="31">
        <v>0</v>
      </c>
      <c r="V22" s="31">
        <v>2.4338043478260873</v>
      </c>
      <c r="W22" s="31">
        <v>20.366847826086957</v>
      </c>
      <c r="X22" s="31">
        <v>0</v>
      </c>
      <c r="Y22" s="31">
        <v>0</v>
      </c>
      <c r="Z22" s="31">
        <v>0</v>
      </c>
      <c r="AA22" s="31">
        <v>0</v>
      </c>
      <c r="AB22" s="31">
        <v>0</v>
      </c>
      <c r="AC22" s="31">
        <v>20.366847826086957</v>
      </c>
      <c r="AD22" s="31">
        <v>0</v>
      </c>
      <c r="AE22" s="31">
        <v>0</v>
      </c>
      <c r="AF22" t="s">
        <v>53</v>
      </c>
      <c r="AG22" s="32">
        <v>8</v>
      </c>
      <c r="AH22"/>
    </row>
    <row r="23" spans="1:34" x14ac:dyDescent="0.25">
      <c r="A23" t="s">
        <v>281</v>
      </c>
      <c r="B23" t="s">
        <v>127</v>
      </c>
      <c r="C23" t="s">
        <v>198</v>
      </c>
      <c r="D23" t="s">
        <v>222</v>
      </c>
      <c r="E23" s="31">
        <v>36.728260869565219</v>
      </c>
      <c r="F23" s="31">
        <v>3.4187155963302751</v>
      </c>
      <c r="G23" s="31">
        <v>3.2178573542468185</v>
      </c>
      <c r="H23" s="31">
        <v>0.76726250369931914</v>
      </c>
      <c r="I23" s="31">
        <v>0.56640426161586255</v>
      </c>
      <c r="J23" s="31">
        <v>125.56347826086956</v>
      </c>
      <c r="K23" s="31">
        <v>118.18630434782608</v>
      </c>
      <c r="L23" s="31">
        <v>28.180217391304343</v>
      </c>
      <c r="M23" s="31">
        <v>20.803043478260864</v>
      </c>
      <c r="N23" s="31">
        <v>2.6815217391304351</v>
      </c>
      <c r="O23" s="31">
        <v>4.6956521739130439</v>
      </c>
      <c r="P23" s="31">
        <v>11.835978260869567</v>
      </c>
      <c r="Q23" s="31">
        <v>11.835978260869567</v>
      </c>
      <c r="R23" s="31">
        <v>0</v>
      </c>
      <c r="S23" s="31">
        <v>85.547282608695653</v>
      </c>
      <c r="T23" s="31">
        <v>74.417500000000004</v>
      </c>
      <c r="U23" s="31">
        <v>0</v>
      </c>
      <c r="V23" s="31">
        <v>11.129782608695654</v>
      </c>
      <c r="W23" s="31">
        <v>1.1428260869565217</v>
      </c>
      <c r="X23" s="31">
        <v>1.1428260869565217</v>
      </c>
      <c r="Y23" s="31">
        <v>0</v>
      </c>
      <c r="Z23" s="31">
        <v>0</v>
      </c>
      <c r="AA23" s="31">
        <v>0</v>
      </c>
      <c r="AB23" s="31">
        <v>0</v>
      </c>
      <c r="AC23" s="31">
        <v>0</v>
      </c>
      <c r="AD23" s="31">
        <v>0</v>
      </c>
      <c r="AE23" s="31">
        <v>0</v>
      </c>
      <c r="AF23" t="s">
        <v>50</v>
      </c>
      <c r="AG23" s="32">
        <v>8</v>
      </c>
      <c r="AH23"/>
    </row>
    <row r="24" spans="1:34" x14ac:dyDescent="0.25">
      <c r="A24" t="s">
        <v>281</v>
      </c>
      <c r="B24" t="s">
        <v>131</v>
      </c>
      <c r="C24" t="s">
        <v>202</v>
      </c>
      <c r="D24" t="s">
        <v>247</v>
      </c>
      <c r="E24" s="31">
        <v>29.326086956521738</v>
      </c>
      <c r="F24" s="31">
        <v>3.2271534469977761</v>
      </c>
      <c r="G24" s="31">
        <v>2.8431875463306158</v>
      </c>
      <c r="H24" s="31">
        <v>0.72651964418087478</v>
      </c>
      <c r="I24" s="31">
        <v>0.34255374351371382</v>
      </c>
      <c r="J24" s="31">
        <v>94.639782608695654</v>
      </c>
      <c r="K24" s="31">
        <v>83.379565217391317</v>
      </c>
      <c r="L24" s="31">
        <v>21.305978260869566</v>
      </c>
      <c r="M24" s="31">
        <v>10.045760869565216</v>
      </c>
      <c r="N24" s="31">
        <v>5.5210869565217395</v>
      </c>
      <c r="O24" s="31">
        <v>5.7391304347826084</v>
      </c>
      <c r="P24" s="31">
        <v>29.075434782608692</v>
      </c>
      <c r="Q24" s="31">
        <v>29.075434782608692</v>
      </c>
      <c r="R24" s="31">
        <v>0</v>
      </c>
      <c r="S24" s="31">
        <v>44.258369565217393</v>
      </c>
      <c r="T24" s="31">
        <v>43.237608695652177</v>
      </c>
      <c r="U24" s="31">
        <v>0</v>
      </c>
      <c r="V24" s="31">
        <v>1.0207608695652173</v>
      </c>
      <c r="W24" s="31">
        <v>0</v>
      </c>
      <c r="X24" s="31">
        <v>0</v>
      </c>
      <c r="Y24" s="31">
        <v>0</v>
      </c>
      <c r="Z24" s="31">
        <v>0</v>
      </c>
      <c r="AA24" s="31">
        <v>0</v>
      </c>
      <c r="AB24" s="31">
        <v>0</v>
      </c>
      <c r="AC24" s="31">
        <v>0</v>
      </c>
      <c r="AD24" s="31">
        <v>0</v>
      </c>
      <c r="AE24" s="31">
        <v>0</v>
      </c>
      <c r="AF24" t="s">
        <v>54</v>
      </c>
      <c r="AG24" s="32">
        <v>8</v>
      </c>
      <c r="AH24"/>
    </row>
    <row r="25" spans="1:34" x14ac:dyDescent="0.25">
      <c r="A25" t="s">
        <v>281</v>
      </c>
      <c r="B25" t="s">
        <v>128</v>
      </c>
      <c r="C25" t="s">
        <v>199</v>
      </c>
      <c r="D25" t="s">
        <v>230</v>
      </c>
      <c r="E25" s="31">
        <v>45.358695652173914</v>
      </c>
      <c r="F25" s="31">
        <v>3.6176635514018685</v>
      </c>
      <c r="G25" s="31">
        <v>3.3756146657081234</v>
      </c>
      <c r="H25" s="31">
        <v>0.63393721543254267</v>
      </c>
      <c r="I25" s="31">
        <v>0.39188832973879706</v>
      </c>
      <c r="J25" s="31">
        <v>164.09249999999997</v>
      </c>
      <c r="K25" s="31">
        <v>153.11347826086956</v>
      </c>
      <c r="L25" s="31">
        <v>28.75456521739131</v>
      </c>
      <c r="M25" s="31">
        <v>17.775543478260872</v>
      </c>
      <c r="N25" s="31">
        <v>5.2398913043478279</v>
      </c>
      <c r="O25" s="31">
        <v>5.7391304347826084</v>
      </c>
      <c r="P25" s="31">
        <v>44.964456521739123</v>
      </c>
      <c r="Q25" s="31">
        <v>44.964456521739123</v>
      </c>
      <c r="R25" s="31">
        <v>0</v>
      </c>
      <c r="S25" s="31">
        <v>90.373478260869547</v>
      </c>
      <c r="T25" s="31">
        <v>90.373478260869547</v>
      </c>
      <c r="U25" s="31">
        <v>0</v>
      </c>
      <c r="V25" s="31">
        <v>0</v>
      </c>
      <c r="W25" s="31">
        <v>0</v>
      </c>
      <c r="X25" s="31">
        <v>0</v>
      </c>
      <c r="Y25" s="31">
        <v>0</v>
      </c>
      <c r="Z25" s="31">
        <v>0</v>
      </c>
      <c r="AA25" s="31">
        <v>0</v>
      </c>
      <c r="AB25" s="31">
        <v>0</v>
      </c>
      <c r="AC25" s="31">
        <v>0</v>
      </c>
      <c r="AD25" s="31">
        <v>0</v>
      </c>
      <c r="AE25" s="31">
        <v>0</v>
      </c>
      <c r="AF25" t="s">
        <v>51</v>
      </c>
      <c r="AG25" s="32">
        <v>8</v>
      </c>
      <c r="AH25"/>
    </row>
    <row r="26" spans="1:34" x14ac:dyDescent="0.25">
      <c r="A26" t="s">
        <v>281</v>
      </c>
      <c r="B26" t="s">
        <v>122</v>
      </c>
      <c r="C26" t="s">
        <v>195</v>
      </c>
      <c r="D26" t="s">
        <v>244</v>
      </c>
      <c r="E26" s="31">
        <v>41.695652173913047</v>
      </c>
      <c r="F26" s="31">
        <v>3.8246089676746617</v>
      </c>
      <c r="G26" s="31">
        <v>3.5580552659019822</v>
      </c>
      <c r="H26" s="31">
        <v>0.94007820646506768</v>
      </c>
      <c r="I26" s="31">
        <v>0.67352450469238789</v>
      </c>
      <c r="J26" s="31">
        <v>159.46956521739133</v>
      </c>
      <c r="K26" s="31">
        <v>148.35543478260874</v>
      </c>
      <c r="L26" s="31">
        <v>39.197173913043478</v>
      </c>
      <c r="M26" s="31">
        <v>28.083043478260869</v>
      </c>
      <c r="N26" s="31">
        <v>5.0108695652173916</v>
      </c>
      <c r="O26" s="31">
        <v>6.1032608695652177</v>
      </c>
      <c r="P26" s="31">
        <v>18.826956521739127</v>
      </c>
      <c r="Q26" s="31">
        <v>18.826956521739127</v>
      </c>
      <c r="R26" s="31">
        <v>0</v>
      </c>
      <c r="S26" s="31">
        <v>101.44543478260873</v>
      </c>
      <c r="T26" s="31">
        <v>98.17413043478264</v>
      </c>
      <c r="U26" s="31">
        <v>0</v>
      </c>
      <c r="V26" s="31">
        <v>3.2713043478260868</v>
      </c>
      <c r="W26" s="31">
        <v>4.2065217391304355</v>
      </c>
      <c r="X26" s="31">
        <v>0</v>
      </c>
      <c r="Y26" s="31">
        <v>0.34782608695652173</v>
      </c>
      <c r="Z26" s="31">
        <v>0.28260869565217389</v>
      </c>
      <c r="AA26" s="31">
        <v>0.78260869565217395</v>
      </c>
      <c r="AB26" s="31">
        <v>0</v>
      </c>
      <c r="AC26" s="31">
        <v>2.7934782608695654</v>
      </c>
      <c r="AD26" s="31">
        <v>0</v>
      </c>
      <c r="AE26" s="31">
        <v>0</v>
      </c>
      <c r="AF26" t="s">
        <v>45</v>
      </c>
      <c r="AG26" s="32">
        <v>8</v>
      </c>
      <c r="AH26"/>
    </row>
    <row r="27" spans="1:34" x14ac:dyDescent="0.25">
      <c r="A27" t="s">
        <v>281</v>
      </c>
      <c r="B27" t="s">
        <v>86</v>
      </c>
      <c r="C27" t="s">
        <v>163</v>
      </c>
      <c r="D27" t="s">
        <v>227</v>
      </c>
      <c r="E27" s="31">
        <v>35.608695652173914</v>
      </c>
      <c r="F27" s="31">
        <v>4.0293894993895005</v>
      </c>
      <c r="G27" s="31">
        <v>3.7209371184371189</v>
      </c>
      <c r="H27" s="31">
        <v>0.67785409035409039</v>
      </c>
      <c r="I27" s="31">
        <v>0.42901709401709409</v>
      </c>
      <c r="J27" s="31">
        <v>143.48130434782612</v>
      </c>
      <c r="K27" s="31">
        <v>132.49771739130438</v>
      </c>
      <c r="L27" s="31">
        <v>24.137500000000003</v>
      </c>
      <c r="M27" s="31">
        <v>15.276739130434786</v>
      </c>
      <c r="N27" s="31">
        <v>4.4713043478260861</v>
      </c>
      <c r="O27" s="31">
        <v>4.389456521739131</v>
      </c>
      <c r="P27" s="31">
        <v>26.945760869565223</v>
      </c>
      <c r="Q27" s="31">
        <v>24.822934782608701</v>
      </c>
      <c r="R27" s="31">
        <v>2.1228260869565219</v>
      </c>
      <c r="S27" s="31">
        <v>92.398043478260902</v>
      </c>
      <c r="T27" s="31">
        <v>75.219130434782642</v>
      </c>
      <c r="U27" s="31">
        <v>0</v>
      </c>
      <c r="V27" s="31">
        <v>17.178913043478257</v>
      </c>
      <c r="W27" s="31">
        <v>10.590978260869566</v>
      </c>
      <c r="X27" s="31">
        <v>0.28260869565217389</v>
      </c>
      <c r="Y27" s="31">
        <v>0</v>
      </c>
      <c r="Z27" s="31">
        <v>0</v>
      </c>
      <c r="AA27" s="31">
        <v>4.6235869565217396</v>
      </c>
      <c r="AB27" s="31">
        <v>0</v>
      </c>
      <c r="AC27" s="31">
        <v>5.6847826086956523</v>
      </c>
      <c r="AD27" s="31">
        <v>0</v>
      </c>
      <c r="AE27" s="31">
        <v>0</v>
      </c>
      <c r="AF27" t="s">
        <v>8</v>
      </c>
      <c r="AG27" s="32">
        <v>8</v>
      </c>
      <c r="AH27"/>
    </row>
    <row r="28" spans="1:34" x14ac:dyDescent="0.25">
      <c r="A28" t="s">
        <v>281</v>
      </c>
      <c r="B28" t="s">
        <v>95</v>
      </c>
      <c r="C28" t="s">
        <v>177</v>
      </c>
      <c r="D28" t="s">
        <v>228</v>
      </c>
      <c r="E28" s="31">
        <v>33.347826086956523</v>
      </c>
      <c r="F28" s="31">
        <v>4.0007333767926978</v>
      </c>
      <c r="G28" s="31">
        <v>3.7437255541069097</v>
      </c>
      <c r="H28" s="31">
        <v>0.98207301173402861</v>
      </c>
      <c r="I28" s="31">
        <v>0.72506518904823991</v>
      </c>
      <c r="J28" s="31">
        <v>133.41576086956519</v>
      </c>
      <c r="K28" s="31">
        <v>124.84510869565217</v>
      </c>
      <c r="L28" s="31">
        <v>32.75</v>
      </c>
      <c r="M28" s="31">
        <v>24.179347826086957</v>
      </c>
      <c r="N28" s="31">
        <v>4.4945652173913047</v>
      </c>
      <c r="O28" s="31">
        <v>4.0760869565217392</v>
      </c>
      <c r="P28" s="31">
        <v>10.016304347826088</v>
      </c>
      <c r="Q28" s="31">
        <v>10.016304347826088</v>
      </c>
      <c r="R28" s="31">
        <v>0</v>
      </c>
      <c r="S28" s="31">
        <v>90.649456521739125</v>
      </c>
      <c r="T28" s="31">
        <v>82.222826086956516</v>
      </c>
      <c r="U28" s="31">
        <v>0</v>
      </c>
      <c r="V28" s="31">
        <v>8.4266304347826093</v>
      </c>
      <c r="W28" s="31">
        <v>7.2663043478260869</v>
      </c>
      <c r="X28" s="31">
        <v>0</v>
      </c>
      <c r="Y28" s="31">
        <v>0</v>
      </c>
      <c r="Z28" s="31">
        <v>0</v>
      </c>
      <c r="AA28" s="31">
        <v>8.1521739130434784E-2</v>
      </c>
      <c r="AB28" s="31">
        <v>0</v>
      </c>
      <c r="AC28" s="31">
        <v>7.1847826086956523</v>
      </c>
      <c r="AD28" s="31">
        <v>0</v>
      </c>
      <c r="AE28" s="31">
        <v>0</v>
      </c>
      <c r="AF28" t="s">
        <v>17</v>
      </c>
      <c r="AG28" s="32">
        <v>8</v>
      </c>
      <c r="AH28"/>
    </row>
    <row r="29" spans="1:34" x14ac:dyDescent="0.25">
      <c r="A29" t="s">
        <v>281</v>
      </c>
      <c r="B29" t="s">
        <v>80</v>
      </c>
      <c r="C29" t="s">
        <v>167</v>
      </c>
      <c r="D29" t="s">
        <v>223</v>
      </c>
      <c r="E29" s="31">
        <v>33.152173913043477</v>
      </c>
      <c r="F29" s="31">
        <v>6.3341442622950801</v>
      </c>
      <c r="G29" s="31">
        <v>5.765734426229506</v>
      </c>
      <c r="H29" s="31">
        <v>1.1139803278688523</v>
      </c>
      <c r="I29" s="31">
        <v>0.67383606557377029</v>
      </c>
      <c r="J29" s="31">
        <v>209.99065217391296</v>
      </c>
      <c r="K29" s="31">
        <v>191.14663043478254</v>
      </c>
      <c r="L29" s="31">
        <v>36.930869565217385</v>
      </c>
      <c r="M29" s="31">
        <v>22.3391304347826</v>
      </c>
      <c r="N29" s="31">
        <v>10.74391304347826</v>
      </c>
      <c r="O29" s="31">
        <v>3.847826086956522</v>
      </c>
      <c r="P29" s="31">
        <v>27.516086956521733</v>
      </c>
      <c r="Q29" s="31">
        <v>23.263804347826081</v>
      </c>
      <c r="R29" s="31">
        <v>4.2522826086956513</v>
      </c>
      <c r="S29" s="31">
        <v>145.54369565217388</v>
      </c>
      <c r="T29" s="31">
        <v>117.02456521739127</v>
      </c>
      <c r="U29" s="31">
        <v>0</v>
      </c>
      <c r="V29" s="31">
        <v>28.519130434782607</v>
      </c>
      <c r="W29" s="31">
        <v>36.251956521739132</v>
      </c>
      <c r="X29" s="31">
        <v>0</v>
      </c>
      <c r="Y29" s="31">
        <v>0</v>
      </c>
      <c r="Z29" s="31">
        <v>0</v>
      </c>
      <c r="AA29" s="31">
        <v>12.296195652173912</v>
      </c>
      <c r="AB29" s="31">
        <v>0</v>
      </c>
      <c r="AC29" s="31">
        <v>23.955760869565221</v>
      </c>
      <c r="AD29" s="31">
        <v>0</v>
      </c>
      <c r="AE29" s="31">
        <v>0</v>
      </c>
      <c r="AF29" t="s">
        <v>2</v>
      </c>
      <c r="AG29" s="32">
        <v>8</v>
      </c>
      <c r="AH29"/>
    </row>
    <row r="30" spans="1:34" x14ac:dyDescent="0.25">
      <c r="A30" t="s">
        <v>281</v>
      </c>
      <c r="B30" t="s">
        <v>125</v>
      </c>
      <c r="C30" t="s">
        <v>196</v>
      </c>
      <c r="D30" t="s">
        <v>245</v>
      </c>
      <c r="E30" s="31">
        <v>48.804347826086953</v>
      </c>
      <c r="F30" s="31">
        <v>4.3376169265033404</v>
      </c>
      <c r="G30" s="31">
        <v>3.9477505567928728</v>
      </c>
      <c r="H30" s="31">
        <v>0.68780623608017821</v>
      </c>
      <c r="I30" s="31">
        <v>0.40623608017817375</v>
      </c>
      <c r="J30" s="31">
        <v>211.69456521739127</v>
      </c>
      <c r="K30" s="31">
        <v>192.6673913043478</v>
      </c>
      <c r="L30" s="31">
        <v>33.567934782608695</v>
      </c>
      <c r="M30" s="31">
        <v>19.826086956521738</v>
      </c>
      <c r="N30" s="31">
        <v>13.741847826086957</v>
      </c>
      <c r="O30" s="31">
        <v>0</v>
      </c>
      <c r="P30" s="31">
        <v>33.5</v>
      </c>
      <c r="Q30" s="31">
        <v>28.214673913043477</v>
      </c>
      <c r="R30" s="31">
        <v>5.2853260869565215</v>
      </c>
      <c r="S30" s="31">
        <v>144.62663043478258</v>
      </c>
      <c r="T30" s="31">
        <v>131.96739130434781</v>
      </c>
      <c r="U30" s="31">
        <v>1.673913043478261</v>
      </c>
      <c r="V30" s="31">
        <v>10.985326086956521</v>
      </c>
      <c r="W30" s="31">
        <v>7.5625</v>
      </c>
      <c r="X30" s="31">
        <v>0</v>
      </c>
      <c r="Y30" s="31">
        <v>0</v>
      </c>
      <c r="Z30" s="31">
        <v>0</v>
      </c>
      <c r="AA30" s="31">
        <v>0</v>
      </c>
      <c r="AB30" s="31">
        <v>0</v>
      </c>
      <c r="AC30" s="31">
        <v>7.5625</v>
      </c>
      <c r="AD30" s="31">
        <v>0</v>
      </c>
      <c r="AE30" s="31">
        <v>0</v>
      </c>
      <c r="AF30" t="s">
        <v>48</v>
      </c>
      <c r="AG30" s="32">
        <v>8</v>
      </c>
      <c r="AH30"/>
    </row>
    <row r="31" spans="1:34" x14ac:dyDescent="0.25">
      <c r="A31" t="s">
        <v>281</v>
      </c>
      <c r="B31" t="s">
        <v>97</v>
      </c>
      <c r="C31" t="s">
        <v>179</v>
      </c>
      <c r="D31" t="s">
        <v>216</v>
      </c>
      <c r="E31" s="31">
        <v>83.25</v>
      </c>
      <c r="F31" s="31">
        <v>4.1878313095704387</v>
      </c>
      <c r="G31" s="31">
        <v>3.8482804543674094</v>
      </c>
      <c r="H31" s="31">
        <v>0.8466875571223399</v>
      </c>
      <c r="I31" s="31">
        <v>0.50713670191931082</v>
      </c>
      <c r="J31" s="31">
        <v>348.63695652173902</v>
      </c>
      <c r="K31" s="31">
        <v>320.36934782608682</v>
      </c>
      <c r="L31" s="31">
        <v>70.486739130434799</v>
      </c>
      <c r="M31" s="31">
        <v>42.219130434782628</v>
      </c>
      <c r="N31" s="31">
        <v>22.702391304347831</v>
      </c>
      <c r="O31" s="31">
        <v>5.5652173913043477</v>
      </c>
      <c r="P31" s="31">
        <v>23.195543478260863</v>
      </c>
      <c r="Q31" s="31">
        <v>23.195543478260863</v>
      </c>
      <c r="R31" s="31">
        <v>0</v>
      </c>
      <c r="S31" s="31">
        <v>254.95467391304334</v>
      </c>
      <c r="T31" s="31">
        <v>225.19576086956508</v>
      </c>
      <c r="U31" s="31">
        <v>0.96684782608695674</v>
      </c>
      <c r="V31" s="31">
        <v>28.792065217391308</v>
      </c>
      <c r="W31" s="31">
        <v>82.630543478260904</v>
      </c>
      <c r="X31" s="31">
        <v>7.8152173913043477</v>
      </c>
      <c r="Y31" s="31">
        <v>0</v>
      </c>
      <c r="Z31" s="31">
        <v>0</v>
      </c>
      <c r="AA31" s="31">
        <v>7.7749999999999995</v>
      </c>
      <c r="AB31" s="31">
        <v>0</v>
      </c>
      <c r="AC31" s="31">
        <v>65.735978260869601</v>
      </c>
      <c r="AD31" s="31">
        <v>0</v>
      </c>
      <c r="AE31" s="31">
        <v>1.3043478260869565</v>
      </c>
      <c r="AF31" t="s">
        <v>19</v>
      </c>
      <c r="AG31" s="32">
        <v>8</v>
      </c>
      <c r="AH31"/>
    </row>
    <row r="32" spans="1:34" x14ac:dyDescent="0.25">
      <c r="A32" t="s">
        <v>281</v>
      </c>
      <c r="B32" t="s">
        <v>87</v>
      </c>
      <c r="C32" t="s">
        <v>161</v>
      </c>
      <c r="D32" t="s">
        <v>228</v>
      </c>
      <c r="E32" s="31">
        <v>76.782608695652172</v>
      </c>
      <c r="F32" s="31">
        <v>4.9526118346545864</v>
      </c>
      <c r="G32" s="31">
        <v>4.6678935447338619</v>
      </c>
      <c r="H32" s="31">
        <v>0.77250849377123443</v>
      </c>
      <c r="I32" s="31">
        <v>0.48779020385050964</v>
      </c>
      <c r="J32" s="31">
        <v>380.27445652173913</v>
      </c>
      <c r="K32" s="31">
        <v>358.41304347826087</v>
      </c>
      <c r="L32" s="31">
        <v>59.315217391304344</v>
      </c>
      <c r="M32" s="31">
        <v>37.453804347826086</v>
      </c>
      <c r="N32" s="31">
        <v>16.644021739130434</v>
      </c>
      <c r="O32" s="31">
        <v>5.2173913043478262</v>
      </c>
      <c r="P32" s="31">
        <v>47.456521739130437</v>
      </c>
      <c r="Q32" s="31">
        <v>47.456521739130437</v>
      </c>
      <c r="R32" s="31">
        <v>0</v>
      </c>
      <c r="S32" s="31">
        <v>273.50271739130437</v>
      </c>
      <c r="T32" s="31">
        <v>254.3233695652174</v>
      </c>
      <c r="U32" s="31">
        <v>0</v>
      </c>
      <c r="V32" s="31">
        <v>19.179347826086957</v>
      </c>
      <c r="W32" s="31">
        <v>16.103260869565219</v>
      </c>
      <c r="X32" s="31">
        <v>0.26902173913043476</v>
      </c>
      <c r="Y32" s="31">
        <v>0</v>
      </c>
      <c r="Z32" s="31">
        <v>0</v>
      </c>
      <c r="AA32" s="31">
        <v>0.55706521739130432</v>
      </c>
      <c r="AB32" s="31">
        <v>0</v>
      </c>
      <c r="AC32" s="31">
        <v>15.277173913043478</v>
      </c>
      <c r="AD32" s="31">
        <v>0</v>
      </c>
      <c r="AE32" s="31">
        <v>0</v>
      </c>
      <c r="AF32" t="s">
        <v>9</v>
      </c>
      <c r="AG32" s="32">
        <v>8</v>
      </c>
      <c r="AH32"/>
    </row>
    <row r="33" spans="1:34" x14ac:dyDescent="0.25">
      <c r="A33" t="s">
        <v>281</v>
      </c>
      <c r="B33" t="s">
        <v>88</v>
      </c>
      <c r="C33" t="s">
        <v>172</v>
      </c>
      <c r="D33" t="s">
        <v>224</v>
      </c>
      <c r="E33" s="31">
        <v>45.489130434782609</v>
      </c>
      <c r="F33" s="31">
        <v>4.2856630824372752</v>
      </c>
      <c r="G33" s="31">
        <v>3.9285543608124245</v>
      </c>
      <c r="H33" s="31">
        <v>0.93757467144563911</v>
      </c>
      <c r="I33" s="31">
        <v>0.58046594982078847</v>
      </c>
      <c r="J33" s="31">
        <v>194.95108695652172</v>
      </c>
      <c r="K33" s="31">
        <v>178.70652173913041</v>
      </c>
      <c r="L33" s="31">
        <v>42.649456521739125</v>
      </c>
      <c r="M33" s="31">
        <v>26.404891304347824</v>
      </c>
      <c r="N33" s="31">
        <v>11.201086956521738</v>
      </c>
      <c r="O33" s="31">
        <v>5.0434782608695654</v>
      </c>
      <c r="P33" s="31">
        <v>30.945652173913043</v>
      </c>
      <c r="Q33" s="31">
        <v>30.945652173913043</v>
      </c>
      <c r="R33" s="31">
        <v>0</v>
      </c>
      <c r="S33" s="31">
        <v>121.35597826086956</v>
      </c>
      <c r="T33" s="31">
        <v>107.70108695652173</v>
      </c>
      <c r="U33" s="31">
        <v>2.75</v>
      </c>
      <c r="V33" s="31">
        <v>10.904891304347826</v>
      </c>
      <c r="W33" s="31">
        <v>25.440217391304348</v>
      </c>
      <c r="X33" s="31">
        <v>0.77445652173913049</v>
      </c>
      <c r="Y33" s="31">
        <v>0</v>
      </c>
      <c r="Z33" s="31">
        <v>0</v>
      </c>
      <c r="AA33" s="31">
        <v>13.796195652173912</v>
      </c>
      <c r="AB33" s="31">
        <v>0</v>
      </c>
      <c r="AC33" s="31">
        <v>10.869565217391305</v>
      </c>
      <c r="AD33" s="31">
        <v>0</v>
      </c>
      <c r="AE33" s="31">
        <v>0</v>
      </c>
      <c r="AF33" t="s">
        <v>10</v>
      </c>
      <c r="AG33" s="32">
        <v>8</v>
      </c>
      <c r="AH33"/>
    </row>
    <row r="34" spans="1:34" x14ac:dyDescent="0.25">
      <c r="A34" t="s">
        <v>281</v>
      </c>
      <c r="B34" t="s">
        <v>119</v>
      </c>
      <c r="C34" t="s">
        <v>193</v>
      </c>
      <c r="D34" t="s">
        <v>244</v>
      </c>
      <c r="E34" s="31">
        <v>82.195652173913047</v>
      </c>
      <c r="F34" s="31">
        <v>4.3038878603544033</v>
      </c>
      <c r="G34" s="31">
        <v>4.0528299391695306</v>
      </c>
      <c r="H34" s="31">
        <v>0.61528034911399099</v>
      </c>
      <c r="I34" s="31">
        <v>0.36422242792911924</v>
      </c>
      <c r="J34" s="31">
        <v>353.76086956521738</v>
      </c>
      <c r="K34" s="31">
        <v>333.12499999999994</v>
      </c>
      <c r="L34" s="31">
        <v>50.573369565217391</v>
      </c>
      <c r="M34" s="31">
        <v>29.9375</v>
      </c>
      <c r="N34" s="31">
        <v>15.154891304347826</v>
      </c>
      <c r="O34" s="31">
        <v>5.4809782608695654</v>
      </c>
      <c r="P34" s="31">
        <v>51.519021739130437</v>
      </c>
      <c r="Q34" s="31">
        <v>51.519021739130437</v>
      </c>
      <c r="R34" s="31">
        <v>0</v>
      </c>
      <c r="S34" s="31">
        <v>251.66847826086956</v>
      </c>
      <c r="T34" s="31">
        <v>241.4891304347826</v>
      </c>
      <c r="U34" s="31">
        <v>0</v>
      </c>
      <c r="V34" s="31">
        <v>10.179347826086957</v>
      </c>
      <c r="W34" s="31">
        <v>88.543478260869563</v>
      </c>
      <c r="X34" s="31">
        <v>11.529891304347826</v>
      </c>
      <c r="Y34" s="31">
        <v>0</v>
      </c>
      <c r="Z34" s="31">
        <v>0</v>
      </c>
      <c r="AA34" s="31">
        <v>3.2961956521739131</v>
      </c>
      <c r="AB34" s="31">
        <v>0</v>
      </c>
      <c r="AC34" s="31">
        <v>72.948369565217391</v>
      </c>
      <c r="AD34" s="31">
        <v>0</v>
      </c>
      <c r="AE34" s="31">
        <v>0.76902173913043481</v>
      </c>
      <c r="AF34" t="s">
        <v>42</v>
      </c>
      <c r="AG34" s="32">
        <v>8</v>
      </c>
      <c r="AH34"/>
    </row>
    <row r="35" spans="1:34" x14ac:dyDescent="0.25">
      <c r="A35" t="s">
        <v>281</v>
      </c>
      <c r="B35" t="s">
        <v>94</v>
      </c>
      <c r="C35" t="s">
        <v>176</v>
      </c>
      <c r="D35" t="s">
        <v>232</v>
      </c>
      <c r="E35" s="31">
        <v>37.858695652173914</v>
      </c>
      <c r="F35" s="31">
        <v>4.4655010048808483</v>
      </c>
      <c r="G35" s="31">
        <v>4.2302871088142391</v>
      </c>
      <c r="H35" s="31">
        <v>0.51391042204995685</v>
      </c>
      <c r="I35" s="31">
        <v>0.2786965259833476</v>
      </c>
      <c r="J35" s="31">
        <v>169.05804347826083</v>
      </c>
      <c r="K35" s="31">
        <v>160.15315217391299</v>
      </c>
      <c r="L35" s="31">
        <v>19.455978260869561</v>
      </c>
      <c r="M35" s="31">
        <v>10.551086956521736</v>
      </c>
      <c r="N35" s="31">
        <v>5.3315217391304346</v>
      </c>
      <c r="O35" s="31">
        <v>3.5733695652173911</v>
      </c>
      <c r="P35" s="31">
        <v>27.348913043478255</v>
      </c>
      <c r="Q35" s="31">
        <v>27.348913043478255</v>
      </c>
      <c r="R35" s="31">
        <v>0</v>
      </c>
      <c r="S35" s="31">
        <v>122.25315217391301</v>
      </c>
      <c r="T35" s="31">
        <v>122.25315217391301</v>
      </c>
      <c r="U35" s="31">
        <v>0</v>
      </c>
      <c r="V35" s="31">
        <v>0</v>
      </c>
      <c r="W35" s="31">
        <v>85.146739130434781</v>
      </c>
      <c r="X35" s="31">
        <v>1.6847826086956521</v>
      </c>
      <c r="Y35" s="31">
        <v>5.3315217391304346</v>
      </c>
      <c r="Z35" s="31">
        <v>3.5733695652173911</v>
      </c>
      <c r="AA35" s="31">
        <v>12.75</v>
      </c>
      <c r="AB35" s="31">
        <v>0</v>
      </c>
      <c r="AC35" s="31">
        <v>61.807065217391305</v>
      </c>
      <c r="AD35" s="31">
        <v>0</v>
      </c>
      <c r="AE35" s="31">
        <v>0</v>
      </c>
      <c r="AF35" t="s">
        <v>16</v>
      </c>
      <c r="AG35" s="32">
        <v>8</v>
      </c>
      <c r="AH35"/>
    </row>
    <row r="36" spans="1:34" x14ac:dyDescent="0.25">
      <c r="A36" t="s">
        <v>281</v>
      </c>
      <c r="B36" t="s">
        <v>83</v>
      </c>
      <c r="C36" t="s">
        <v>170</v>
      </c>
      <c r="D36" t="s">
        <v>219</v>
      </c>
      <c r="E36" s="31">
        <v>45.228260869565219</v>
      </c>
      <c r="F36" s="31">
        <v>5.0571377072819033</v>
      </c>
      <c r="G36" s="31">
        <v>4.4632299927901942</v>
      </c>
      <c r="H36" s="31">
        <v>0.99068733477529436</v>
      </c>
      <c r="I36" s="31">
        <v>0.5142994472482576</v>
      </c>
      <c r="J36" s="31">
        <v>228.72554347826087</v>
      </c>
      <c r="K36" s="31">
        <v>201.8641304347826</v>
      </c>
      <c r="L36" s="31">
        <v>44.807065217391305</v>
      </c>
      <c r="M36" s="31">
        <v>23.260869565217391</v>
      </c>
      <c r="N36" s="31">
        <v>12.171195652173912</v>
      </c>
      <c r="O36" s="31">
        <v>9.375</v>
      </c>
      <c r="P36" s="31">
        <v>41.184782608695656</v>
      </c>
      <c r="Q36" s="31">
        <v>35.869565217391305</v>
      </c>
      <c r="R36" s="31">
        <v>5.3152173913043477</v>
      </c>
      <c r="S36" s="31">
        <v>142.73369565217391</v>
      </c>
      <c r="T36" s="31">
        <v>142.73369565217391</v>
      </c>
      <c r="U36" s="31">
        <v>0</v>
      </c>
      <c r="V36" s="31">
        <v>0</v>
      </c>
      <c r="W36" s="31">
        <v>6.1358695652173916</v>
      </c>
      <c r="X36" s="31">
        <v>0</v>
      </c>
      <c r="Y36" s="31">
        <v>0</v>
      </c>
      <c r="Z36" s="31">
        <v>0</v>
      </c>
      <c r="AA36" s="31">
        <v>0</v>
      </c>
      <c r="AB36" s="31">
        <v>0</v>
      </c>
      <c r="AC36" s="31">
        <v>6.1358695652173916</v>
      </c>
      <c r="AD36" s="31">
        <v>0</v>
      </c>
      <c r="AE36" s="31">
        <v>0</v>
      </c>
      <c r="AF36" t="s">
        <v>5</v>
      </c>
      <c r="AG36" s="32">
        <v>8</v>
      </c>
      <c r="AH36"/>
    </row>
    <row r="37" spans="1:34" x14ac:dyDescent="0.25">
      <c r="A37" t="s">
        <v>281</v>
      </c>
      <c r="B37" t="s">
        <v>139</v>
      </c>
      <c r="C37" t="s">
        <v>207</v>
      </c>
      <c r="D37" t="s">
        <v>250</v>
      </c>
      <c r="E37" s="31">
        <v>34.75</v>
      </c>
      <c r="F37" s="31">
        <v>4.2802001876759466</v>
      </c>
      <c r="G37" s="31">
        <v>4.0243353143572094</v>
      </c>
      <c r="H37" s="31">
        <v>0.52064435408195187</v>
      </c>
      <c r="I37" s="31">
        <v>0.2647794807632155</v>
      </c>
      <c r="J37" s="31">
        <v>148.73695652173913</v>
      </c>
      <c r="K37" s="31">
        <v>139.84565217391304</v>
      </c>
      <c r="L37" s="31">
        <v>18.092391304347828</v>
      </c>
      <c r="M37" s="31">
        <v>9.2010869565217384</v>
      </c>
      <c r="N37" s="31">
        <v>4.3641304347826084</v>
      </c>
      <c r="O37" s="31">
        <v>4.5271739130434785</v>
      </c>
      <c r="P37" s="31">
        <v>17.467391304347824</v>
      </c>
      <c r="Q37" s="31">
        <v>17.467391304347824</v>
      </c>
      <c r="R37" s="31">
        <v>0</v>
      </c>
      <c r="S37" s="31">
        <v>113.17717391304348</v>
      </c>
      <c r="T37" s="31">
        <v>83.223369565217396</v>
      </c>
      <c r="U37" s="31">
        <v>0</v>
      </c>
      <c r="V37" s="31">
        <v>29.953804347826086</v>
      </c>
      <c r="W37" s="31">
        <v>22.024999999999999</v>
      </c>
      <c r="X37" s="31">
        <v>0</v>
      </c>
      <c r="Y37" s="31">
        <v>0</v>
      </c>
      <c r="Z37" s="31">
        <v>0</v>
      </c>
      <c r="AA37" s="31">
        <v>5.0597826086956523</v>
      </c>
      <c r="AB37" s="31">
        <v>0</v>
      </c>
      <c r="AC37" s="31">
        <v>16.965217391304346</v>
      </c>
      <c r="AD37" s="31">
        <v>0</v>
      </c>
      <c r="AE37" s="31">
        <v>0</v>
      </c>
      <c r="AF37" t="s">
        <v>62</v>
      </c>
      <c r="AG37" s="32">
        <v>8</v>
      </c>
      <c r="AH37"/>
    </row>
    <row r="38" spans="1:34" x14ac:dyDescent="0.25">
      <c r="A38" t="s">
        <v>281</v>
      </c>
      <c r="B38" t="s">
        <v>112</v>
      </c>
      <c r="C38" t="s">
        <v>190</v>
      </c>
      <c r="D38" t="s">
        <v>240</v>
      </c>
      <c r="E38" s="31">
        <v>33.315217391304351</v>
      </c>
      <c r="F38" s="31">
        <v>4.4315889070146817</v>
      </c>
      <c r="G38" s="31">
        <v>4.1668026101141926</v>
      </c>
      <c r="H38" s="31">
        <v>0.7404241435562805</v>
      </c>
      <c r="I38" s="31">
        <v>0.52737683523654166</v>
      </c>
      <c r="J38" s="31">
        <v>147.63934782608698</v>
      </c>
      <c r="K38" s="31">
        <v>138.81793478260872</v>
      </c>
      <c r="L38" s="31">
        <v>24.667391304347827</v>
      </c>
      <c r="M38" s="31">
        <v>17.569673913043481</v>
      </c>
      <c r="N38" s="31">
        <v>4.0815217391304346</v>
      </c>
      <c r="O38" s="31">
        <v>3.0161956521739133</v>
      </c>
      <c r="P38" s="31">
        <v>41.758369565217407</v>
      </c>
      <c r="Q38" s="31">
        <v>40.034673913043491</v>
      </c>
      <c r="R38" s="31">
        <v>1.7236956521739131</v>
      </c>
      <c r="S38" s="31">
        <v>81.213586956521752</v>
      </c>
      <c r="T38" s="31">
        <v>81.213586956521752</v>
      </c>
      <c r="U38" s="31">
        <v>0</v>
      </c>
      <c r="V38" s="31">
        <v>0</v>
      </c>
      <c r="W38" s="31">
        <v>47.933260869565224</v>
      </c>
      <c r="X38" s="31">
        <v>5.8097826086956523</v>
      </c>
      <c r="Y38" s="31">
        <v>4.0815217391304346</v>
      </c>
      <c r="Z38" s="31">
        <v>2.0869565217391304</v>
      </c>
      <c r="AA38" s="31">
        <v>21.244565217391305</v>
      </c>
      <c r="AB38" s="31">
        <v>1.7236956521739131</v>
      </c>
      <c r="AC38" s="31">
        <v>12.986739130434785</v>
      </c>
      <c r="AD38" s="31">
        <v>0</v>
      </c>
      <c r="AE38" s="31">
        <v>0</v>
      </c>
      <c r="AF38" t="s">
        <v>34</v>
      </c>
      <c r="AG38" s="32">
        <v>8</v>
      </c>
      <c r="AH38"/>
    </row>
    <row r="39" spans="1:34" x14ac:dyDescent="0.25">
      <c r="A39" t="s">
        <v>281</v>
      </c>
      <c r="B39" t="s">
        <v>137</v>
      </c>
      <c r="C39" t="s">
        <v>185</v>
      </c>
      <c r="D39" t="s">
        <v>219</v>
      </c>
      <c r="E39" s="31">
        <v>115.65217391304348</v>
      </c>
      <c r="F39" s="31">
        <v>4.6765714285714282</v>
      </c>
      <c r="G39" s="31">
        <v>4.530444548872179</v>
      </c>
      <c r="H39" s="31">
        <v>0.67348496240601463</v>
      </c>
      <c r="I39" s="31">
        <v>0.52735808270676643</v>
      </c>
      <c r="J39" s="31">
        <v>540.85565217391297</v>
      </c>
      <c r="K39" s="31">
        <v>523.9557608695651</v>
      </c>
      <c r="L39" s="31">
        <v>77.889999999999958</v>
      </c>
      <c r="M39" s="31">
        <v>60.990108695652125</v>
      </c>
      <c r="N39" s="31">
        <v>11.16076086956522</v>
      </c>
      <c r="O39" s="31">
        <v>5.7391304347826084</v>
      </c>
      <c r="P39" s="31">
        <v>84.839891304347844</v>
      </c>
      <c r="Q39" s="31">
        <v>84.839891304347844</v>
      </c>
      <c r="R39" s="31">
        <v>0</v>
      </c>
      <c r="S39" s="31">
        <v>378.12576086956511</v>
      </c>
      <c r="T39" s="31">
        <v>332.70228260869555</v>
      </c>
      <c r="U39" s="31">
        <v>0</v>
      </c>
      <c r="V39" s="31">
        <v>45.423478260869572</v>
      </c>
      <c r="W39" s="31">
        <v>2.1739130434782608E-2</v>
      </c>
      <c r="X39" s="31">
        <v>0</v>
      </c>
      <c r="Y39" s="31">
        <v>2.1739130434782608E-2</v>
      </c>
      <c r="Z39" s="31">
        <v>0</v>
      </c>
      <c r="AA39" s="31">
        <v>0</v>
      </c>
      <c r="AB39" s="31">
        <v>0</v>
      </c>
      <c r="AC39" s="31">
        <v>0</v>
      </c>
      <c r="AD39" s="31">
        <v>0</v>
      </c>
      <c r="AE39" s="31">
        <v>0</v>
      </c>
      <c r="AF39" t="s">
        <v>60</v>
      </c>
      <c r="AG39" s="32">
        <v>8</v>
      </c>
      <c r="AH39"/>
    </row>
    <row r="40" spans="1:34" x14ac:dyDescent="0.25">
      <c r="A40" t="s">
        <v>281</v>
      </c>
      <c r="B40" t="s">
        <v>79</v>
      </c>
      <c r="C40" t="s">
        <v>166</v>
      </c>
      <c r="D40" t="s">
        <v>225</v>
      </c>
      <c r="E40" s="31">
        <v>32.228260869565219</v>
      </c>
      <c r="F40" s="31">
        <v>4.5657706576728501</v>
      </c>
      <c r="G40" s="31">
        <v>4.2979426644182128</v>
      </c>
      <c r="H40" s="31">
        <v>1.2609780775716692</v>
      </c>
      <c r="I40" s="31">
        <v>0.99315008431703178</v>
      </c>
      <c r="J40" s="31">
        <v>147.14684782608697</v>
      </c>
      <c r="K40" s="31">
        <v>138.51521739130436</v>
      </c>
      <c r="L40" s="31">
        <v>40.639130434782601</v>
      </c>
      <c r="M40" s="31">
        <v>32.007499999999993</v>
      </c>
      <c r="N40" s="31">
        <v>2.5570652173913042</v>
      </c>
      <c r="O40" s="31">
        <v>6.0745652173913047</v>
      </c>
      <c r="P40" s="31">
        <v>20.511086956521744</v>
      </c>
      <c r="Q40" s="31">
        <v>20.511086956521744</v>
      </c>
      <c r="R40" s="31">
        <v>0</v>
      </c>
      <c r="S40" s="31">
        <v>85.996630434782631</v>
      </c>
      <c r="T40" s="31">
        <v>71.450217391304363</v>
      </c>
      <c r="U40" s="31">
        <v>0</v>
      </c>
      <c r="V40" s="31">
        <v>14.546413043478264</v>
      </c>
      <c r="W40" s="31">
        <v>22.721739130434781</v>
      </c>
      <c r="X40" s="31">
        <v>20.834456521739128</v>
      </c>
      <c r="Y40" s="31">
        <v>0</v>
      </c>
      <c r="Z40" s="31">
        <v>0</v>
      </c>
      <c r="AA40" s="31">
        <v>1.8872826086956525</v>
      </c>
      <c r="AB40" s="31">
        <v>0</v>
      </c>
      <c r="AC40" s="31">
        <v>0</v>
      </c>
      <c r="AD40" s="31">
        <v>0</v>
      </c>
      <c r="AE40" s="31">
        <v>0</v>
      </c>
      <c r="AF40" t="s">
        <v>1</v>
      </c>
      <c r="AG40" s="32">
        <v>8</v>
      </c>
      <c r="AH40"/>
    </row>
    <row r="41" spans="1:34" x14ac:dyDescent="0.25">
      <c r="A41" t="s">
        <v>281</v>
      </c>
      <c r="B41" t="s">
        <v>101</v>
      </c>
      <c r="C41" t="s">
        <v>182</v>
      </c>
      <c r="D41" t="s">
        <v>235</v>
      </c>
      <c r="E41" s="31">
        <v>165.18478260869566</v>
      </c>
      <c r="F41" s="31">
        <v>5.0027577811410149</v>
      </c>
      <c r="G41" s="31">
        <v>4.6408771468052912</v>
      </c>
      <c r="H41" s="31">
        <v>1.0696848062117523</v>
      </c>
      <c r="I41" s="31">
        <v>0.70780417187602818</v>
      </c>
      <c r="J41" s="31">
        <v>826.37945652173914</v>
      </c>
      <c r="K41" s="31">
        <v>766.60228260869576</v>
      </c>
      <c r="L41" s="31">
        <v>176.69565217391303</v>
      </c>
      <c r="M41" s="31">
        <v>116.91847826086956</v>
      </c>
      <c r="N41" s="31">
        <v>22.209239130434781</v>
      </c>
      <c r="O41" s="31">
        <v>37.567934782608695</v>
      </c>
      <c r="P41" s="31">
        <v>79.399456521739125</v>
      </c>
      <c r="Q41" s="31">
        <v>79.399456521739125</v>
      </c>
      <c r="R41" s="31">
        <v>0</v>
      </c>
      <c r="S41" s="31">
        <v>570.28434782608701</v>
      </c>
      <c r="T41" s="31">
        <v>526.90293478260878</v>
      </c>
      <c r="U41" s="31">
        <v>0</v>
      </c>
      <c r="V41" s="31">
        <v>43.381413043478261</v>
      </c>
      <c r="W41" s="31">
        <v>67.733695652173921</v>
      </c>
      <c r="X41" s="31">
        <v>60.627717391304351</v>
      </c>
      <c r="Y41" s="31">
        <v>0</v>
      </c>
      <c r="Z41" s="31">
        <v>0</v>
      </c>
      <c r="AA41" s="31">
        <v>6.9211956521739131</v>
      </c>
      <c r="AB41" s="31">
        <v>0</v>
      </c>
      <c r="AC41" s="31">
        <v>0.18478260869565216</v>
      </c>
      <c r="AD41" s="31">
        <v>0</v>
      </c>
      <c r="AE41" s="31">
        <v>0</v>
      </c>
      <c r="AF41" t="s">
        <v>23</v>
      </c>
      <c r="AG41" s="32">
        <v>8</v>
      </c>
      <c r="AH41"/>
    </row>
    <row r="42" spans="1:34" x14ac:dyDescent="0.25">
      <c r="A42" t="s">
        <v>281</v>
      </c>
      <c r="B42" t="s">
        <v>90</v>
      </c>
      <c r="C42" t="s">
        <v>164</v>
      </c>
      <c r="D42" t="s">
        <v>229</v>
      </c>
      <c r="E42" s="31">
        <v>33.467391304347828</v>
      </c>
      <c r="F42" s="31">
        <v>4.2878337122442352</v>
      </c>
      <c r="G42" s="31">
        <v>3.7929035401104256</v>
      </c>
      <c r="H42" s="31">
        <v>0.86630399480350728</v>
      </c>
      <c r="I42" s="31">
        <v>0.44798960701526441</v>
      </c>
      <c r="J42" s="31">
        <v>143.50260869565219</v>
      </c>
      <c r="K42" s="31">
        <v>126.93858695652175</v>
      </c>
      <c r="L42" s="31">
        <v>28.992934782608685</v>
      </c>
      <c r="M42" s="31">
        <v>14.99304347826086</v>
      </c>
      <c r="N42" s="31">
        <v>7.7797826086956494</v>
      </c>
      <c r="O42" s="31">
        <v>6.2201086956521738</v>
      </c>
      <c r="P42" s="31">
        <v>20.591521739130435</v>
      </c>
      <c r="Q42" s="31">
        <v>18.027391304347827</v>
      </c>
      <c r="R42" s="31">
        <v>2.5641304347826086</v>
      </c>
      <c r="S42" s="31">
        <v>93.918152173913057</v>
      </c>
      <c r="T42" s="31">
        <v>91.261304347826098</v>
      </c>
      <c r="U42" s="31">
        <v>0</v>
      </c>
      <c r="V42" s="31">
        <v>2.656847826086957</v>
      </c>
      <c r="W42" s="31">
        <v>6.9778260869565214</v>
      </c>
      <c r="X42" s="31">
        <v>4.3226086956521739</v>
      </c>
      <c r="Y42" s="31">
        <v>0</v>
      </c>
      <c r="Z42" s="31">
        <v>2.4048913043478262</v>
      </c>
      <c r="AA42" s="31">
        <v>0</v>
      </c>
      <c r="AB42" s="31">
        <v>0</v>
      </c>
      <c r="AC42" s="31">
        <v>0.25032608695652175</v>
      </c>
      <c r="AD42" s="31">
        <v>0</v>
      </c>
      <c r="AE42" s="31">
        <v>0</v>
      </c>
      <c r="AF42" t="s">
        <v>12</v>
      </c>
      <c r="AG42" s="32">
        <v>8</v>
      </c>
      <c r="AH42"/>
    </row>
    <row r="43" spans="1:34" x14ac:dyDescent="0.25">
      <c r="A43" t="s">
        <v>281</v>
      </c>
      <c r="B43" t="s">
        <v>134</v>
      </c>
      <c r="C43" t="s">
        <v>203</v>
      </c>
      <c r="D43" t="s">
        <v>212</v>
      </c>
      <c r="E43" s="31">
        <v>30.815217391304348</v>
      </c>
      <c r="F43" s="31">
        <v>4.2074074074074082</v>
      </c>
      <c r="G43" s="31">
        <v>3.6910934744268076</v>
      </c>
      <c r="H43" s="31">
        <v>1.1576719576719579</v>
      </c>
      <c r="I43" s="31">
        <v>0.64135802469135805</v>
      </c>
      <c r="J43" s="31">
        <v>129.6521739130435</v>
      </c>
      <c r="K43" s="31">
        <v>113.74184782608695</v>
      </c>
      <c r="L43" s="31">
        <v>35.673913043478265</v>
      </c>
      <c r="M43" s="31">
        <v>19.763586956521738</v>
      </c>
      <c r="N43" s="31">
        <v>7.2336956521739131</v>
      </c>
      <c r="O43" s="31">
        <v>8.6766304347826093</v>
      </c>
      <c r="P43" s="31">
        <v>4.2934782608695654</v>
      </c>
      <c r="Q43" s="31">
        <v>4.2934782608695654</v>
      </c>
      <c r="R43" s="31">
        <v>0</v>
      </c>
      <c r="S43" s="31">
        <v>89.684782608695656</v>
      </c>
      <c r="T43" s="31">
        <v>77.673913043478265</v>
      </c>
      <c r="U43" s="31">
        <v>0</v>
      </c>
      <c r="V43" s="31">
        <v>12.010869565217391</v>
      </c>
      <c r="W43" s="31">
        <v>7.0842391304347831</v>
      </c>
      <c r="X43" s="31">
        <v>0</v>
      </c>
      <c r="Y43" s="31">
        <v>0</v>
      </c>
      <c r="Z43" s="31">
        <v>0</v>
      </c>
      <c r="AA43" s="31">
        <v>0.2608695652173913</v>
      </c>
      <c r="AB43" s="31">
        <v>0</v>
      </c>
      <c r="AC43" s="31">
        <v>6.8233695652173916</v>
      </c>
      <c r="AD43" s="31">
        <v>0</v>
      </c>
      <c r="AE43" s="31">
        <v>0</v>
      </c>
      <c r="AF43" t="s">
        <v>57</v>
      </c>
      <c r="AG43" s="32">
        <v>8</v>
      </c>
      <c r="AH43"/>
    </row>
    <row r="44" spans="1:34" x14ac:dyDescent="0.25">
      <c r="A44" t="s">
        <v>281</v>
      </c>
      <c r="B44" t="s">
        <v>96</v>
      </c>
      <c r="C44" t="s">
        <v>178</v>
      </c>
      <c r="D44" t="s">
        <v>220</v>
      </c>
      <c r="E44" s="31">
        <v>32.380434782608695</v>
      </c>
      <c r="F44" s="31">
        <v>4.1862470627727433</v>
      </c>
      <c r="G44" s="31">
        <v>3.846955354145686</v>
      </c>
      <c r="H44" s="31">
        <v>0.68110104061765697</v>
      </c>
      <c r="I44" s="31">
        <v>0.34180933199060087</v>
      </c>
      <c r="J44" s="31">
        <v>135.55250000000001</v>
      </c>
      <c r="K44" s="31">
        <v>124.56608695652173</v>
      </c>
      <c r="L44" s="31">
        <v>22.054347826086957</v>
      </c>
      <c r="M44" s="31">
        <v>11.067934782608695</v>
      </c>
      <c r="N44" s="31">
        <v>4.7744565217391308</v>
      </c>
      <c r="O44" s="31">
        <v>6.2119565217391308</v>
      </c>
      <c r="P44" s="31">
        <v>24.972826086956523</v>
      </c>
      <c r="Q44" s="31">
        <v>24.972826086956523</v>
      </c>
      <c r="R44" s="31">
        <v>0</v>
      </c>
      <c r="S44" s="31">
        <v>88.525326086956511</v>
      </c>
      <c r="T44" s="31">
        <v>88.525326086956511</v>
      </c>
      <c r="U44" s="31">
        <v>0</v>
      </c>
      <c r="V44" s="31">
        <v>0</v>
      </c>
      <c r="W44" s="31">
        <v>20.345108695652172</v>
      </c>
      <c r="X44" s="31">
        <v>2.027173913043478</v>
      </c>
      <c r="Y44" s="31">
        <v>0</v>
      </c>
      <c r="Z44" s="31">
        <v>0</v>
      </c>
      <c r="AA44" s="31">
        <v>3.3885869565217392</v>
      </c>
      <c r="AB44" s="31">
        <v>0</v>
      </c>
      <c r="AC44" s="31">
        <v>14.929347826086957</v>
      </c>
      <c r="AD44" s="31">
        <v>0</v>
      </c>
      <c r="AE44" s="31">
        <v>0</v>
      </c>
      <c r="AF44" t="s">
        <v>18</v>
      </c>
      <c r="AG44" s="32">
        <v>8</v>
      </c>
      <c r="AH44"/>
    </row>
    <row r="45" spans="1:34" x14ac:dyDescent="0.25">
      <c r="A45" t="s">
        <v>281</v>
      </c>
      <c r="B45" t="s">
        <v>144</v>
      </c>
      <c r="C45" t="s">
        <v>158</v>
      </c>
      <c r="D45" t="s">
        <v>250</v>
      </c>
      <c r="E45" s="31">
        <v>40.282608695652172</v>
      </c>
      <c r="F45" s="31">
        <v>4.6743254182406906</v>
      </c>
      <c r="G45" s="31">
        <v>4.1225849973016722</v>
      </c>
      <c r="H45" s="31">
        <v>1.2489206691851051</v>
      </c>
      <c r="I45" s="31">
        <v>0.69718024824608738</v>
      </c>
      <c r="J45" s="31">
        <v>188.29402173913041</v>
      </c>
      <c r="K45" s="31">
        <v>166.06847826086954</v>
      </c>
      <c r="L45" s="31">
        <v>50.309782608695649</v>
      </c>
      <c r="M45" s="31">
        <v>28.084239130434781</v>
      </c>
      <c r="N45" s="31">
        <v>20.25</v>
      </c>
      <c r="O45" s="31">
        <v>1.9755434782608696</v>
      </c>
      <c r="P45" s="31">
        <v>18.451086956521738</v>
      </c>
      <c r="Q45" s="31">
        <v>18.451086956521738</v>
      </c>
      <c r="R45" s="31">
        <v>0</v>
      </c>
      <c r="S45" s="31">
        <v>119.53315217391304</v>
      </c>
      <c r="T45" s="31">
        <v>101.79728260869565</v>
      </c>
      <c r="U45" s="31">
        <v>0.22500000000000001</v>
      </c>
      <c r="V45" s="31">
        <v>17.510869565217391</v>
      </c>
      <c r="W45" s="31">
        <v>6.9119565217391354</v>
      </c>
      <c r="X45" s="31">
        <v>0</v>
      </c>
      <c r="Y45" s="31">
        <v>0</v>
      </c>
      <c r="Z45" s="31">
        <v>0</v>
      </c>
      <c r="AA45" s="31">
        <v>0</v>
      </c>
      <c r="AB45" s="31">
        <v>0</v>
      </c>
      <c r="AC45" s="31">
        <v>6.9119565217391354</v>
      </c>
      <c r="AD45" s="31">
        <v>0</v>
      </c>
      <c r="AE45" s="31">
        <v>0</v>
      </c>
      <c r="AF45" t="s">
        <v>67</v>
      </c>
      <c r="AG45" s="32">
        <v>8</v>
      </c>
      <c r="AH45"/>
    </row>
    <row r="46" spans="1:34" x14ac:dyDescent="0.25">
      <c r="A46" t="s">
        <v>281</v>
      </c>
      <c r="B46" t="s">
        <v>114</v>
      </c>
      <c r="C46" t="s">
        <v>157</v>
      </c>
      <c r="D46" t="s">
        <v>238</v>
      </c>
      <c r="E46" s="31">
        <v>30.380434782608695</v>
      </c>
      <c r="F46" s="31">
        <v>2.3446475849731665</v>
      </c>
      <c r="G46" s="31">
        <v>1.9668300536672632</v>
      </c>
      <c r="H46" s="31">
        <v>0.94507334525939179</v>
      </c>
      <c r="I46" s="31">
        <v>0.56725581395348834</v>
      </c>
      <c r="J46" s="31">
        <v>71.23141304347827</v>
      </c>
      <c r="K46" s="31">
        <v>59.753152173913051</v>
      </c>
      <c r="L46" s="31">
        <v>28.711739130434783</v>
      </c>
      <c r="M46" s="31">
        <v>17.233478260869564</v>
      </c>
      <c r="N46" s="31">
        <v>5.7391304347826084</v>
      </c>
      <c r="O46" s="31">
        <v>5.7391304347826084</v>
      </c>
      <c r="P46" s="31">
        <v>11.059782608695652</v>
      </c>
      <c r="Q46" s="31">
        <v>11.059782608695652</v>
      </c>
      <c r="R46" s="31">
        <v>0</v>
      </c>
      <c r="S46" s="31">
        <v>31.459891304347831</v>
      </c>
      <c r="T46" s="31">
        <v>31.459891304347831</v>
      </c>
      <c r="U46" s="31">
        <v>0</v>
      </c>
      <c r="V46" s="31">
        <v>0</v>
      </c>
      <c r="W46" s="31">
        <v>0</v>
      </c>
      <c r="X46" s="31">
        <v>0</v>
      </c>
      <c r="Y46" s="31">
        <v>0</v>
      </c>
      <c r="Z46" s="31">
        <v>0</v>
      </c>
      <c r="AA46" s="31">
        <v>0</v>
      </c>
      <c r="AB46" s="31">
        <v>0</v>
      </c>
      <c r="AC46" s="31">
        <v>0</v>
      </c>
      <c r="AD46" s="31">
        <v>0</v>
      </c>
      <c r="AE46" s="31">
        <v>0</v>
      </c>
      <c r="AF46" t="s">
        <v>36</v>
      </c>
      <c r="AG46" s="32">
        <v>8</v>
      </c>
      <c r="AH46"/>
    </row>
    <row r="47" spans="1:34" x14ac:dyDescent="0.25">
      <c r="A47" t="s">
        <v>281</v>
      </c>
      <c r="B47" t="s">
        <v>146</v>
      </c>
      <c r="C47" t="s">
        <v>158</v>
      </c>
      <c r="D47" t="s">
        <v>250</v>
      </c>
      <c r="E47" s="31">
        <v>35.228260869565219</v>
      </c>
      <c r="F47" s="31">
        <v>3.3027244677568652</v>
      </c>
      <c r="G47" s="31">
        <v>3.1777630360999694</v>
      </c>
      <c r="H47" s="31">
        <v>0.71466831224930583</v>
      </c>
      <c r="I47" s="31">
        <v>0.58970688059240972</v>
      </c>
      <c r="J47" s="31">
        <v>116.3492391304348</v>
      </c>
      <c r="K47" s="31">
        <v>111.94706521739131</v>
      </c>
      <c r="L47" s="31">
        <v>25.176521739130436</v>
      </c>
      <c r="M47" s="31">
        <v>20.774347826086956</v>
      </c>
      <c r="N47" s="31">
        <v>0</v>
      </c>
      <c r="O47" s="31">
        <v>4.4021739130434785</v>
      </c>
      <c r="P47" s="31">
        <v>22.419021739130425</v>
      </c>
      <c r="Q47" s="31">
        <v>22.419021739130425</v>
      </c>
      <c r="R47" s="31">
        <v>0</v>
      </c>
      <c r="S47" s="31">
        <v>68.753695652173931</v>
      </c>
      <c r="T47" s="31">
        <v>65.196630434782634</v>
      </c>
      <c r="U47" s="31">
        <v>0</v>
      </c>
      <c r="V47" s="31">
        <v>3.5570652173913042</v>
      </c>
      <c r="W47" s="31">
        <v>18.766304347826086</v>
      </c>
      <c r="X47" s="31">
        <v>2.8641304347826089</v>
      </c>
      <c r="Y47" s="31">
        <v>0</v>
      </c>
      <c r="Z47" s="31">
        <v>0</v>
      </c>
      <c r="AA47" s="31">
        <v>3.7119565217391304</v>
      </c>
      <c r="AB47" s="31">
        <v>0</v>
      </c>
      <c r="AC47" s="31">
        <v>8.633152173913043</v>
      </c>
      <c r="AD47" s="31">
        <v>0</v>
      </c>
      <c r="AE47" s="31">
        <v>3.5570652173913042</v>
      </c>
      <c r="AF47" t="s">
        <v>69</v>
      </c>
      <c r="AG47" s="32">
        <v>8</v>
      </c>
      <c r="AH47"/>
    </row>
    <row r="48" spans="1:34" x14ac:dyDescent="0.25">
      <c r="A48" t="s">
        <v>281</v>
      </c>
      <c r="B48" t="s">
        <v>99</v>
      </c>
      <c r="C48" t="s">
        <v>181</v>
      </c>
      <c r="D48" t="s">
        <v>234</v>
      </c>
      <c r="E48" s="31">
        <v>33.152173913043477</v>
      </c>
      <c r="F48" s="31">
        <v>3.0696786885245912</v>
      </c>
      <c r="G48" s="31">
        <v>2.8544721311475425</v>
      </c>
      <c r="H48" s="31">
        <v>0.66073770491803308</v>
      </c>
      <c r="I48" s="31">
        <v>0.47221311475409855</v>
      </c>
      <c r="J48" s="31">
        <v>101.76652173913047</v>
      </c>
      <c r="K48" s="31">
        <v>94.63195652173917</v>
      </c>
      <c r="L48" s="31">
        <v>21.904891304347835</v>
      </c>
      <c r="M48" s="31">
        <v>15.654891304347831</v>
      </c>
      <c r="N48" s="31">
        <v>1.0978260869565217</v>
      </c>
      <c r="O48" s="31">
        <v>5.1521739130434785</v>
      </c>
      <c r="P48" s="31">
        <v>13.076847826086956</v>
      </c>
      <c r="Q48" s="31">
        <v>12.192282608695651</v>
      </c>
      <c r="R48" s="31">
        <v>0.88456521739130445</v>
      </c>
      <c r="S48" s="31">
        <v>66.784782608695679</v>
      </c>
      <c r="T48" s="31">
        <v>66.784782608695679</v>
      </c>
      <c r="U48" s="31">
        <v>0</v>
      </c>
      <c r="V48" s="31">
        <v>0</v>
      </c>
      <c r="W48" s="31">
        <v>27.576413043478258</v>
      </c>
      <c r="X48" s="31">
        <v>0</v>
      </c>
      <c r="Y48" s="31">
        <v>0</v>
      </c>
      <c r="Z48" s="31">
        <v>0</v>
      </c>
      <c r="AA48" s="31">
        <v>0</v>
      </c>
      <c r="AB48" s="31">
        <v>0</v>
      </c>
      <c r="AC48" s="31">
        <v>27.576413043478258</v>
      </c>
      <c r="AD48" s="31">
        <v>0</v>
      </c>
      <c r="AE48" s="31">
        <v>0</v>
      </c>
      <c r="AF48" t="s">
        <v>21</v>
      </c>
      <c r="AG48" s="32">
        <v>8</v>
      </c>
      <c r="AH48"/>
    </row>
    <row r="49" spans="1:34" x14ac:dyDescent="0.25">
      <c r="A49" t="s">
        <v>281</v>
      </c>
      <c r="B49" t="s">
        <v>92</v>
      </c>
      <c r="C49" t="s">
        <v>174</v>
      </c>
      <c r="D49" t="s">
        <v>230</v>
      </c>
      <c r="E49" s="31">
        <v>43.478260869565219</v>
      </c>
      <c r="F49" s="31">
        <v>3.5620624999999992</v>
      </c>
      <c r="G49" s="31">
        <v>3.3021249999999998</v>
      </c>
      <c r="H49" s="31">
        <v>0.86881249999999999</v>
      </c>
      <c r="I49" s="31">
        <v>0.60887500000000006</v>
      </c>
      <c r="J49" s="31">
        <v>154.87228260869563</v>
      </c>
      <c r="K49" s="31">
        <v>143.57065217391303</v>
      </c>
      <c r="L49" s="31">
        <v>37.774456521739133</v>
      </c>
      <c r="M49" s="31">
        <v>26.472826086956523</v>
      </c>
      <c r="N49" s="31">
        <v>5.1086956521739131</v>
      </c>
      <c r="O49" s="31">
        <v>6.1929347826086953</v>
      </c>
      <c r="P49" s="31">
        <v>16.763586956521738</v>
      </c>
      <c r="Q49" s="31">
        <v>16.763586956521738</v>
      </c>
      <c r="R49" s="31">
        <v>0</v>
      </c>
      <c r="S49" s="31">
        <v>100.33423913043478</v>
      </c>
      <c r="T49" s="31">
        <v>96.342391304347828</v>
      </c>
      <c r="U49" s="31">
        <v>9.2391304347826081E-2</v>
      </c>
      <c r="V49" s="31">
        <v>3.8994565217391304</v>
      </c>
      <c r="W49" s="31">
        <v>48.317934782608695</v>
      </c>
      <c r="X49" s="31">
        <v>0.74456521739130432</v>
      </c>
      <c r="Y49" s="31">
        <v>0</v>
      </c>
      <c r="Z49" s="31">
        <v>1.5652173913043479</v>
      </c>
      <c r="AA49" s="31">
        <v>4.7635869565217392</v>
      </c>
      <c r="AB49" s="31">
        <v>0</v>
      </c>
      <c r="AC49" s="31">
        <v>41.244565217391305</v>
      </c>
      <c r="AD49" s="31">
        <v>0</v>
      </c>
      <c r="AE49" s="31">
        <v>0</v>
      </c>
      <c r="AF49" t="s">
        <v>14</v>
      </c>
      <c r="AG49" s="32">
        <v>8</v>
      </c>
      <c r="AH49"/>
    </row>
    <row r="50" spans="1:34" x14ac:dyDescent="0.25">
      <c r="A50" t="s">
        <v>281</v>
      </c>
      <c r="B50" t="s">
        <v>148</v>
      </c>
      <c r="C50" t="s">
        <v>210</v>
      </c>
      <c r="D50" t="s">
        <v>215</v>
      </c>
      <c r="E50" s="31">
        <v>24.195652173913043</v>
      </c>
      <c r="F50" s="31">
        <v>4.6300314465408814</v>
      </c>
      <c r="G50" s="31">
        <v>4.3789083557951489</v>
      </c>
      <c r="H50" s="31">
        <v>1.0103638814016176</v>
      </c>
      <c r="I50" s="31">
        <v>0.75924079065588523</v>
      </c>
      <c r="J50" s="31">
        <v>112.02663043478262</v>
      </c>
      <c r="K50" s="31">
        <v>105.95054347826088</v>
      </c>
      <c r="L50" s="31">
        <v>24.446413043478266</v>
      </c>
      <c r="M50" s="31">
        <v>18.370326086956528</v>
      </c>
      <c r="N50" s="31">
        <v>0</v>
      </c>
      <c r="O50" s="31">
        <v>6.0760869565217392</v>
      </c>
      <c r="P50" s="31">
        <v>14.617608695652176</v>
      </c>
      <c r="Q50" s="31">
        <v>14.617608695652176</v>
      </c>
      <c r="R50" s="31">
        <v>0</v>
      </c>
      <c r="S50" s="31">
        <v>72.962608695652179</v>
      </c>
      <c r="T50" s="31">
        <v>72.962608695652179</v>
      </c>
      <c r="U50" s="31">
        <v>0</v>
      </c>
      <c r="V50" s="31">
        <v>0</v>
      </c>
      <c r="W50" s="31">
        <v>13.907608695652176</v>
      </c>
      <c r="X50" s="31">
        <v>3.6711956521739131</v>
      </c>
      <c r="Y50" s="31">
        <v>0</v>
      </c>
      <c r="Z50" s="31">
        <v>0</v>
      </c>
      <c r="AA50" s="31">
        <v>7.9320652173913047</v>
      </c>
      <c r="AB50" s="31">
        <v>0</v>
      </c>
      <c r="AC50" s="31">
        <v>2.3043478260869565</v>
      </c>
      <c r="AD50" s="31">
        <v>0</v>
      </c>
      <c r="AE50" s="31">
        <v>0</v>
      </c>
      <c r="AF50" t="s">
        <v>71</v>
      </c>
      <c r="AG50" s="32">
        <v>8</v>
      </c>
      <c r="AH50"/>
    </row>
    <row r="51" spans="1:34" x14ac:dyDescent="0.25">
      <c r="A51" t="s">
        <v>281</v>
      </c>
      <c r="B51" t="s">
        <v>117</v>
      </c>
      <c r="C51" t="s">
        <v>192</v>
      </c>
      <c r="D51" t="s">
        <v>243</v>
      </c>
      <c r="E51" s="31">
        <v>28.586956521739129</v>
      </c>
      <c r="F51" s="31">
        <v>4.3775665399239552</v>
      </c>
      <c r="G51" s="31">
        <v>4.2175855513307985</v>
      </c>
      <c r="H51" s="31">
        <v>1.0973384030418252</v>
      </c>
      <c r="I51" s="31">
        <v>0.93735741444866927</v>
      </c>
      <c r="J51" s="31">
        <v>125.14130434782609</v>
      </c>
      <c r="K51" s="31">
        <v>120.56793478260869</v>
      </c>
      <c r="L51" s="31">
        <v>31.369565217391305</v>
      </c>
      <c r="M51" s="31">
        <v>26.796195652173914</v>
      </c>
      <c r="N51" s="31">
        <v>0</v>
      </c>
      <c r="O51" s="31">
        <v>4.5733695652173916</v>
      </c>
      <c r="P51" s="31">
        <v>9.9076086956521738</v>
      </c>
      <c r="Q51" s="31">
        <v>9.9076086956521738</v>
      </c>
      <c r="R51" s="31">
        <v>0</v>
      </c>
      <c r="S51" s="31">
        <v>83.864130434782609</v>
      </c>
      <c r="T51" s="31">
        <v>70.720108695652172</v>
      </c>
      <c r="U51" s="31">
        <v>0</v>
      </c>
      <c r="V51" s="31">
        <v>13.144021739130435</v>
      </c>
      <c r="W51" s="31">
        <v>0</v>
      </c>
      <c r="X51" s="31">
        <v>0</v>
      </c>
      <c r="Y51" s="31">
        <v>0</v>
      </c>
      <c r="Z51" s="31">
        <v>0</v>
      </c>
      <c r="AA51" s="31">
        <v>0</v>
      </c>
      <c r="AB51" s="31">
        <v>0</v>
      </c>
      <c r="AC51" s="31">
        <v>0</v>
      </c>
      <c r="AD51" s="31">
        <v>0</v>
      </c>
      <c r="AE51" s="31">
        <v>0</v>
      </c>
      <c r="AF51" t="s">
        <v>40</v>
      </c>
      <c r="AG51" s="32">
        <v>8</v>
      </c>
      <c r="AH51"/>
    </row>
    <row r="52" spans="1:34" x14ac:dyDescent="0.25">
      <c r="A52" t="s">
        <v>281</v>
      </c>
      <c r="B52" t="s">
        <v>91</v>
      </c>
      <c r="C52" t="s">
        <v>165</v>
      </c>
      <c r="D52" t="s">
        <v>217</v>
      </c>
      <c r="E52" s="31">
        <v>118.22826086956522</v>
      </c>
      <c r="F52" s="31">
        <v>5.030060678495909</v>
      </c>
      <c r="G52" s="31">
        <v>4.9196442033648982</v>
      </c>
      <c r="H52" s="31">
        <v>0.82857313597499327</v>
      </c>
      <c r="I52" s="31">
        <v>0.71815666084398277</v>
      </c>
      <c r="J52" s="31">
        <v>594.69532608695658</v>
      </c>
      <c r="K52" s="31">
        <v>581.64097826086959</v>
      </c>
      <c r="L52" s="31">
        <v>97.960760869565235</v>
      </c>
      <c r="M52" s="31">
        <v>84.906413043478267</v>
      </c>
      <c r="N52" s="31">
        <v>5.6195652173913047</v>
      </c>
      <c r="O52" s="31">
        <v>7.4347826086956523</v>
      </c>
      <c r="P52" s="31">
        <v>108.04260869565218</v>
      </c>
      <c r="Q52" s="31">
        <v>108.04260869565218</v>
      </c>
      <c r="R52" s="31">
        <v>0</v>
      </c>
      <c r="S52" s="31">
        <v>388.69195652173914</v>
      </c>
      <c r="T52" s="31">
        <v>370.69967391304351</v>
      </c>
      <c r="U52" s="31">
        <v>0</v>
      </c>
      <c r="V52" s="31">
        <v>17.992282608695653</v>
      </c>
      <c r="W52" s="31">
        <v>21.967065217391301</v>
      </c>
      <c r="X52" s="31">
        <v>1.7786956521739132</v>
      </c>
      <c r="Y52" s="31">
        <v>0</v>
      </c>
      <c r="Z52" s="31">
        <v>0</v>
      </c>
      <c r="AA52" s="31">
        <v>0.3442391304347826</v>
      </c>
      <c r="AB52" s="31">
        <v>0</v>
      </c>
      <c r="AC52" s="31">
        <v>19.177934782608695</v>
      </c>
      <c r="AD52" s="31">
        <v>0</v>
      </c>
      <c r="AE52" s="31">
        <v>0.66619565217391308</v>
      </c>
      <c r="AF52" t="s">
        <v>13</v>
      </c>
      <c r="AG52" s="32">
        <v>8</v>
      </c>
      <c r="AH52"/>
    </row>
    <row r="53" spans="1:34" x14ac:dyDescent="0.25">
      <c r="A53" t="s">
        <v>281</v>
      </c>
      <c r="B53" t="s">
        <v>103</v>
      </c>
      <c r="C53" t="s">
        <v>156</v>
      </c>
      <c r="D53" t="s">
        <v>228</v>
      </c>
      <c r="E53" s="31">
        <v>28.760869565217391</v>
      </c>
      <c r="F53" s="31">
        <v>5.1714550264550265</v>
      </c>
      <c r="G53" s="31">
        <v>4.9599092970521541</v>
      </c>
      <c r="H53" s="31">
        <v>0.87430083144368853</v>
      </c>
      <c r="I53" s="31">
        <v>0.66870748299319738</v>
      </c>
      <c r="J53" s="31">
        <v>148.73554347826087</v>
      </c>
      <c r="K53" s="31">
        <v>142.65130434782608</v>
      </c>
      <c r="L53" s="31">
        <v>25.145652173913042</v>
      </c>
      <c r="M53" s="31">
        <v>19.232608695652175</v>
      </c>
      <c r="N53" s="31">
        <v>5.9130434782608692</v>
      </c>
      <c r="O53" s="31">
        <v>0</v>
      </c>
      <c r="P53" s="31">
        <v>22.157608695652161</v>
      </c>
      <c r="Q53" s="31">
        <v>21.986413043478247</v>
      </c>
      <c r="R53" s="31">
        <v>0.17119565217391305</v>
      </c>
      <c r="S53" s="31">
        <v>101.43228260869569</v>
      </c>
      <c r="T53" s="31">
        <v>92.580217391304373</v>
      </c>
      <c r="U53" s="31">
        <v>0</v>
      </c>
      <c r="V53" s="31">
        <v>8.8520652173913064</v>
      </c>
      <c r="W53" s="31">
        <v>21.426630434782609</v>
      </c>
      <c r="X53" s="31">
        <v>0.86956521739130432</v>
      </c>
      <c r="Y53" s="31">
        <v>2.6956521739130435</v>
      </c>
      <c r="Z53" s="31">
        <v>0</v>
      </c>
      <c r="AA53" s="31">
        <v>6.3423913043478262</v>
      </c>
      <c r="AB53" s="31">
        <v>0.17119565217391305</v>
      </c>
      <c r="AC53" s="31">
        <v>11.347826086956522</v>
      </c>
      <c r="AD53" s="31">
        <v>0</v>
      </c>
      <c r="AE53" s="31">
        <v>0</v>
      </c>
      <c r="AF53" t="s">
        <v>25</v>
      </c>
      <c r="AG53" s="32">
        <v>8</v>
      </c>
      <c r="AH53"/>
    </row>
    <row r="54" spans="1:34" x14ac:dyDescent="0.25">
      <c r="A54" t="s">
        <v>281</v>
      </c>
      <c r="B54" t="s">
        <v>115</v>
      </c>
      <c r="C54" t="s">
        <v>191</v>
      </c>
      <c r="D54" t="s">
        <v>241</v>
      </c>
      <c r="E54" s="31">
        <v>157.39130434782609</v>
      </c>
      <c r="F54" s="31">
        <v>4.497674723756905</v>
      </c>
      <c r="G54" s="31">
        <v>4.4634205801104958</v>
      </c>
      <c r="H54" s="31">
        <v>0.52517265193370166</v>
      </c>
      <c r="I54" s="31">
        <v>0.49091850828729283</v>
      </c>
      <c r="J54" s="31">
        <v>707.89489130434765</v>
      </c>
      <c r="K54" s="31">
        <v>702.50358695652153</v>
      </c>
      <c r="L54" s="31">
        <v>82.657608695652186</v>
      </c>
      <c r="M54" s="31">
        <v>77.266304347826093</v>
      </c>
      <c r="N54" s="31">
        <v>0</v>
      </c>
      <c r="O54" s="31">
        <v>5.3913043478260869</v>
      </c>
      <c r="P54" s="31">
        <v>103.03228260869564</v>
      </c>
      <c r="Q54" s="31">
        <v>103.03228260869564</v>
      </c>
      <c r="R54" s="31">
        <v>0</v>
      </c>
      <c r="S54" s="31">
        <v>522.20499999999993</v>
      </c>
      <c r="T54" s="31">
        <v>472.2158695652173</v>
      </c>
      <c r="U54" s="31">
        <v>2.9945652173913042</v>
      </c>
      <c r="V54" s="31">
        <v>46.994565217391305</v>
      </c>
      <c r="W54" s="31">
        <v>151.21554347826088</v>
      </c>
      <c r="X54" s="31">
        <v>1.1222826086956521</v>
      </c>
      <c r="Y54" s="31">
        <v>0</v>
      </c>
      <c r="Z54" s="31">
        <v>0</v>
      </c>
      <c r="AA54" s="31">
        <v>41.44532608695652</v>
      </c>
      <c r="AB54" s="31">
        <v>0</v>
      </c>
      <c r="AC54" s="31">
        <v>108.6479347826087</v>
      </c>
      <c r="AD54" s="31">
        <v>0</v>
      </c>
      <c r="AE54" s="31">
        <v>0</v>
      </c>
      <c r="AF54" t="s">
        <v>37</v>
      </c>
      <c r="AG54" s="32">
        <v>8</v>
      </c>
      <c r="AH54"/>
    </row>
    <row r="55" spans="1:34" x14ac:dyDescent="0.25">
      <c r="A55" t="s">
        <v>281</v>
      </c>
      <c r="B55" t="s">
        <v>140</v>
      </c>
      <c r="C55" t="s">
        <v>208</v>
      </c>
      <c r="D55" t="s">
        <v>251</v>
      </c>
      <c r="E55" s="31">
        <v>37.065217391304351</v>
      </c>
      <c r="F55" s="31">
        <v>3.5738914956011727</v>
      </c>
      <c r="G55" s="31">
        <v>3.2551964809384164</v>
      </c>
      <c r="H55" s="31">
        <v>0.58901173020527853</v>
      </c>
      <c r="I55" s="31">
        <v>0.27031671554252196</v>
      </c>
      <c r="J55" s="31">
        <v>132.46706521739131</v>
      </c>
      <c r="K55" s="31">
        <v>120.65456521739131</v>
      </c>
      <c r="L55" s="31">
        <v>21.831847826086957</v>
      </c>
      <c r="M55" s="31">
        <v>10.019347826086957</v>
      </c>
      <c r="N55" s="31">
        <v>6.4211956521739131</v>
      </c>
      <c r="O55" s="31">
        <v>5.3913043478260869</v>
      </c>
      <c r="P55" s="31">
        <v>22.583695652173912</v>
      </c>
      <c r="Q55" s="31">
        <v>22.583695652173912</v>
      </c>
      <c r="R55" s="31">
        <v>0</v>
      </c>
      <c r="S55" s="31">
        <v>88.051521739130436</v>
      </c>
      <c r="T55" s="31">
        <v>77.194130434782608</v>
      </c>
      <c r="U55" s="31">
        <v>0</v>
      </c>
      <c r="V55" s="31">
        <v>10.857391304347827</v>
      </c>
      <c r="W55" s="31">
        <v>17.235869565217392</v>
      </c>
      <c r="X55" s="31">
        <v>2.6902173913043477</v>
      </c>
      <c r="Y55" s="31">
        <v>0.16032608695652173</v>
      </c>
      <c r="Z55" s="31">
        <v>0</v>
      </c>
      <c r="AA55" s="31">
        <v>4.9695652173913043</v>
      </c>
      <c r="AB55" s="31">
        <v>0</v>
      </c>
      <c r="AC55" s="31">
        <v>9.1548913043478262</v>
      </c>
      <c r="AD55" s="31">
        <v>0</v>
      </c>
      <c r="AE55" s="31">
        <v>0.2608695652173913</v>
      </c>
      <c r="AF55" t="s">
        <v>63</v>
      </c>
      <c r="AG55" s="32">
        <v>8</v>
      </c>
      <c r="AH55"/>
    </row>
    <row r="56" spans="1:34" x14ac:dyDescent="0.25">
      <c r="A56" t="s">
        <v>281</v>
      </c>
      <c r="B56" t="s">
        <v>98</v>
      </c>
      <c r="C56" t="s">
        <v>180</v>
      </c>
      <c r="D56" t="s">
        <v>233</v>
      </c>
      <c r="E56" s="31">
        <v>23</v>
      </c>
      <c r="F56" s="31">
        <v>4.1114083175803406</v>
      </c>
      <c r="G56" s="31">
        <v>3.5796550094517956</v>
      </c>
      <c r="H56" s="31">
        <v>1.0160396975425328</v>
      </c>
      <c r="I56" s="31">
        <v>0.4842863894139886</v>
      </c>
      <c r="J56" s="31">
        <v>94.562391304347827</v>
      </c>
      <c r="K56" s="31">
        <v>82.332065217391303</v>
      </c>
      <c r="L56" s="31">
        <v>23.368913043478255</v>
      </c>
      <c r="M56" s="31">
        <v>11.138586956521738</v>
      </c>
      <c r="N56" s="31">
        <v>9.1422826086956483</v>
      </c>
      <c r="O56" s="31">
        <v>3.0880434782608686</v>
      </c>
      <c r="P56" s="31">
        <v>11.350652173913046</v>
      </c>
      <c r="Q56" s="31">
        <v>11.350652173913046</v>
      </c>
      <c r="R56" s="31">
        <v>0</v>
      </c>
      <c r="S56" s="31">
        <v>59.842826086956521</v>
      </c>
      <c r="T56" s="31">
        <v>57.433804347826083</v>
      </c>
      <c r="U56" s="31">
        <v>0</v>
      </c>
      <c r="V56" s="31">
        <v>2.4090217391304352</v>
      </c>
      <c r="W56" s="31">
        <v>7.7226086956521742</v>
      </c>
      <c r="X56" s="31">
        <v>2.3928260869565219</v>
      </c>
      <c r="Y56" s="31">
        <v>0</v>
      </c>
      <c r="Z56" s="31">
        <v>0</v>
      </c>
      <c r="AA56" s="31">
        <v>1.395</v>
      </c>
      <c r="AB56" s="31">
        <v>0</v>
      </c>
      <c r="AC56" s="31">
        <v>3.9347826086956523</v>
      </c>
      <c r="AD56" s="31">
        <v>0</v>
      </c>
      <c r="AE56" s="31">
        <v>0</v>
      </c>
      <c r="AF56" t="s">
        <v>20</v>
      </c>
      <c r="AG56" s="32">
        <v>8</v>
      </c>
      <c r="AH56"/>
    </row>
    <row r="57" spans="1:34" x14ac:dyDescent="0.25">
      <c r="A57" t="s">
        <v>281</v>
      </c>
      <c r="B57" t="s">
        <v>147</v>
      </c>
      <c r="C57" t="s">
        <v>182</v>
      </c>
      <c r="D57" t="s">
        <v>235</v>
      </c>
      <c r="E57" s="31">
        <v>10.391304347826088</v>
      </c>
      <c r="F57" s="31">
        <v>7.3625523012552296</v>
      </c>
      <c r="G57" s="31">
        <v>6.9994769874476974</v>
      </c>
      <c r="H57" s="31">
        <v>6.2080020920502079</v>
      </c>
      <c r="I57" s="31">
        <v>5.8449267782426775</v>
      </c>
      <c r="J57" s="31">
        <v>76.506521739130434</v>
      </c>
      <c r="K57" s="31">
        <v>72.733695652173907</v>
      </c>
      <c r="L57" s="31">
        <v>64.509239130434779</v>
      </c>
      <c r="M57" s="31">
        <v>60.736413043478258</v>
      </c>
      <c r="N57" s="31">
        <v>3.7728260869565218</v>
      </c>
      <c r="O57" s="31">
        <v>0</v>
      </c>
      <c r="P57" s="31">
        <v>3.3804347826086958</v>
      </c>
      <c r="Q57" s="31">
        <v>3.3804347826086958</v>
      </c>
      <c r="R57" s="31">
        <v>0</v>
      </c>
      <c r="S57" s="31">
        <v>8.616847826086957</v>
      </c>
      <c r="T57" s="31">
        <v>8.616847826086957</v>
      </c>
      <c r="U57" s="31">
        <v>0</v>
      </c>
      <c r="V57" s="31">
        <v>0</v>
      </c>
      <c r="W57" s="31">
        <v>0</v>
      </c>
      <c r="X57" s="31">
        <v>0</v>
      </c>
      <c r="Y57" s="31">
        <v>0</v>
      </c>
      <c r="Z57" s="31">
        <v>0</v>
      </c>
      <c r="AA57" s="31">
        <v>0</v>
      </c>
      <c r="AB57" s="31">
        <v>0</v>
      </c>
      <c r="AC57" s="31">
        <v>0</v>
      </c>
      <c r="AD57" s="31">
        <v>0</v>
      </c>
      <c r="AE57" s="31">
        <v>0</v>
      </c>
      <c r="AF57" t="s">
        <v>70</v>
      </c>
      <c r="AG57" s="32">
        <v>8</v>
      </c>
      <c r="AH57"/>
    </row>
    <row r="58" spans="1:34" x14ac:dyDescent="0.25">
      <c r="A58" t="s">
        <v>281</v>
      </c>
      <c r="B58" t="s">
        <v>84</v>
      </c>
      <c r="C58" t="s">
        <v>155</v>
      </c>
      <c r="D58" t="s">
        <v>218</v>
      </c>
      <c r="E58" s="31">
        <v>67.521739130434781</v>
      </c>
      <c r="F58" s="31">
        <v>4.5958226014166117</v>
      </c>
      <c r="G58" s="31">
        <v>4.4179813264649059</v>
      </c>
      <c r="H58" s="31">
        <v>0.78223599484868001</v>
      </c>
      <c r="I58" s="31">
        <v>0.60439471989697358</v>
      </c>
      <c r="J58" s="31">
        <v>310.31793478260863</v>
      </c>
      <c r="K58" s="31">
        <v>298.30978260869563</v>
      </c>
      <c r="L58" s="31">
        <v>52.817934782608695</v>
      </c>
      <c r="M58" s="31">
        <v>40.809782608695649</v>
      </c>
      <c r="N58" s="31">
        <v>7.3125</v>
      </c>
      <c r="O58" s="31">
        <v>4.6956521739130439</v>
      </c>
      <c r="P58" s="31">
        <v>37.521739130434781</v>
      </c>
      <c r="Q58" s="31">
        <v>37.521739130434781</v>
      </c>
      <c r="R58" s="31">
        <v>0</v>
      </c>
      <c r="S58" s="31">
        <v>219.97826086956522</v>
      </c>
      <c r="T58" s="31">
        <v>203.56793478260869</v>
      </c>
      <c r="U58" s="31">
        <v>0</v>
      </c>
      <c r="V58" s="31">
        <v>16.410326086956523</v>
      </c>
      <c r="W58" s="31">
        <v>0</v>
      </c>
      <c r="X58" s="31">
        <v>0</v>
      </c>
      <c r="Y58" s="31">
        <v>0</v>
      </c>
      <c r="Z58" s="31">
        <v>0</v>
      </c>
      <c r="AA58" s="31">
        <v>0</v>
      </c>
      <c r="AB58" s="31">
        <v>0</v>
      </c>
      <c r="AC58" s="31">
        <v>0</v>
      </c>
      <c r="AD58" s="31">
        <v>0</v>
      </c>
      <c r="AE58" s="31">
        <v>0</v>
      </c>
      <c r="AF58" t="s">
        <v>6</v>
      </c>
      <c r="AG58" s="32">
        <v>8</v>
      </c>
      <c r="AH58"/>
    </row>
    <row r="59" spans="1:34" x14ac:dyDescent="0.25">
      <c r="A59" t="s">
        <v>281</v>
      </c>
      <c r="B59" t="s">
        <v>123</v>
      </c>
      <c r="C59" t="s">
        <v>183</v>
      </c>
      <c r="D59" t="s">
        <v>215</v>
      </c>
      <c r="E59" s="31">
        <v>87.369565217391298</v>
      </c>
      <c r="F59" s="31">
        <v>3.882215725304802</v>
      </c>
      <c r="G59" s="31">
        <v>3.689070664344364</v>
      </c>
      <c r="H59" s="31">
        <v>1.0329372978352824</v>
      </c>
      <c r="I59" s="31">
        <v>0.83979223687484461</v>
      </c>
      <c r="J59" s="31">
        <v>339.18749999999994</v>
      </c>
      <c r="K59" s="31">
        <v>322.31249999999994</v>
      </c>
      <c r="L59" s="31">
        <v>90.247282608695656</v>
      </c>
      <c r="M59" s="31">
        <v>73.372282608695656</v>
      </c>
      <c r="N59" s="31">
        <v>11.614130434782609</v>
      </c>
      <c r="O59" s="31">
        <v>5.2608695652173916</v>
      </c>
      <c r="P59" s="31">
        <v>25.331521739130434</v>
      </c>
      <c r="Q59" s="31">
        <v>25.331521739130434</v>
      </c>
      <c r="R59" s="31">
        <v>0</v>
      </c>
      <c r="S59" s="31">
        <v>223.60869565217391</v>
      </c>
      <c r="T59" s="31">
        <v>176.3641304347826</v>
      </c>
      <c r="U59" s="31">
        <v>46.497282608695649</v>
      </c>
      <c r="V59" s="31">
        <v>0.74728260869565222</v>
      </c>
      <c r="W59" s="31">
        <v>0</v>
      </c>
      <c r="X59" s="31">
        <v>0</v>
      </c>
      <c r="Y59" s="31">
        <v>0</v>
      </c>
      <c r="Z59" s="31">
        <v>0</v>
      </c>
      <c r="AA59" s="31">
        <v>0</v>
      </c>
      <c r="AB59" s="31">
        <v>0</v>
      </c>
      <c r="AC59" s="31">
        <v>0</v>
      </c>
      <c r="AD59" s="31">
        <v>0</v>
      </c>
      <c r="AE59" s="31">
        <v>0</v>
      </c>
      <c r="AF59" t="s">
        <v>46</v>
      </c>
      <c r="AG59" s="32">
        <v>8</v>
      </c>
      <c r="AH59"/>
    </row>
    <row r="60" spans="1:34" x14ac:dyDescent="0.25">
      <c r="A60" t="s">
        <v>281</v>
      </c>
      <c r="B60" t="s">
        <v>81</v>
      </c>
      <c r="C60" t="s">
        <v>168</v>
      </c>
      <c r="D60" t="s">
        <v>214</v>
      </c>
      <c r="E60" s="31">
        <v>45.217391304347828</v>
      </c>
      <c r="F60" s="31">
        <v>3.6480168269230764</v>
      </c>
      <c r="G60" s="31">
        <v>3.4137620192307687</v>
      </c>
      <c r="H60" s="31">
        <v>0.7317307692307693</v>
      </c>
      <c r="I60" s="31">
        <v>0.49747596153846152</v>
      </c>
      <c r="J60" s="31">
        <v>164.95380434782606</v>
      </c>
      <c r="K60" s="31">
        <v>154.36141304347825</v>
      </c>
      <c r="L60" s="31">
        <v>33.086956521739133</v>
      </c>
      <c r="M60" s="31">
        <v>22.494565217391305</v>
      </c>
      <c r="N60" s="31">
        <v>5.4347826086956523</v>
      </c>
      <c r="O60" s="31">
        <v>5.1576086956521738</v>
      </c>
      <c r="P60" s="31">
        <v>25.961956521739129</v>
      </c>
      <c r="Q60" s="31">
        <v>25.961956521739129</v>
      </c>
      <c r="R60" s="31">
        <v>0</v>
      </c>
      <c r="S60" s="31">
        <v>105.90489130434783</v>
      </c>
      <c r="T60" s="31">
        <v>85.461956521739125</v>
      </c>
      <c r="U60" s="31">
        <v>13.684782608695652</v>
      </c>
      <c r="V60" s="31">
        <v>6.7581521739130439</v>
      </c>
      <c r="W60" s="31">
        <v>30.375</v>
      </c>
      <c r="X60" s="31">
        <v>0.125</v>
      </c>
      <c r="Y60" s="31">
        <v>0</v>
      </c>
      <c r="Z60" s="31">
        <v>0</v>
      </c>
      <c r="AA60" s="31">
        <v>4.7309782608695654</v>
      </c>
      <c r="AB60" s="31">
        <v>0</v>
      </c>
      <c r="AC60" s="31">
        <v>23.967391304347824</v>
      </c>
      <c r="AD60" s="31">
        <v>0</v>
      </c>
      <c r="AE60" s="31">
        <v>1.5516304347826086</v>
      </c>
      <c r="AF60" t="s">
        <v>3</v>
      </c>
      <c r="AG60" s="32">
        <v>8</v>
      </c>
      <c r="AH60"/>
    </row>
    <row r="61" spans="1:34" x14ac:dyDescent="0.25">
      <c r="A61" t="s">
        <v>281</v>
      </c>
      <c r="B61" t="s">
        <v>152</v>
      </c>
      <c r="C61" t="s">
        <v>182</v>
      </c>
      <c r="D61" t="s">
        <v>235</v>
      </c>
      <c r="E61" s="31">
        <v>69.923913043478265</v>
      </c>
      <c r="F61" s="31">
        <v>4.9712964402300637</v>
      </c>
      <c r="G61" s="31">
        <v>4.6433390331105242</v>
      </c>
      <c r="H61" s="31">
        <v>1.0045499766827297</v>
      </c>
      <c r="I61" s="31">
        <v>0.67659256956318981</v>
      </c>
      <c r="J61" s="31">
        <v>347.61250000000001</v>
      </c>
      <c r="K61" s="31">
        <v>324.68043478260876</v>
      </c>
      <c r="L61" s="31">
        <v>70.242065217391314</v>
      </c>
      <c r="M61" s="31">
        <v>47.31</v>
      </c>
      <c r="N61" s="31">
        <v>17.540760869565219</v>
      </c>
      <c r="O61" s="31">
        <v>5.3913043478260869</v>
      </c>
      <c r="P61" s="31">
        <v>38.005434782608695</v>
      </c>
      <c r="Q61" s="31">
        <v>38.005434782608695</v>
      </c>
      <c r="R61" s="31">
        <v>0</v>
      </c>
      <c r="S61" s="31">
        <v>239.36500000000001</v>
      </c>
      <c r="T61" s="31">
        <v>219.91934782608698</v>
      </c>
      <c r="U61" s="31">
        <v>0</v>
      </c>
      <c r="V61" s="31">
        <v>19.445652173913043</v>
      </c>
      <c r="W61" s="31">
        <v>0</v>
      </c>
      <c r="X61" s="31">
        <v>0</v>
      </c>
      <c r="Y61" s="31">
        <v>0</v>
      </c>
      <c r="Z61" s="31">
        <v>0</v>
      </c>
      <c r="AA61" s="31">
        <v>0</v>
      </c>
      <c r="AB61" s="31">
        <v>0</v>
      </c>
      <c r="AC61" s="31">
        <v>0</v>
      </c>
      <c r="AD61" s="31">
        <v>0</v>
      </c>
      <c r="AE61" s="31">
        <v>0</v>
      </c>
      <c r="AF61" t="s">
        <v>75</v>
      </c>
      <c r="AG61" s="32">
        <v>8</v>
      </c>
      <c r="AH61"/>
    </row>
    <row r="62" spans="1:34" x14ac:dyDescent="0.25">
      <c r="A62" t="s">
        <v>281</v>
      </c>
      <c r="B62" t="s">
        <v>85</v>
      </c>
      <c r="C62" t="s">
        <v>171</v>
      </c>
      <c r="D62" t="s">
        <v>214</v>
      </c>
      <c r="E62" s="31">
        <v>30.423913043478262</v>
      </c>
      <c r="F62" s="31">
        <v>4.6326902465166118</v>
      </c>
      <c r="G62" s="31">
        <v>4.0768846016434424</v>
      </c>
      <c r="H62" s="31">
        <v>1.014612361557699</v>
      </c>
      <c r="I62" s="31">
        <v>0.56430868167202564</v>
      </c>
      <c r="J62" s="31">
        <v>140.94456521739127</v>
      </c>
      <c r="K62" s="31">
        <v>124.03478260869561</v>
      </c>
      <c r="L62" s="31">
        <v>30.868478260869562</v>
      </c>
      <c r="M62" s="31">
        <v>17.168478260869563</v>
      </c>
      <c r="N62" s="31">
        <v>9.3934782608695624</v>
      </c>
      <c r="O62" s="31">
        <v>4.3065217391304351</v>
      </c>
      <c r="P62" s="31">
        <v>16.11630434782608</v>
      </c>
      <c r="Q62" s="31">
        <v>12.906521739130428</v>
      </c>
      <c r="R62" s="31">
        <v>3.2097826086956531</v>
      </c>
      <c r="S62" s="31">
        <v>93.959782608695619</v>
      </c>
      <c r="T62" s="31">
        <v>84.797826086956505</v>
      </c>
      <c r="U62" s="31">
        <v>0.10869565217391304</v>
      </c>
      <c r="V62" s="31">
        <v>9.053260869565209</v>
      </c>
      <c r="W62" s="31">
        <v>27.354347826086947</v>
      </c>
      <c r="X62" s="31">
        <v>4.3119565217391305</v>
      </c>
      <c r="Y62" s="31">
        <v>0</v>
      </c>
      <c r="Z62" s="31">
        <v>0</v>
      </c>
      <c r="AA62" s="31">
        <v>1.2684782608695651</v>
      </c>
      <c r="AB62" s="31">
        <v>0</v>
      </c>
      <c r="AC62" s="31">
        <v>21.773913043478252</v>
      </c>
      <c r="AD62" s="31">
        <v>0</v>
      </c>
      <c r="AE62" s="31">
        <v>0</v>
      </c>
      <c r="AF62" t="s">
        <v>7</v>
      </c>
      <c r="AG62" s="32">
        <v>8</v>
      </c>
      <c r="AH62"/>
    </row>
    <row r="63" spans="1:34" x14ac:dyDescent="0.25">
      <c r="A63" t="s">
        <v>281</v>
      </c>
      <c r="B63" t="s">
        <v>104</v>
      </c>
      <c r="C63" t="s">
        <v>183</v>
      </c>
      <c r="D63" t="s">
        <v>215</v>
      </c>
      <c r="E63" s="31">
        <v>79.565217391304344</v>
      </c>
      <c r="F63" s="31">
        <v>5.4054986338797821</v>
      </c>
      <c r="G63" s="31">
        <v>4.9238387978142075</v>
      </c>
      <c r="H63" s="31">
        <v>0.98364071038251366</v>
      </c>
      <c r="I63" s="31">
        <v>0.55204918032786887</v>
      </c>
      <c r="J63" s="31">
        <v>430.0896739130435</v>
      </c>
      <c r="K63" s="31">
        <v>391.76630434782606</v>
      </c>
      <c r="L63" s="31">
        <v>78.263586956521735</v>
      </c>
      <c r="M63" s="31">
        <v>43.923913043478258</v>
      </c>
      <c r="N63" s="31">
        <v>28.671195652173914</v>
      </c>
      <c r="O63" s="31">
        <v>5.6684782608695654</v>
      </c>
      <c r="P63" s="31">
        <v>52.464673913043477</v>
      </c>
      <c r="Q63" s="31">
        <v>48.480978260869563</v>
      </c>
      <c r="R63" s="31">
        <v>3.9836956521739131</v>
      </c>
      <c r="S63" s="31">
        <v>299.36141304347825</v>
      </c>
      <c r="T63" s="31">
        <v>290.85054347826087</v>
      </c>
      <c r="U63" s="31">
        <v>8.5108695652173907</v>
      </c>
      <c r="V63" s="31">
        <v>0</v>
      </c>
      <c r="W63" s="31">
        <v>56.548913043478265</v>
      </c>
      <c r="X63" s="31">
        <v>4.6222826086956523</v>
      </c>
      <c r="Y63" s="31">
        <v>0</v>
      </c>
      <c r="Z63" s="31">
        <v>0</v>
      </c>
      <c r="AA63" s="31">
        <v>20.097826086956523</v>
      </c>
      <c r="AB63" s="31">
        <v>0</v>
      </c>
      <c r="AC63" s="31">
        <v>31.828804347826086</v>
      </c>
      <c r="AD63" s="31">
        <v>0</v>
      </c>
      <c r="AE63" s="31">
        <v>0</v>
      </c>
      <c r="AF63" t="s">
        <v>26</v>
      </c>
      <c r="AG63" s="32">
        <v>8</v>
      </c>
      <c r="AH63"/>
    </row>
    <row r="64" spans="1:34" x14ac:dyDescent="0.25">
      <c r="A64" t="s">
        <v>281</v>
      </c>
      <c r="B64" t="s">
        <v>142</v>
      </c>
      <c r="C64" t="s">
        <v>162</v>
      </c>
      <c r="D64" t="s">
        <v>252</v>
      </c>
      <c r="E64" s="31">
        <v>9.6847826086956523</v>
      </c>
      <c r="F64" s="31">
        <v>3.4139842873176205</v>
      </c>
      <c r="G64" s="31">
        <v>3.2066329966329974</v>
      </c>
      <c r="H64" s="31">
        <v>0.9921997755331089</v>
      </c>
      <c r="I64" s="31">
        <v>0.7848484848484848</v>
      </c>
      <c r="J64" s="31">
        <v>33.063695652173912</v>
      </c>
      <c r="K64" s="31">
        <v>31.055543478260876</v>
      </c>
      <c r="L64" s="31">
        <v>9.6092391304347835</v>
      </c>
      <c r="M64" s="31">
        <v>7.6010869565217387</v>
      </c>
      <c r="N64" s="31">
        <v>0.48641304347826086</v>
      </c>
      <c r="O64" s="31">
        <v>1.5217391304347827</v>
      </c>
      <c r="P64" s="31">
        <v>1.9331521739130437</v>
      </c>
      <c r="Q64" s="31">
        <v>1.9331521739130437</v>
      </c>
      <c r="R64" s="31">
        <v>0</v>
      </c>
      <c r="S64" s="31">
        <v>21.521304347826092</v>
      </c>
      <c r="T64" s="31">
        <v>21.1404347826087</v>
      </c>
      <c r="U64" s="31">
        <v>0</v>
      </c>
      <c r="V64" s="31">
        <v>0.38086956521739129</v>
      </c>
      <c r="W64" s="31">
        <v>7.8215217391304348</v>
      </c>
      <c r="X64" s="31">
        <v>4.987717391304348</v>
      </c>
      <c r="Y64" s="31">
        <v>0</v>
      </c>
      <c r="Z64" s="31">
        <v>0</v>
      </c>
      <c r="AA64" s="31">
        <v>0</v>
      </c>
      <c r="AB64" s="31">
        <v>0</v>
      </c>
      <c r="AC64" s="31">
        <v>2.8338043478260868</v>
      </c>
      <c r="AD64" s="31">
        <v>0</v>
      </c>
      <c r="AE64" s="31">
        <v>0</v>
      </c>
      <c r="AF64" t="s">
        <v>65</v>
      </c>
      <c r="AG64" s="32">
        <v>8</v>
      </c>
      <c r="AH64"/>
    </row>
    <row r="65" spans="1:34" x14ac:dyDescent="0.25">
      <c r="A65" t="s">
        <v>281</v>
      </c>
      <c r="B65" t="s">
        <v>138</v>
      </c>
      <c r="C65" t="s">
        <v>206</v>
      </c>
      <c r="D65" t="s">
        <v>249</v>
      </c>
      <c r="E65" s="31">
        <v>29.75</v>
      </c>
      <c r="F65" s="31">
        <v>4.3934965290464012</v>
      </c>
      <c r="G65" s="31">
        <v>4.1029411764705879</v>
      </c>
      <c r="H65" s="31">
        <v>1.0478626233101938</v>
      </c>
      <c r="I65" s="31">
        <v>0.75730727073438064</v>
      </c>
      <c r="J65" s="31">
        <v>130.70652173913044</v>
      </c>
      <c r="K65" s="31">
        <v>122.0625</v>
      </c>
      <c r="L65" s="31">
        <v>31.173913043478262</v>
      </c>
      <c r="M65" s="31">
        <v>22.529891304347824</v>
      </c>
      <c r="N65" s="31">
        <v>3.6005434782608696</v>
      </c>
      <c r="O65" s="31">
        <v>5.0434782608695654</v>
      </c>
      <c r="P65" s="31">
        <v>14.551630434782609</v>
      </c>
      <c r="Q65" s="31">
        <v>14.551630434782609</v>
      </c>
      <c r="R65" s="31">
        <v>0</v>
      </c>
      <c r="S65" s="31">
        <v>84.980978260869563</v>
      </c>
      <c r="T65" s="31">
        <v>73.494565217391298</v>
      </c>
      <c r="U65" s="31">
        <v>2.7255434782608696</v>
      </c>
      <c r="V65" s="31">
        <v>8.7608695652173907</v>
      </c>
      <c r="W65" s="31">
        <v>19.217391304347824</v>
      </c>
      <c r="X65" s="31">
        <v>0</v>
      </c>
      <c r="Y65" s="31">
        <v>0</v>
      </c>
      <c r="Z65" s="31">
        <v>0</v>
      </c>
      <c r="AA65" s="31">
        <v>0</v>
      </c>
      <c r="AB65" s="31">
        <v>0</v>
      </c>
      <c r="AC65" s="31">
        <v>19.217391304347824</v>
      </c>
      <c r="AD65" s="31">
        <v>0</v>
      </c>
      <c r="AE65" s="31">
        <v>0</v>
      </c>
      <c r="AF65" t="s">
        <v>61</v>
      </c>
      <c r="AG65" s="32">
        <v>8</v>
      </c>
      <c r="AH65"/>
    </row>
    <row r="66" spans="1:34" x14ac:dyDescent="0.25">
      <c r="A66" t="s">
        <v>281</v>
      </c>
      <c r="B66" t="s">
        <v>102</v>
      </c>
      <c r="C66" t="s">
        <v>182</v>
      </c>
      <c r="D66" t="s">
        <v>235</v>
      </c>
      <c r="E66" s="31">
        <v>79.510869565217391</v>
      </c>
      <c r="F66" s="31">
        <v>4.5087177033492836</v>
      </c>
      <c r="G66" s="31">
        <v>4.2832385509227624</v>
      </c>
      <c r="H66" s="31">
        <v>1.041595352016405</v>
      </c>
      <c r="I66" s="31">
        <v>0.81611619958988402</v>
      </c>
      <c r="J66" s="31">
        <v>358.49206521739143</v>
      </c>
      <c r="K66" s="31">
        <v>340.56402173913051</v>
      </c>
      <c r="L66" s="31">
        <v>82.818152173913063</v>
      </c>
      <c r="M66" s="31">
        <v>64.890108695652188</v>
      </c>
      <c r="N66" s="31">
        <v>12.188913043478262</v>
      </c>
      <c r="O66" s="31">
        <v>5.7391304347826084</v>
      </c>
      <c r="P66" s="31">
        <v>22.808586956521737</v>
      </c>
      <c r="Q66" s="31">
        <v>22.808586956521737</v>
      </c>
      <c r="R66" s="31">
        <v>0</v>
      </c>
      <c r="S66" s="31">
        <v>252.8653260869566</v>
      </c>
      <c r="T66" s="31">
        <v>216.39543478260879</v>
      </c>
      <c r="U66" s="31">
        <v>0</v>
      </c>
      <c r="V66" s="31">
        <v>36.469891304347826</v>
      </c>
      <c r="W66" s="31">
        <v>0.83130434782608686</v>
      </c>
      <c r="X66" s="31">
        <v>0.83130434782608686</v>
      </c>
      <c r="Y66" s="31">
        <v>0</v>
      </c>
      <c r="Z66" s="31">
        <v>0</v>
      </c>
      <c r="AA66" s="31">
        <v>0</v>
      </c>
      <c r="AB66" s="31">
        <v>0</v>
      </c>
      <c r="AC66" s="31">
        <v>0</v>
      </c>
      <c r="AD66" s="31">
        <v>0</v>
      </c>
      <c r="AE66" s="31">
        <v>0</v>
      </c>
      <c r="AF66" t="s">
        <v>24</v>
      </c>
      <c r="AG66" s="32">
        <v>8</v>
      </c>
      <c r="AH66"/>
    </row>
    <row r="67" spans="1:34" x14ac:dyDescent="0.25">
      <c r="A67" t="s">
        <v>281</v>
      </c>
      <c r="B67" t="s">
        <v>93</v>
      </c>
      <c r="C67" t="s">
        <v>175</v>
      </c>
      <c r="D67" t="s">
        <v>231</v>
      </c>
      <c r="E67" s="31">
        <v>39.152173913043477</v>
      </c>
      <c r="F67" s="31">
        <v>4.749722376457524</v>
      </c>
      <c r="G67" s="31">
        <v>4.2971265963353691</v>
      </c>
      <c r="H67" s="31">
        <v>0.80024986118822872</v>
      </c>
      <c r="I67" s="31">
        <v>0.4842448639644642</v>
      </c>
      <c r="J67" s="31">
        <v>185.96195652173913</v>
      </c>
      <c r="K67" s="31">
        <v>168.24184782608694</v>
      </c>
      <c r="L67" s="31">
        <v>31.331521739130434</v>
      </c>
      <c r="M67" s="31">
        <v>18.959239130434781</v>
      </c>
      <c r="N67" s="31">
        <v>7.0461956521739131</v>
      </c>
      <c r="O67" s="31">
        <v>5.3260869565217392</v>
      </c>
      <c r="P67" s="31">
        <v>28.127717391304344</v>
      </c>
      <c r="Q67" s="31">
        <v>22.779891304347824</v>
      </c>
      <c r="R67" s="31">
        <v>5.3478260869565215</v>
      </c>
      <c r="S67" s="31">
        <v>126.50271739130434</v>
      </c>
      <c r="T67" s="31">
        <v>126.50271739130434</v>
      </c>
      <c r="U67" s="31">
        <v>0</v>
      </c>
      <c r="V67" s="31">
        <v>0</v>
      </c>
      <c r="W67" s="31">
        <v>55.192934782608695</v>
      </c>
      <c r="X67" s="31">
        <v>0</v>
      </c>
      <c r="Y67" s="31">
        <v>0</v>
      </c>
      <c r="Z67" s="31">
        <v>0</v>
      </c>
      <c r="AA67" s="31">
        <v>1.0081521739130435</v>
      </c>
      <c r="AB67" s="31">
        <v>0</v>
      </c>
      <c r="AC67" s="31">
        <v>54.184782608695649</v>
      </c>
      <c r="AD67" s="31">
        <v>0</v>
      </c>
      <c r="AE67" s="31">
        <v>0</v>
      </c>
      <c r="AF67" t="s">
        <v>15</v>
      </c>
      <c r="AG67" s="32">
        <v>8</v>
      </c>
      <c r="AH67"/>
    </row>
    <row r="68" spans="1:34" x14ac:dyDescent="0.25">
      <c r="A68" t="s">
        <v>281</v>
      </c>
      <c r="B68" t="s">
        <v>106</v>
      </c>
      <c r="C68" t="s">
        <v>185</v>
      </c>
      <c r="D68" t="s">
        <v>219</v>
      </c>
      <c r="E68" s="31">
        <v>118.90217391304348</v>
      </c>
      <c r="F68" s="31">
        <v>4.2487859950635327</v>
      </c>
      <c r="G68" s="31">
        <v>4.0792631867629572</v>
      </c>
      <c r="H68" s="31">
        <v>0.92604808483407963</v>
      </c>
      <c r="I68" s="31">
        <v>0.75652527653350365</v>
      </c>
      <c r="J68" s="31">
        <v>505.18989130434773</v>
      </c>
      <c r="K68" s="31">
        <v>485.03326086956514</v>
      </c>
      <c r="L68" s="31">
        <v>110.10913043478259</v>
      </c>
      <c r="M68" s="31">
        <v>89.952499999999972</v>
      </c>
      <c r="N68" s="31">
        <v>14.591413043478267</v>
      </c>
      <c r="O68" s="31">
        <v>5.5652173913043477</v>
      </c>
      <c r="P68" s="31">
        <v>53.855000000000018</v>
      </c>
      <c r="Q68" s="31">
        <v>53.855000000000018</v>
      </c>
      <c r="R68" s="31">
        <v>0</v>
      </c>
      <c r="S68" s="31">
        <v>341.22576086956514</v>
      </c>
      <c r="T68" s="31">
        <v>297.09391304347815</v>
      </c>
      <c r="U68" s="31">
        <v>0</v>
      </c>
      <c r="V68" s="31">
        <v>44.131847826086961</v>
      </c>
      <c r="W68" s="31">
        <v>1.8972826086956522</v>
      </c>
      <c r="X68" s="31">
        <v>0</v>
      </c>
      <c r="Y68" s="31">
        <v>0</v>
      </c>
      <c r="Z68" s="31">
        <v>0</v>
      </c>
      <c r="AA68" s="31">
        <v>0</v>
      </c>
      <c r="AB68" s="31">
        <v>0</v>
      </c>
      <c r="AC68" s="31">
        <v>1.8972826086956522</v>
      </c>
      <c r="AD68" s="31">
        <v>0</v>
      </c>
      <c r="AE68" s="31">
        <v>0</v>
      </c>
      <c r="AF68" t="s">
        <v>28</v>
      </c>
      <c r="AG68" s="32">
        <v>8</v>
      </c>
      <c r="AH68"/>
    </row>
    <row r="69" spans="1:34" x14ac:dyDescent="0.25">
      <c r="A69" t="s">
        <v>281</v>
      </c>
      <c r="B69" t="s">
        <v>78</v>
      </c>
      <c r="C69" t="s">
        <v>165</v>
      </c>
      <c r="D69" t="s">
        <v>217</v>
      </c>
      <c r="E69" s="31">
        <v>61.815217391304351</v>
      </c>
      <c r="F69" s="31">
        <v>4.0771953578336557</v>
      </c>
      <c r="G69" s="31">
        <v>3.6966783893089503</v>
      </c>
      <c r="H69" s="31">
        <v>0.43599437313170386</v>
      </c>
      <c r="I69" s="31">
        <v>0.16238790223316335</v>
      </c>
      <c r="J69" s="31">
        <v>252.03271739130435</v>
      </c>
      <c r="K69" s="31">
        <v>228.51097826086959</v>
      </c>
      <c r="L69" s="31">
        <v>26.951086956521738</v>
      </c>
      <c r="M69" s="31">
        <v>10.038043478260869</v>
      </c>
      <c r="N69" s="31">
        <v>11.293478260869565</v>
      </c>
      <c r="O69" s="31">
        <v>5.6195652173913047</v>
      </c>
      <c r="P69" s="31">
        <v>70.101521739130433</v>
      </c>
      <c r="Q69" s="31">
        <v>63.492826086956526</v>
      </c>
      <c r="R69" s="31">
        <v>6.6086956521739131</v>
      </c>
      <c r="S69" s="31">
        <v>154.98010869565218</v>
      </c>
      <c r="T69" s="31">
        <v>152.06163043478261</v>
      </c>
      <c r="U69" s="31">
        <v>0</v>
      </c>
      <c r="V69" s="31">
        <v>2.9184782608695654</v>
      </c>
      <c r="W69" s="31">
        <v>28.712065217391313</v>
      </c>
      <c r="X69" s="31">
        <v>1.0869565217391304</v>
      </c>
      <c r="Y69" s="31">
        <v>0</v>
      </c>
      <c r="Z69" s="31">
        <v>0</v>
      </c>
      <c r="AA69" s="31">
        <v>4.7020652173913051</v>
      </c>
      <c r="AB69" s="31">
        <v>0</v>
      </c>
      <c r="AC69" s="31">
        <v>22.923043478260876</v>
      </c>
      <c r="AD69" s="31">
        <v>0</v>
      </c>
      <c r="AE69" s="31">
        <v>0</v>
      </c>
      <c r="AF69" t="s">
        <v>0</v>
      </c>
      <c r="AG69" s="32">
        <v>8</v>
      </c>
      <c r="AH69"/>
    </row>
    <row r="70" spans="1:34" x14ac:dyDescent="0.25">
      <c r="A70" t="s">
        <v>281</v>
      </c>
      <c r="B70" t="s">
        <v>82</v>
      </c>
      <c r="C70" t="s">
        <v>169</v>
      </c>
      <c r="D70" t="s">
        <v>226</v>
      </c>
      <c r="E70" s="31">
        <v>26.043478260869566</v>
      </c>
      <c r="F70" s="31">
        <v>4.216924040066778</v>
      </c>
      <c r="G70" s="31">
        <v>3.8202212020033386</v>
      </c>
      <c r="H70" s="31">
        <v>1.2329924874791318</v>
      </c>
      <c r="I70" s="31">
        <v>0.83628964941569273</v>
      </c>
      <c r="J70" s="31">
        <v>109.82336956521739</v>
      </c>
      <c r="K70" s="31">
        <v>99.491847826086953</v>
      </c>
      <c r="L70" s="31">
        <v>32.111413043478258</v>
      </c>
      <c r="M70" s="31">
        <v>21.779891304347824</v>
      </c>
      <c r="N70" s="31">
        <v>4.9402173913043477</v>
      </c>
      <c r="O70" s="31">
        <v>5.3913043478260869</v>
      </c>
      <c r="P70" s="31">
        <v>3.6875</v>
      </c>
      <c r="Q70" s="31">
        <v>3.6875</v>
      </c>
      <c r="R70" s="31">
        <v>0</v>
      </c>
      <c r="S70" s="31">
        <v>74.024456521739125</v>
      </c>
      <c r="T70" s="31">
        <v>73.676630434782609</v>
      </c>
      <c r="U70" s="31">
        <v>0.34782608695652173</v>
      </c>
      <c r="V70" s="31">
        <v>0</v>
      </c>
      <c r="W70" s="31">
        <v>31.972826086956523</v>
      </c>
      <c r="X70" s="31">
        <v>13.173913043478262</v>
      </c>
      <c r="Y70" s="31">
        <v>0</v>
      </c>
      <c r="Z70" s="31">
        <v>0</v>
      </c>
      <c r="AA70" s="31">
        <v>0.39130434782608697</v>
      </c>
      <c r="AB70" s="31">
        <v>0</v>
      </c>
      <c r="AC70" s="31">
        <v>18.407608695652176</v>
      </c>
      <c r="AD70" s="31">
        <v>0</v>
      </c>
      <c r="AE70" s="31">
        <v>0</v>
      </c>
      <c r="AF70" t="s">
        <v>4</v>
      </c>
      <c r="AG70" s="32">
        <v>8</v>
      </c>
      <c r="AH70"/>
    </row>
    <row r="71" spans="1:34" x14ac:dyDescent="0.25">
      <c r="A71" t="s">
        <v>281</v>
      </c>
      <c r="B71" t="s">
        <v>109</v>
      </c>
      <c r="C71" t="s">
        <v>188</v>
      </c>
      <c r="D71" t="s">
        <v>239</v>
      </c>
      <c r="E71" s="31">
        <v>21.021739130434781</v>
      </c>
      <c r="F71" s="31">
        <v>5.363355739400208</v>
      </c>
      <c r="G71" s="31">
        <v>4.9005170630816979</v>
      </c>
      <c r="H71" s="31">
        <v>1.5258686659772489</v>
      </c>
      <c r="I71" s="31">
        <v>1.0630299896587381</v>
      </c>
      <c r="J71" s="31">
        <v>112.74706521739132</v>
      </c>
      <c r="K71" s="31">
        <v>103.01739130434785</v>
      </c>
      <c r="L71" s="31">
        <v>32.076413043478254</v>
      </c>
      <c r="M71" s="31">
        <v>22.346739130434774</v>
      </c>
      <c r="N71" s="31">
        <v>4.4253260869565239</v>
      </c>
      <c r="O71" s="31">
        <v>5.3043478260869588</v>
      </c>
      <c r="P71" s="31">
        <v>14.011956521739126</v>
      </c>
      <c r="Q71" s="31">
        <v>14.011956521739126</v>
      </c>
      <c r="R71" s="31">
        <v>0</v>
      </c>
      <c r="S71" s="31">
        <v>66.658695652173947</v>
      </c>
      <c r="T71" s="31">
        <v>66.658695652173947</v>
      </c>
      <c r="U71" s="31">
        <v>0</v>
      </c>
      <c r="V71" s="31">
        <v>0</v>
      </c>
      <c r="W71" s="31">
        <v>0</v>
      </c>
      <c r="X71" s="31">
        <v>0</v>
      </c>
      <c r="Y71" s="31">
        <v>0</v>
      </c>
      <c r="Z71" s="31">
        <v>0</v>
      </c>
      <c r="AA71" s="31">
        <v>0</v>
      </c>
      <c r="AB71" s="31">
        <v>0</v>
      </c>
      <c r="AC71" s="31">
        <v>0</v>
      </c>
      <c r="AD71" s="31">
        <v>0</v>
      </c>
      <c r="AE71" s="31">
        <v>0</v>
      </c>
      <c r="AF71" t="s">
        <v>31</v>
      </c>
      <c r="AG71" s="32">
        <v>8</v>
      </c>
      <c r="AH71"/>
    </row>
    <row r="72" spans="1:34" x14ac:dyDescent="0.25">
      <c r="A72" t="s">
        <v>281</v>
      </c>
      <c r="B72" t="s">
        <v>113</v>
      </c>
      <c r="C72" t="s">
        <v>166</v>
      </c>
      <c r="D72" t="s">
        <v>225</v>
      </c>
      <c r="E72" s="31">
        <v>119.97826086956522</v>
      </c>
      <c r="F72" s="31">
        <v>5.3933185359666611</v>
      </c>
      <c r="G72" s="31">
        <v>5.0523237905417639</v>
      </c>
      <c r="H72" s="31">
        <v>1.1658425439391191</v>
      </c>
      <c r="I72" s="31">
        <v>0.87278220692154374</v>
      </c>
      <c r="J72" s="31">
        <v>647.08097826086964</v>
      </c>
      <c r="K72" s="31">
        <v>606.16902173913036</v>
      </c>
      <c r="L72" s="31">
        <v>139.8757608695652</v>
      </c>
      <c r="M72" s="31">
        <v>104.71489130434783</v>
      </c>
      <c r="N72" s="31">
        <v>30.46521739130435</v>
      </c>
      <c r="O72" s="31">
        <v>4.6956521739130439</v>
      </c>
      <c r="P72" s="31">
        <v>75.922282608695639</v>
      </c>
      <c r="Q72" s="31">
        <v>70.171195652173893</v>
      </c>
      <c r="R72" s="31">
        <v>5.7510869565217391</v>
      </c>
      <c r="S72" s="31">
        <v>431.28293478260872</v>
      </c>
      <c r="T72" s="31">
        <v>407.23913043478262</v>
      </c>
      <c r="U72" s="31">
        <v>5.8260869565217401</v>
      </c>
      <c r="V72" s="31">
        <v>18.217717391304348</v>
      </c>
      <c r="W72" s="31">
        <v>161.0670652173913</v>
      </c>
      <c r="X72" s="31">
        <v>9.6521739130434785</v>
      </c>
      <c r="Y72" s="31">
        <v>0</v>
      </c>
      <c r="Z72" s="31">
        <v>0</v>
      </c>
      <c r="AA72" s="31">
        <v>39.295978260869568</v>
      </c>
      <c r="AB72" s="31">
        <v>0</v>
      </c>
      <c r="AC72" s="31">
        <v>112.11891304347824</v>
      </c>
      <c r="AD72" s="31">
        <v>0</v>
      </c>
      <c r="AE72" s="31">
        <v>0</v>
      </c>
      <c r="AF72" t="s">
        <v>35</v>
      </c>
      <c r="AG72" s="32">
        <v>8</v>
      </c>
      <c r="AH72"/>
    </row>
    <row r="73" spans="1:34" x14ac:dyDescent="0.25">
      <c r="A73" t="s">
        <v>281</v>
      </c>
      <c r="B73" t="s">
        <v>108</v>
      </c>
      <c r="C73" t="s">
        <v>187</v>
      </c>
      <c r="D73" t="s">
        <v>238</v>
      </c>
      <c r="E73" s="31">
        <v>182.66304347826087</v>
      </c>
      <c r="F73" s="31">
        <v>5.0218601606664679</v>
      </c>
      <c r="G73" s="31">
        <v>4.6610246950312408</v>
      </c>
      <c r="H73" s="31">
        <v>1.0430252900922343</v>
      </c>
      <c r="I73" s="31">
        <v>0.68550371913121066</v>
      </c>
      <c r="J73" s="31">
        <v>917.30826086956517</v>
      </c>
      <c r="K73" s="31">
        <v>851.39695652173918</v>
      </c>
      <c r="L73" s="31">
        <v>190.52217391304345</v>
      </c>
      <c r="M73" s="31">
        <v>125.21619565217387</v>
      </c>
      <c r="N73" s="31">
        <v>60.436413043478254</v>
      </c>
      <c r="O73" s="31">
        <v>4.8695652173913047</v>
      </c>
      <c r="P73" s="31">
        <v>131.00010869565224</v>
      </c>
      <c r="Q73" s="31">
        <v>130.39478260869572</v>
      </c>
      <c r="R73" s="31">
        <v>0.60532608695652168</v>
      </c>
      <c r="S73" s="31">
        <v>595.78597826086957</v>
      </c>
      <c r="T73" s="31">
        <v>558.62663043478256</v>
      </c>
      <c r="U73" s="31">
        <v>37.159347826086957</v>
      </c>
      <c r="V73" s="31">
        <v>0</v>
      </c>
      <c r="W73" s="31">
        <v>0</v>
      </c>
      <c r="X73" s="31">
        <v>0</v>
      </c>
      <c r="Y73" s="31">
        <v>0</v>
      </c>
      <c r="Z73" s="31">
        <v>0</v>
      </c>
      <c r="AA73" s="31">
        <v>0</v>
      </c>
      <c r="AB73" s="31">
        <v>0</v>
      </c>
      <c r="AC73" s="31">
        <v>0</v>
      </c>
      <c r="AD73" s="31">
        <v>0</v>
      </c>
      <c r="AE73" s="31">
        <v>0</v>
      </c>
      <c r="AF73" t="s">
        <v>30</v>
      </c>
      <c r="AG73" s="32">
        <v>8</v>
      </c>
      <c r="AH73"/>
    </row>
    <row r="74" spans="1:34" x14ac:dyDescent="0.25">
      <c r="A74" t="s">
        <v>281</v>
      </c>
      <c r="B74" t="s">
        <v>77</v>
      </c>
      <c r="C74" t="s">
        <v>165</v>
      </c>
      <c r="D74" t="s">
        <v>217</v>
      </c>
      <c r="E74" s="31">
        <v>89.076086956521735</v>
      </c>
      <c r="F74" s="31">
        <v>4.8992678462477119</v>
      </c>
      <c r="G74" s="31">
        <v>4.7604026845637586</v>
      </c>
      <c r="H74" s="31">
        <v>0.74289200732153748</v>
      </c>
      <c r="I74" s="31">
        <v>0.60402684563758391</v>
      </c>
      <c r="J74" s="31">
        <v>436.40760869565213</v>
      </c>
      <c r="K74" s="31">
        <v>424.03804347826087</v>
      </c>
      <c r="L74" s="31">
        <v>66.173913043478251</v>
      </c>
      <c r="M74" s="31">
        <v>53.804347826086953</v>
      </c>
      <c r="N74" s="31">
        <v>8.5</v>
      </c>
      <c r="O74" s="31">
        <v>3.8695652173913042</v>
      </c>
      <c r="P74" s="31">
        <v>75.853260869565219</v>
      </c>
      <c r="Q74" s="31">
        <v>75.853260869565219</v>
      </c>
      <c r="R74" s="31">
        <v>0</v>
      </c>
      <c r="S74" s="31">
        <v>294.38043478260869</v>
      </c>
      <c r="T74" s="31">
        <v>264.10326086956519</v>
      </c>
      <c r="U74" s="31">
        <v>0</v>
      </c>
      <c r="V74" s="31">
        <v>30.277173913043477</v>
      </c>
      <c r="W74" s="31">
        <v>0.11141304347826086</v>
      </c>
      <c r="X74" s="31">
        <v>0</v>
      </c>
      <c r="Y74" s="31">
        <v>0</v>
      </c>
      <c r="Z74" s="31">
        <v>0</v>
      </c>
      <c r="AA74" s="31">
        <v>0</v>
      </c>
      <c r="AB74" s="31">
        <v>0</v>
      </c>
      <c r="AC74" s="31">
        <v>0.11141304347826086</v>
      </c>
      <c r="AD74" s="31">
        <v>0</v>
      </c>
      <c r="AE74" s="31">
        <v>0</v>
      </c>
      <c r="AF74" t="s">
        <v>39</v>
      </c>
      <c r="AG74" s="32">
        <v>8</v>
      </c>
      <c r="AH74"/>
    </row>
    <row r="75" spans="1:34" x14ac:dyDescent="0.25">
      <c r="A75" t="s">
        <v>281</v>
      </c>
      <c r="B75" t="s">
        <v>121</v>
      </c>
      <c r="C75" t="s">
        <v>194</v>
      </c>
      <c r="D75" t="s">
        <v>234</v>
      </c>
      <c r="E75" s="31">
        <v>37.978260869565219</v>
      </c>
      <c r="F75" s="31">
        <v>3.9800515168860904</v>
      </c>
      <c r="G75" s="31">
        <v>3.8103319977103607</v>
      </c>
      <c r="H75" s="31">
        <v>0.94610475100171709</v>
      </c>
      <c r="I75" s="31">
        <v>0.77638523182598729</v>
      </c>
      <c r="J75" s="31">
        <v>151.15543478260869</v>
      </c>
      <c r="K75" s="31">
        <v>144.70978260869566</v>
      </c>
      <c r="L75" s="31">
        <v>35.931413043478258</v>
      </c>
      <c r="M75" s="31">
        <v>29.485760869565212</v>
      </c>
      <c r="N75" s="31">
        <v>0.76086956521739135</v>
      </c>
      <c r="O75" s="31">
        <v>5.6847826086956523</v>
      </c>
      <c r="P75" s="31">
        <v>15.285326086956522</v>
      </c>
      <c r="Q75" s="31">
        <v>15.285326086956522</v>
      </c>
      <c r="R75" s="31">
        <v>0</v>
      </c>
      <c r="S75" s="31">
        <v>99.938695652173919</v>
      </c>
      <c r="T75" s="31">
        <v>84.984891304347826</v>
      </c>
      <c r="U75" s="31">
        <v>7.3315217391304346</v>
      </c>
      <c r="V75" s="31">
        <v>7.6222826086956523</v>
      </c>
      <c r="W75" s="31">
        <v>85.540760869565219</v>
      </c>
      <c r="X75" s="31">
        <v>15.328804347826088</v>
      </c>
      <c r="Y75" s="31">
        <v>0</v>
      </c>
      <c r="Z75" s="31">
        <v>0</v>
      </c>
      <c r="AA75" s="31">
        <v>11.605978260869565</v>
      </c>
      <c r="AB75" s="31">
        <v>0</v>
      </c>
      <c r="AC75" s="31">
        <v>49.760869565217391</v>
      </c>
      <c r="AD75" s="31">
        <v>2.5516304347826089</v>
      </c>
      <c r="AE75" s="31">
        <v>6.2934782608695654</v>
      </c>
      <c r="AF75" t="s">
        <v>44</v>
      </c>
      <c r="AG75" s="32">
        <v>8</v>
      </c>
      <c r="AH75"/>
    </row>
    <row r="76" spans="1:34" x14ac:dyDescent="0.25">
      <c r="A76" t="s">
        <v>281</v>
      </c>
      <c r="B76" t="s">
        <v>89</v>
      </c>
      <c r="C76" t="s">
        <v>173</v>
      </c>
      <c r="D76" t="s">
        <v>213</v>
      </c>
      <c r="E76" s="31">
        <v>42.391304347826086</v>
      </c>
      <c r="F76" s="31">
        <v>3.7892948717948718</v>
      </c>
      <c r="G76" s="31">
        <v>3.3591692307692305</v>
      </c>
      <c r="H76" s="31">
        <v>0.62282307692307692</v>
      </c>
      <c r="I76" s="31">
        <v>0.27194615384615384</v>
      </c>
      <c r="J76" s="31">
        <v>160.63315217391303</v>
      </c>
      <c r="K76" s="31">
        <v>142.39956521739128</v>
      </c>
      <c r="L76" s="31">
        <v>26.402282608695653</v>
      </c>
      <c r="M76" s="31">
        <v>11.528152173913043</v>
      </c>
      <c r="N76" s="31">
        <v>10.324239130434785</v>
      </c>
      <c r="O76" s="31">
        <v>4.5498913043478266</v>
      </c>
      <c r="P76" s="31">
        <v>18.294673913043475</v>
      </c>
      <c r="Q76" s="31">
        <v>14.935217391304343</v>
      </c>
      <c r="R76" s="31">
        <v>3.3594565217391303</v>
      </c>
      <c r="S76" s="31">
        <v>115.93619565217391</v>
      </c>
      <c r="T76" s="31">
        <v>96.543152173913043</v>
      </c>
      <c r="U76" s="31">
        <v>1.631413043478261</v>
      </c>
      <c r="V76" s="31">
        <v>17.761630434782607</v>
      </c>
      <c r="W76" s="31">
        <v>104.88934782608695</v>
      </c>
      <c r="X76" s="31">
        <v>10.241521739130436</v>
      </c>
      <c r="Y76" s="31">
        <v>0</v>
      </c>
      <c r="Z76" s="31">
        <v>0.49456521739130432</v>
      </c>
      <c r="AA76" s="31">
        <v>8.5897826086956517</v>
      </c>
      <c r="AB76" s="31">
        <v>0</v>
      </c>
      <c r="AC76" s="31">
        <v>78.715652173913043</v>
      </c>
      <c r="AD76" s="31">
        <v>0</v>
      </c>
      <c r="AE76" s="31">
        <v>6.8478260869565215</v>
      </c>
      <c r="AF76" t="s">
        <v>11</v>
      </c>
      <c r="AG76" s="32">
        <v>8</v>
      </c>
      <c r="AH76"/>
    </row>
    <row r="77" spans="1:34" x14ac:dyDescent="0.25">
      <c r="A77" t="s">
        <v>281</v>
      </c>
      <c r="B77" t="s">
        <v>107</v>
      </c>
      <c r="C77" t="s">
        <v>186</v>
      </c>
      <c r="D77" t="s">
        <v>237</v>
      </c>
      <c r="E77" s="31">
        <v>49.456521739130437</v>
      </c>
      <c r="F77" s="31">
        <v>2.7841758241758243</v>
      </c>
      <c r="G77" s="31">
        <v>2.4952087912087912</v>
      </c>
      <c r="H77" s="31">
        <v>0.57672527472527479</v>
      </c>
      <c r="I77" s="31">
        <v>0.40795604395604401</v>
      </c>
      <c r="J77" s="31">
        <v>137.69565217391306</v>
      </c>
      <c r="K77" s="31">
        <v>123.40434782608696</v>
      </c>
      <c r="L77" s="31">
        <v>28.522826086956528</v>
      </c>
      <c r="M77" s="31">
        <v>20.176086956521743</v>
      </c>
      <c r="N77" s="31">
        <v>8.3467391304347842</v>
      </c>
      <c r="O77" s="31">
        <v>0</v>
      </c>
      <c r="P77" s="31">
        <v>28.939130434782605</v>
      </c>
      <c r="Q77" s="31">
        <v>22.994565217391305</v>
      </c>
      <c r="R77" s="31">
        <v>5.9445652173913013</v>
      </c>
      <c r="S77" s="31">
        <v>80.233695652173907</v>
      </c>
      <c r="T77" s="31">
        <v>69.782608695652172</v>
      </c>
      <c r="U77" s="31">
        <v>0</v>
      </c>
      <c r="V77" s="31">
        <v>10.451086956521742</v>
      </c>
      <c r="W77" s="31">
        <v>0</v>
      </c>
      <c r="X77" s="31">
        <v>0</v>
      </c>
      <c r="Y77" s="31">
        <v>0</v>
      </c>
      <c r="Z77" s="31">
        <v>0</v>
      </c>
      <c r="AA77" s="31">
        <v>0</v>
      </c>
      <c r="AB77" s="31">
        <v>0</v>
      </c>
      <c r="AC77" s="31">
        <v>0</v>
      </c>
      <c r="AD77" s="31">
        <v>0</v>
      </c>
      <c r="AE77" s="31">
        <v>0</v>
      </c>
      <c r="AF77" t="s">
        <v>29</v>
      </c>
      <c r="AG77" s="32">
        <v>8</v>
      </c>
      <c r="AH77"/>
    </row>
    <row r="78" spans="1:34" x14ac:dyDescent="0.25">
      <c r="A78" t="s">
        <v>281</v>
      </c>
      <c r="B78" t="s">
        <v>143</v>
      </c>
      <c r="C78" t="s">
        <v>187</v>
      </c>
      <c r="D78" t="s">
        <v>238</v>
      </c>
      <c r="E78" s="31">
        <v>132.35869565217391</v>
      </c>
      <c r="F78" s="31">
        <v>4.9081276176398152</v>
      </c>
      <c r="G78" s="31">
        <v>4.5935189291286864</v>
      </c>
      <c r="H78" s="31">
        <v>0.82963866305329748</v>
      </c>
      <c r="I78" s="31">
        <v>0.55371191590703805</v>
      </c>
      <c r="J78" s="31">
        <v>649.63336956521766</v>
      </c>
      <c r="K78" s="31">
        <v>607.99217391304364</v>
      </c>
      <c r="L78" s="31">
        <v>109.80989130434786</v>
      </c>
      <c r="M78" s="31">
        <v>73.288586956521769</v>
      </c>
      <c r="N78" s="31">
        <v>31.825652173913046</v>
      </c>
      <c r="O78" s="31">
        <v>4.6956521739130439</v>
      </c>
      <c r="P78" s="31">
        <v>92.217826086956507</v>
      </c>
      <c r="Q78" s="31">
        <v>87.097934782608675</v>
      </c>
      <c r="R78" s="31">
        <v>5.1198913043478242</v>
      </c>
      <c r="S78" s="31">
        <v>447.60565217391326</v>
      </c>
      <c r="T78" s="31">
        <v>427.24597826086978</v>
      </c>
      <c r="U78" s="31">
        <v>18.901630434782604</v>
      </c>
      <c r="V78" s="31">
        <v>1.4580434782608693</v>
      </c>
      <c r="W78" s="31">
        <v>0</v>
      </c>
      <c r="X78" s="31">
        <v>0</v>
      </c>
      <c r="Y78" s="31">
        <v>0</v>
      </c>
      <c r="Z78" s="31">
        <v>0</v>
      </c>
      <c r="AA78" s="31">
        <v>0</v>
      </c>
      <c r="AB78" s="31">
        <v>0</v>
      </c>
      <c r="AC78" s="31">
        <v>0</v>
      </c>
      <c r="AD78" s="31">
        <v>0</v>
      </c>
      <c r="AE78" s="31">
        <v>0</v>
      </c>
      <c r="AF78" t="s">
        <v>66</v>
      </c>
      <c r="AG78" s="32">
        <v>8</v>
      </c>
      <c r="AH78"/>
    </row>
    <row r="79" spans="1:34" x14ac:dyDescent="0.25">
      <c r="AH79"/>
    </row>
    <row r="80" spans="1:34" x14ac:dyDescent="0.25">
      <c r="W80" s="31"/>
      <c r="AH80"/>
    </row>
    <row r="81" spans="34:34" x14ac:dyDescent="0.25">
      <c r="AH81"/>
    </row>
    <row r="82" spans="34:34" x14ac:dyDescent="0.25">
      <c r="AH82"/>
    </row>
    <row r="83" spans="34:34" x14ac:dyDescent="0.25">
      <c r="AH83"/>
    </row>
    <row r="90" spans="34:34" x14ac:dyDescent="0.25">
      <c r="AH90"/>
    </row>
  </sheetData>
  <pageMargins left="0.7" right="0.7" top="0.75" bottom="0.75" header="0.3" footer="0.3"/>
  <pageSetup orientation="portrait" horizontalDpi="1200" verticalDpi="1200" r:id="rId1"/>
  <ignoredErrors>
    <ignoredError sqref="AF2:AF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9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304</v>
      </c>
      <c r="B1" s="1" t="s">
        <v>371</v>
      </c>
      <c r="C1" s="1" t="s">
        <v>307</v>
      </c>
      <c r="D1" s="1" t="s">
        <v>306</v>
      </c>
      <c r="E1" s="1" t="s">
        <v>308</v>
      </c>
      <c r="F1" s="1" t="s">
        <v>351</v>
      </c>
      <c r="G1" s="1" t="s">
        <v>374</v>
      </c>
      <c r="H1" s="35" t="s">
        <v>376</v>
      </c>
      <c r="I1" s="1" t="s">
        <v>352</v>
      </c>
      <c r="J1" s="1" t="s">
        <v>377</v>
      </c>
      <c r="K1" s="35" t="s">
        <v>378</v>
      </c>
      <c r="L1" s="1" t="s">
        <v>354</v>
      </c>
      <c r="M1" s="1" t="s">
        <v>364</v>
      </c>
      <c r="N1" s="35" t="s">
        <v>379</v>
      </c>
      <c r="O1" s="1" t="s">
        <v>355</v>
      </c>
      <c r="P1" s="1" t="s">
        <v>363</v>
      </c>
      <c r="Q1" s="35" t="s">
        <v>380</v>
      </c>
      <c r="R1" s="1" t="s">
        <v>356</v>
      </c>
      <c r="S1" s="1" t="s">
        <v>365</v>
      </c>
      <c r="T1" s="35" t="s">
        <v>381</v>
      </c>
      <c r="U1" s="1" t="s">
        <v>362</v>
      </c>
      <c r="V1" s="1" t="s">
        <v>375</v>
      </c>
      <c r="W1" s="35" t="s">
        <v>382</v>
      </c>
      <c r="X1" s="1" t="s">
        <v>357</v>
      </c>
      <c r="Y1" s="1" t="s">
        <v>366</v>
      </c>
      <c r="Z1" s="35" t="s">
        <v>383</v>
      </c>
      <c r="AA1" s="1" t="s">
        <v>358</v>
      </c>
      <c r="AB1" s="1" t="s">
        <v>367</v>
      </c>
      <c r="AC1" s="35" t="s">
        <v>384</v>
      </c>
      <c r="AD1" s="1" t="s">
        <v>359</v>
      </c>
      <c r="AE1" s="1" t="s">
        <v>368</v>
      </c>
      <c r="AF1" s="35" t="s">
        <v>385</v>
      </c>
      <c r="AG1" s="1" t="s">
        <v>360</v>
      </c>
      <c r="AH1" s="1" t="s">
        <v>369</v>
      </c>
      <c r="AI1" s="35" t="s">
        <v>386</v>
      </c>
      <c r="AJ1" s="1" t="s">
        <v>305</v>
      </c>
      <c r="AK1" s="38" t="s">
        <v>316</v>
      </c>
    </row>
    <row r="2" spans="1:46" x14ac:dyDescent="0.25">
      <c r="A2" t="s">
        <v>281</v>
      </c>
      <c r="B2" t="s">
        <v>129</v>
      </c>
      <c r="C2" t="s">
        <v>200</v>
      </c>
      <c r="D2" t="s">
        <v>220</v>
      </c>
      <c r="E2" s="31">
        <v>32.717391304347828</v>
      </c>
      <c r="F2" s="31">
        <v>134.33304347826083</v>
      </c>
      <c r="G2" s="31">
        <v>0.20108695652173914</v>
      </c>
      <c r="H2" s="36">
        <v>1.496928464620703E-3</v>
      </c>
      <c r="I2" s="31">
        <v>22.110434782608699</v>
      </c>
      <c r="J2" s="31">
        <v>0</v>
      </c>
      <c r="K2" s="36">
        <v>0</v>
      </c>
      <c r="L2" s="31">
        <v>10.981630434782611</v>
      </c>
      <c r="M2" s="31">
        <v>0</v>
      </c>
      <c r="N2" s="36">
        <v>0</v>
      </c>
      <c r="O2" s="31">
        <v>6.6960869565217402</v>
      </c>
      <c r="P2" s="31">
        <v>0</v>
      </c>
      <c r="Q2" s="36">
        <v>0</v>
      </c>
      <c r="R2" s="31">
        <v>4.4327173913043474</v>
      </c>
      <c r="S2" s="31">
        <v>0</v>
      </c>
      <c r="T2" s="36">
        <v>0</v>
      </c>
      <c r="U2" s="31">
        <v>17.220760869565218</v>
      </c>
      <c r="V2" s="31">
        <v>0</v>
      </c>
      <c r="W2" s="36">
        <v>0</v>
      </c>
      <c r="X2" s="31">
        <v>0</v>
      </c>
      <c r="Y2" s="31">
        <v>0</v>
      </c>
      <c r="Z2" s="36" t="s">
        <v>447</v>
      </c>
      <c r="AA2" s="31">
        <v>95.001847826086916</v>
      </c>
      <c r="AB2" s="31">
        <v>0.20108695652173914</v>
      </c>
      <c r="AC2" s="36">
        <v>2.1166636346890287E-3</v>
      </c>
      <c r="AD2" s="31">
        <v>0</v>
      </c>
      <c r="AE2" s="31">
        <v>0</v>
      </c>
      <c r="AF2" s="36" t="s">
        <v>447</v>
      </c>
      <c r="AG2" s="31">
        <v>0</v>
      </c>
      <c r="AH2" s="31">
        <v>0</v>
      </c>
      <c r="AI2" s="36" t="s">
        <v>447</v>
      </c>
      <c r="AJ2" t="s">
        <v>52</v>
      </c>
      <c r="AK2" s="37">
        <v>8</v>
      </c>
      <c r="AT2"/>
    </row>
    <row r="3" spans="1:46" x14ac:dyDescent="0.25">
      <c r="A3" t="s">
        <v>281</v>
      </c>
      <c r="B3" t="s">
        <v>124</v>
      </c>
      <c r="C3" t="s">
        <v>160</v>
      </c>
      <c r="D3" t="s">
        <v>237</v>
      </c>
      <c r="E3" s="31">
        <v>21.717391304347824</v>
      </c>
      <c r="F3" s="31">
        <v>99.883804347826086</v>
      </c>
      <c r="G3" s="31">
        <v>5.625</v>
      </c>
      <c r="H3" s="36">
        <v>5.631543608823731E-2</v>
      </c>
      <c r="I3" s="31">
        <v>16.655978260869563</v>
      </c>
      <c r="J3" s="31">
        <v>1.6793478260869565</v>
      </c>
      <c r="K3" s="36">
        <v>0.10082552941560349</v>
      </c>
      <c r="L3" s="31">
        <v>16.655978260869563</v>
      </c>
      <c r="M3" s="31">
        <v>1.6793478260869565</v>
      </c>
      <c r="N3" s="36">
        <v>0.10082552941560349</v>
      </c>
      <c r="O3" s="31">
        <v>0</v>
      </c>
      <c r="P3" s="31">
        <v>0</v>
      </c>
      <c r="Q3" s="36" t="s">
        <v>447</v>
      </c>
      <c r="R3" s="31">
        <v>0</v>
      </c>
      <c r="S3" s="31">
        <v>0</v>
      </c>
      <c r="T3" s="36" t="s">
        <v>447</v>
      </c>
      <c r="U3" s="31">
        <v>13.973804347826084</v>
      </c>
      <c r="V3" s="31">
        <v>2.0652173913043477</v>
      </c>
      <c r="W3" s="36">
        <v>0.14779206434399772</v>
      </c>
      <c r="X3" s="31">
        <v>0</v>
      </c>
      <c r="Y3" s="31">
        <v>0</v>
      </c>
      <c r="Z3" s="36" t="s">
        <v>447</v>
      </c>
      <c r="AA3" s="31">
        <v>51.739891304347815</v>
      </c>
      <c r="AB3" s="31">
        <v>1.8804347826086956</v>
      </c>
      <c r="AC3" s="36">
        <v>3.6344003344488639E-2</v>
      </c>
      <c r="AD3" s="31">
        <v>0</v>
      </c>
      <c r="AE3" s="31">
        <v>0</v>
      </c>
      <c r="AF3" s="36" t="s">
        <v>447</v>
      </c>
      <c r="AG3" s="31">
        <v>17.514130434782611</v>
      </c>
      <c r="AH3" s="31">
        <v>0</v>
      </c>
      <c r="AI3" s="36">
        <v>0</v>
      </c>
      <c r="AJ3" t="s">
        <v>47</v>
      </c>
      <c r="AK3" s="37">
        <v>8</v>
      </c>
      <c r="AT3"/>
    </row>
    <row r="4" spans="1:46" x14ac:dyDescent="0.25">
      <c r="A4" t="s">
        <v>281</v>
      </c>
      <c r="B4" t="s">
        <v>151</v>
      </c>
      <c r="C4" t="s">
        <v>182</v>
      </c>
      <c r="D4" t="s">
        <v>235</v>
      </c>
      <c r="E4" s="31">
        <v>47.413043478260867</v>
      </c>
      <c r="F4" s="31">
        <v>225.28619565217389</v>
      </c>
      <c r="G4" s="31">
        <v>0</v>
      </c>
      <c r="H4" s="36">
        <v>0</v>
      </c>
      <c r="I4" s="31">
        <v>59.281521739130412</v>
      </c>
      <c r="J4" s="31">
        <v>0</v>
      </c>
      <c r="K4" s="36">
        <v>0</v>
      </c>
      <c r="L4" s="31">
        <v>44.912173913043461</v>
      </c>
      <c r="M4" s="31">
        <v>0</v>
      </c>
      <c r="N4" s="36">
        <v>0</v>
      </c>
      <c r="O4" s="31">
        <v>8.9345652173913024</v>
      </c>
      <c r="P4" s="31">
        <v>0</v>
      </c>
      <c r="Q4" s="36">
        <v>0</v>
      </c>
      <c r="R4" s="31">
        <v>5.4347826086956523</v>
      </c>
      <c r="S4" s="31">
        <v>0</v>
      </c>
      <c r="T4" s="36">
        <v>0</v>
      </c>
      <c r="U4" s="31">
        <v>21.48521739130436</v>
      </c>
      <c r="V4" s="31">
        <v>0</v>
      </c>
      <c r="W4" s="36">
        <v>0</v>
      </c>
      <c r="X4" s="31">
        <v>0</v>
      </c>
      <c r="Y4" s="31">
        <v>0</v>
      </c>
      <c r="Z4" s="36" t="s">
        <v>447</v>
      </c>
      <c r="AA4" s="31">
        <v>144.11673913043475</v>
      </c>
      <c r="AB4" s="31">
        <v>0</v>
      </c>
      <c r="AC4" s="36">
        <v>0</v>
      </c>
      <c r="AD4" s="31">
        <v>0</v>
      </c>
      <c r="AE4" s="31">
        <v>0</v>
      </c>
      <c r="AF4" s="36" t="s">
        <v>447</v>
      </c>
      <c r="AG4" s="31">
        <v>0.4027173913043478</v>
      </c>
      <c r="AH4" s="31">
        <v>0</v>
      </c>
      <c r="AI4" s="36">
        <v>0</v>
      </c>
      <c r="AJ4" t="s">
        <v>74</v>
      </c>
      <c r="AK4" s="37">
        <v>8</v>
      </c>
      <c r="AT4"/>
    </row>
    <row r="5" spans="1:46" x14ac:dyDescent="0.25">
      <c r="A5" t="s">
        <v>281</v>
      </c>
      <c r="B5" t="s">
        <v>118</v>
      </c>
      <c r="C5" t="s">
        <v>159</v>
      </c>
      <c r="D5" t="s">
        <v>242</v>
      </c>
      <c r="E5" s="31">
        <v>92.478260869565219</v>
      </c>
      <c r="F5" s="31">
        <v>435.81576086956522</v>
      </c>
      <c r="G5" s="31">
        <v>10.760869565217391</v>
      </c>
      <c r="H5" s="36">
        <v>2.469132723366101E-2</v>
      </c>
      <c r="I5" s="31">
        <v>77.641304347826093</v>
      </c>
      <c r="J5" s="31">
        <v>3.6630434782608696</v>
      </c>
      <c r="K5" s="36">
        <v>4.7179056418871622E-2</v>
      </c>
      <c r="L5" s="31">
        <v>66.538043478260875</v>
      </c>
      <c r="M5" s="31">
        <v>3.6630434782608696</v>
      </c>
      <c r="N5" s="36">
        <v>5.5051866372621085E-2</v>
      </c>
      <c r="O5" s="31">
        <v>4.9456521739130439</v>
      </c>
      <c r="P5" s="31">
        <v>0</v>
      </c>
      <c r="Q5" s="36">
        <v>0</v>
      </c>
      <c r="R5" s="31">
        <v>6.1576086956521738</v>
      </c>
      <c r="S5" s="31">
        <v>0</v>
      </c>
      <c r="T5" s="36">
        <v>0</v>
      </c>
      <c r="U5" s="31">
        <v>40.869565217391305</v>
      </c>
      <c r="V5" s="31">
        <v>7.0978260869565215</v>
      </c>
      <c r="W5" s="36">
        <v>0.17367021276595743</v>
      </c>
      <c r="X5" s="31">
        <v>0</v>
      </c>
      <c r="Y5" s="31">
        <v>0</v>
      </c>
      <c r="Z5" s="36" t="s">
        <v>447</v>
      </c>
      <c r="AA5" s="31">
        <v>297.82934782608697</v>
      </c>
      <c r="AB5" s="31">
        <v>0</v>
      </c>
      <c r="AC5" s="36">
        <v>0</v>
      </c>
      <c r="AD5" s="31">
        <v>0</v>
      </c>
      <c r="AE5" s="31">
        <v>0</v>
      </c>
      <c r="AF5" s="36" t="s">
        <v>447</v>
      </c>
      <c r="AG5" s="31">
        <v>19.475543478260871</v>
      </c>
      <c r="AH5" s="31">
        <v>0</v>
      </c>
      <c r="AI5" s="36">
        <v>0</v>
      </c>
      <c r="AJ5" t="s">
        <v>41</v>
      </c>
      <c r="AK5" s="37">
        <v>8</v>
      </c>
      <c r="AT5"/>
    </row>
    <row r="6" spans="1:46" x14ac:dyDescent="0.25">
      <c r="A6" t="s">
        <v>281</v>
      </c>
      <c r="B6" t="s">
        <v>100</v>
      </c>
      <c r="C6" t="s">
        <v>182</v>
      </c>
      <c r="D6" t="s">
        <v>235</v>
      </c>
      <c r="E6" s="31">
        <v>136.10869565217391</v>
      </c>
      <c r="F6" s="31">
        <v>685.44630434782596</v>
      </c>
      <c r="G6" s="31">
        <v>80.084239130434781</v>
      </c>
      <c r="H6" s="36">
        <v>0.11683517530469677</v>
      </c>
      <c r="I6" s="31">
        <v>80.14826086956522</v>
      </c>
      <c r="J6" s="31">
        <v>0</v>
      </c>
      <c r="K6" s="36">
        <v>0</v>
      </c>
      <c r="L6" s="31">
        <v>66.593913043478253</v>
      </c>
      <c r="M6" s="31">
        <v>0</v>
      </c>
      <c r="N6" s="36">
        <v>0</v>
      </c>
      <c r="O6" s="31">
        <v>8.3804347826086953</v>
      </c>
      <c r="P6" s="31">
        <v>0</v>
      </c>
      <c r="Q6" s="36">
        <v>0</v>
      </c>
      <c r="R6" s="31">
        <v>5.1739130434782608</v>
      </c>
      <c r="S6" s="31">
        <v>0</v>
      </c>
      <c r="T6" s="36">
        <v>0</v>
      </c>
      <c r="U6" s="31">
        <v>96.120434782608697</v>
      </c>
      <c r="V6" s="31">
        <v>11.418478260869565</v>
      </c>
      <c r="W6" s="36">
        <v>0.1187934520551663</v>
      </c>
      <c r="X6" s="31">
        <v>0</v>
      </c>
      <c r="Y6" s="31">
        <v>0</v>
      </c>
      <c r="Z6" s="36" t="s">
        <v>447</v>
      </c>
      <c r="AA6" s="31">
        <v>421.67641304347814</v>
      </c>
      <c r="AB6" s="31">
        <v>68.665760869565219</v>
      </c>
      <c r="AC6" s="36">
        <v>0.16283993779487316</v>
      </c>
      <c r="AD6" s="31">
        <v>2.6168478260869565</v>
      </c>
      <c r="AE6" s="31">
        <v>0</v>
      </c>
      <c r="AF6" s="36">
        <v>0</v>
      </c>
      <c r="AG6" s="31">
        <v>84.884347826086966</v>
      </c>
      <c r="AH6" s="31">
        <v>0</v>
      </c>
      <c r="AI6" s="36">
        <v>0</v>
      </c>
      <c r="AJ6" t="s">
        <v>22</v>
      </c>
      <c r="AK6" s="37">
        <v>8</v>
      </c>
      <c r="AT6"/>
    </row>
    <row r="7" spans="1:46" x14ac:dyDescent="0.25">
      <c r="A7" t="s">
        <v>281</v>
      </c>
      <c r="B7" t="s">
        <v>105</v>
      </c>
      <c r="C7" t="s">
        <v>184</v>
      </c>
      <c r="D7" t="s">
        <v>236</v>
      </c>
      <c r="E7" s="31">
        <v>50.260869565217391</v>
      </c>
      <c r="F7" s="31">
        <v>153.23369565217394</v>
      </c>
      <c r="G7" s="31">
        <v>17.089673913043477</v>
      </c>
      <c r="H7" s="36">
        <v>0.11152686646568538</v>
      </c>
      <c r="I7" s="31">
        <v>35.277173913043477</v>
      </c>
      <c r="J7" s="31">
        <v>0</v>
      </c>
      <c r="K7" s="36">
        <v>0</v>
      </c>
      <c r="L7" s="31">
        <v>25.429347826086957</v>
      </c>
      <c r="M7" s="31">
        <v>0</v>
      </c>
      <c r="N7" s="36">
        <v>0</v>
      </c>
      <c r="O7" s="31">
        <v>4.7173913043478262</v>
      </c>
      <c r="P7" s="31">
        <v>0</v>
      </c>
      <c r="Q7" s="36">
        <v>0</v>
      </c>
      <c r="R7" s="31">
        <v>5.1304347826086953</v>
      </c>
      <c r="S7" s="31">
        <v>0</v>
      </c>
      <c r="T7" s="36">
        <v>0</v>
      </c>
      <c r="U7" s="31">
        <v>10.508152173913043</v>
      </c>
      <c r="V7" s="31">
        <v>0</v>
      </c>
      <c r="W7" s="36">
        <v>0</v>
      </c>
      <c r="X7" s="31">
        <v>0</v>
      </c>
      <c r="Y7" s="31">
        <v>0</v>
      </c>
      <c r="Z7" s="36" t="s">
        <v>447</v>
      </c>
      <c r="AA7" s="31">
        <v>102.14130434782609</v>
      </c>
      <c r="AB7" s="31">
        <v>17.089673913043477</v>
      </c>
      <c r="AC7" s="36">
        <v>0.167314036394594</v>
      </c>
      <c r="AD7" s="31">
        <v>0</v>
      </c>
      <c r="AE7" s="31">
        <v>0</v>
      </c>
      <c r="AF7" s="36" t="s">
        <v>447</v>
      </c>
      <c r="AG7" s="31">
        <v>5.3070652173913047</v>
      </c>
      <c r="AH7" s="31">
        <v>0</v>
      </c>
      <c r="AI7" s="36">
        <v>0</v>
      </c>
      <c r="AJ7" t="s">
        <v>27</v>
      </c>
      <c r="AK7" s="37">
        <v>8</v>
      </c>
      <c r="AT7"/>
    </row>
    <row r="8" spans="1:46" x14ac:dyDescent="0.25">
      <c r="A8" t="s">
        <v>281</v>
      </c>
      <c r="B8" t="s">
        <v>149</v>
      </c>
      <c r="C8" t="s">
        <v>165</v>
      </c>
      <c r="D8" t="s">
        <v>217</v>
      </c>
      <c r="E8" s="31">
        <v>114.33695652173913</v>
      </c>
      <c r="F8" s="31">
        <v>541.61304347826081</v>
      </c>
      <c r="G8" s="31">
        <v>23.739891304347829</v>
      </c>
      <c r="H8" s="36">
        <v>4.3831830843454746E-2</v>
      </c>
      <c r="I8" s="31">
        <v>70.562282608695625</v>
      </c>
      <c r="J8" s="31">
        <v>8.1038043478260935</v>
      </c>
      <c r="K8" s="36">
        <v>0.11484611960140069</v>
      </c>
      <c r="L8" s="31">
        <v>41.725217391304334</v>
      </c>
      <c r="M8" s="31">
        <v>8.1038043478260935</v>
      </c>
      <c r="N8" s="36">
        <v>0.19421838529509858</v>
      </c>
      <c r="O8" s="31">
        <v>23.793586956521736</v>
      </c>
      <c r="P8" s="31">
        <v>0</v>
      </c>
      <c r="Q8" s="36">
        <v>0</v>
      </c>
      <c r="R8" s="31">
        <v>5.0434782608695654</v>
      </c>
      <c r="S8" s="31">
        <v>0</v>
      </c>
      <c r="T8" s="36">
        <v>0</v>
      </c>
      <c r="U8" s="31">
        <v>89.177282608695648</v>
      </c>
      <c r="V8" s="31">
        <v>15.636086956521737</v>
      </c>
      <c r="W8" s="36">
        <v>0.17533710939737771</v>
      </c>
      <c r="X8" s="31">
        <v>1.4827173913043474</v>
      </c>
      <c r="Y8" s="31">
        <v>0</v>
      </c>
      <c r="Z8" s="36">
        <v>0</v>
      </c>
      <c r="AA8" s="31">
        <v>353.07586956521732</v>
      </c>
      <c r="AB8" s="31">
        <v>0</v>
      </c>
      <c r="AC8" s="36">
        <v>0</v>
      </c>
      <c r="AD8" s="31">
        <v>0</v>
      </c>
      <c r="AE8" s="31">
        <v>0</v>
      </c>
      <c r="AF8" s="36" t="s">
        <v>447</v>
      </c>
      <c r="AG8" s="31">
        <v>27.314891304347825</v>
      </c>
      <c r="AH8" s="31">
        <v>0</v>
      </c>
      <c r="AI8" s="36">
        <v>0</v>
      </c>
      <c r="AJ8" t="s">
        <v>72</v>
      </c>
      <c r="AK8" s="37">
        <v>8</v>
      </c>
      <c r="AT8"/>
    </row>
    <row r="9" spans="1:46" x14ac:dyDescent="0.25">
      <c r="A9" t="s">
        <v>281</v>
      </c>
      <c r="B9" t="s">
        <v>120</v>
      </c>
      <c r="C9" t="s">
        <v>165</v>
      </c>
      <c r="D9" t="s">
        <v>217</v>
      </c>
      <c r="E9" s="31">
        <v>167.59782608695653</v>
      </c>
      <c r="F9" s="31">
        <v>889.69315217391306</v>
      </c>
      <c r="G9" s="31">
        <v>54.099456521739128</v>
      </c>
      <c r="H9" s="36">
        <v>6.080687076162189E-2</v>
      </c>
      <c r="I9" s="31">
        <v>141.38</v>
      </c>
      <c r="J9" s="31">
        <v>10.971956521739132</v>
      </c>
      <c r="K9" s="36">
        <v>7.7606143172578385E-2</v>
      </c>
      <c r="L9" s="31">
        <v>83.10728260869567</v>
      </c>
      <c r="M9" s="31">
        <v>10.971956521739132</v>
      </c>
      <c r="N9" s="36">
        <v>0.13202160120431031</v>
      </c>
      <c r="O9" s="31">
        <v>58.272717391304319</v>
      </c>
      <c r="P9" s="31">
        <v>0</v>
      </c>
      <c r="Q9" s="36">
        <v>0</v>
      </c>
      <c r="R9" s="31">
        <v>0</v>
      </c>
      <c r="S9" s="31">
        <v>0</v>
      </c>
      <c r="T9" s="36" t="s">
        <v>447</v>
      </c>
      <c r="U9" s="31">
        <v>155.0604347826087</v>
      </c>
      <c r="V9" s="31">
        <v>42.955760869565218</v>
      </c>
      <c r="W9" s="36">
        <v>0.27702592817947563</v>
      </c>
      <c r="X9" s="31">
        <v>9.2248913043478211</v>
      </c>
      <c r="Y9" s="31">
        <v>0</v>
      </c>
      <c r="Z9" s="36">
        <v>0</v>
      </c>
      <c r="AA9" s="31">
        <v>559.53304347826088</v>
      </c>
      <c r="AB9" s="31">
        <v>0.17173913043478262</v>
      </c>
      <c r="AC9" s="36">
        <v>3.0693295496399947E-4</v>
      </c>
      <c r="AD9" s="31">
        <v>0</v>
      </c>
      <c r="AE9" s="31">
        <v>0</v>
      </c>
      <c r="AF9" s="36" t="s">
        <v>447</v>
      </c>
      <c r="AG9" s="31">
        <v>24.494782608695651</v>
      </c>
      <c r="AH9" s="31">
        <v>0</v>
      </c>
      <c r="AI9" s="36">
        <v>0</v>
      </c>
      <c r="AJ9" t="s">
        <v>43</v>
      </c>
      <c r="AK9" s="37">
        <v>8</v>
      </c>
      <c r="AT9"/>
    </row>
    <row r="10" spans="1:46" x14ac:dyDescent="0.25">
      <c r="A10" t="s">
        <v>281</v>
      </c>
      <c r="B10" t="s">
        <v>111</v>
      </c>
      <c r="C10" t="s">
        <v>154</v>
      </c>
      <c r="D10" t="s">
        <v>226</v>
      </c>
      <c r="E10" s="31">
        <v>110.43478260869566</v>
      </c>
      <c r="F10" s="31">
        <v>423.32684782608692</v>
      </c>
      <c r="G10" s="31">
        <v>157.13989130434786</v>
      </c>
      <c r="H10" s="36">
        <v>0.3712022804868374</v>
      </c>
      <c r="I10" s="31">
        <v>86.603369565217378</v>
      </c>
      <c r="J10" s="31">
        <v>36.028369565217396</v>
      </c>
      <c r="K10" s="36">
        <v>0.41601579414396733</v>
      </c>
      <c r="L10" s="31">
        <v>54.264565217391286</v>
      </c>
      <c r="M10" s="31">
        <v>36.028369565217396</v>
      </c>
      <c r="N10" s="36">
        <v>0.6639391547851311</v>
      </c>
      <c r="O10" s="31">
        <v>26.947500000000002</v>
      </c>
      <c r="P10" s="31">
        <v>0</v>
      </c>
      <c r="Q10" s="36">
        <v>0</v>
      </c>
      <c r="R10" s="31">
        <v>5.3913043478260869</v>
      </c>
      <c r="S10" s="31">
        <v>0</v>
      </c>
      <c r="T10" s="36">
        <v>0</v>
      </c>
      <c r="U10" s="31">
        <v>59.256739130434774</v>
      </c>
      <c r="V10" s="31">
        <v>35.800434782608697</v>
      </c>
      <c r="W10" s="36">
        <v>0.60415803009013846</v>
      </c>
      <c r="X10" s="31">
        <v>17.206630434782607</v>
      </c>
      <c r="Y10" s="31">
        <v>0</v>
      </c>
      <c r="Z10" s="36">
        <v>0</v>
      </c>
      <c r="AA10" s="31">
        <v>260.26010869565221</v>
      </c>
      <c r="AB10" s="31">
        <v>85.311086956521763</v>
      </c>
      <c r="AC10" s="36">
        <v>0.32779163654420979</v>
      </c>
      <c r="AD10" s="31">
        <v>0</v>
      </c>
      <c r="AE10" s="31">
        <v>0</v>
      </c>
      <c r="AF10" s="36" t="s">
        <v>447</v>
      </c>
      <c r="AG10" s="31">
        <v>0</v>
      </c>
      <c r="AH10" s="31">
        <v>0</v>
      </c>
      <c r="AI10" s="36" t="s">
        <v>447</v>
      </c>
      <c r="AJ10" t="s">
        <v>33</v>
      </c>
      <c r="AK10" s="37">
        <v>8</v>
      </c>
      <c r="AT10"/>
    </row>
    <row r="11" spans="1:46" x14ac:dyDescent="0.25">
      <c r="A11" t="s">
        <v>281</v>
      </c>
      <c r="B11" t="s">
        <v>133</v>
      </c>
      <c r="C11" t="s">
        <v>185</v>
      </c>
      <c r="D11" t="s">
        <v>219</v>
      </c>
      <c r="E11" s="31">
        <v>19.913043478260871</v>
      </c>
      <c r="F11" s="31">
        <v>103.94554347826084</v>
      </c>
      <c r="G11" s="31">
        <v>24.258152173913039</v>
      </c>
      <c r="H11" s="36">
        <v>0.23337366242148117</v>
      </c>
      <c r="I11" s="31">
        <v>27.861847826086954</v>
      </c>
      <c r="J11" s="31">
        <v>10.217391304347826</v>
      </c>
      <c r="K11" s="36">
        <v>0.36671621236769936</v>
      </c>
      <c r="L11" s="31">
        <v>13.242826086956521</v>
      </c>
      <c r="M11" s="31">
        <v>10.217391304347826</v>
      </c>
      <c r="N11" s="36">
        <v>0.77154160579148678</v>
      </c>
      <c r="O11" s="31">
        <v>10.010326086956519</v>
      </c>
      <c r="P11" s="31">
        <v>0</v>
      </c>
      <c r="Q11" s="36">
        <v>0</v>
      </c>
      <c r="R11" s="31">
        <v>4.6086956521739131</v>
      </c>
      <c r="S11" s="31">
        <v>0</v>
      </c>
      <c r="T11" s="36">
        <v>0</v>
      </c>
      <c r="U11" s="31">
        <v>13.400217391304347</v>
      </c>
      <c r="V11" s="31">
        <v>7.6086956521739135E-2</v>
      </c>
      <c r="W11" s="36">
        <v>5.6780389675702867E-3</v>
      </c>
      <c r="X11" s="31">
        <v>0</v>
      </c>
      <c r="Y11" s="31">
        <v>0</v>
      </c>
      <c r="Z11" s="36" t="s">
        <v>447</v>
      </c>
      <c r="AA11" s="31">
        <v>55.89684782608694</v>
      </c>
      <c r="AB11" s="31">
        <v>11.543478260869565</v>
      </c>
      <c r="AC11" s="36">
        <v>0.20651393969092918</v>
      </c>
      <c r="AD11" s="31">
        <v>0.70380434782608692</v>
      </c>
      <c r="AE11" s="31">
        <v>0.70380434782608692</v>
      </c>
      <c r="AF11" s="36">
        <v>1</v>
      </c>
      <c r="AG11" s="31">
        <v>6.0828260869565209</v>
      </c>
      <c r="AH11" s="31">
        <v>1.7173913043478262</v>
      </c>
      <c r="AI11" s="36">
        <v>0.28233444122797619</v>
      </c>
      <c r="AJ11" t="s">
        <v>56</v>
      </c>
      <c r="AK11" s="37">
        <v>8</v>
      </c>
      <c r="AT11"/>
    </row>
    <row r="12" spans="1:46" x14ac:dyDescent="0.25">
      <c r="A12" t="s">
        <v>281</v>
      </c>
      <c r="B12" t="s">
        <v>141</v>
      </c>
      <c r="C12" t="s">
        <v>209</v>
      </c>
      <c r="D12" t="s">
        <v>219</v>
      </c>
      <c r="E12" s="31">
        <v>60.869565217391305</v>
      </c>
      <c r="F12" s="31">
        <v>277.99456521739131</v>
      </c>
      <c r="G12" s="31">
        <v>0</v>
      </c>
      <c r="H12" s="36">
        <v>0</v>
      </c>
      <c r="I12" s="31">
        <v>41.277173913043484</v>
      </c>
      <c r="J12" s="31">
        <v>0</v>
      </c>
      <c r="K12" s="36">
        <v>0</v>
      </c>
      <c r="L12" s="31">
        <v>27.233152173913041</v>
      </c>
      <c r="M12" s="31">
        <v>0</v>
      </c>
      <c r="N12" s="36">
        <v>0</v>
      </c>
      <c r="O12" s="31">
        <v>9.008152173913043</v>
      </c>
      <c r="P12" s="31">
        <v>0</v>
      </c>
      <c r="Q12" s="36">
        <v>0</v>
      </c>
      <c r="R12" s="31">
        <v>5.035869565217399</v>
      </c>
      <c r="S12" s="31">
        <v>0</v>
      </c>
      <c r="T12" s="36">
        <v>0</v>
      </c>
      <c r="U12" s="31">
        <v>32.404891304347828</v>
      </c>
      <c r="V12" s="31">
        <v>0</v>
      </c>
      <c r="W12" s="36">
        <v>0</v>
      </c>
      <c r="X12" s="31">
        <v>0</v>
      </c>
      <c r="Y12" s="31">
        <v>0</v>
      </c>
      <c r="Z12" s="36" t="s">
        <v>447</v>
      </c>
      <c r="AA12" s="31">
        <v>204.3125</v>
      </c>
      <c r="AB12" s="31">
        <v>0</v>
      </c>
      <c r="AC12" s="36">
        <v>0</v>
      </c>
      <c r="AD12" s="31">
        <v>0</v>
      </c>
      <c r="AE12" s="31">
        <v>0</v>
      </c>
      <c r="AF12" s="36" t="s">
        <v>447</v>
      </c>
      <c r="AG12" s="31">
        <v>0</v>
      </c>
      <c r="AH12" s="31">
        <v>0</v>
      </c>
      <c r="AI12" s="36" t="s">
        <v>447</v>
      </c>
      <c r="AJ12" t="s">
        <v>64</v>
      </c>
      <c r="AK12" s="37">
        <v>8</v>
      </c>
      <c r="AT12"/>
    </row>
    <row r="13" spans="1:46" x14ac:dyDescent="0.25">
      <c r="A13" t="s">
        <v>281</v>
      </c>
      <c r="B13" t="s">
        <v>150</v>
      </c>
      <c r="C13" t="s">
        <v>211</v>
      </c>
      <c r="D13" t="s">
        <v>217</v>
      </c>
      <c r="E13" s="31">
        <v>61.793478260869563</v>
      </c>
      <c r="F13" s="31">
        <v>300.35217391304343</v>
      </c>
      <c r="G13" s="31">
        <v>0</v>
      </c>
      <c r="H13" s="36">
        <v>0</v>
      </c>
      <c r="I13" s="31">
        <v>32.261739130434783</v>
      </c>
      <c r="J13" s="31">
        <v>0</v>
      </c>
      <c r="K13" s="36">
        <v>0</v>
      </c>
      <c r="L13" s="31">
        <v>16.783478260869565</v>
      </c>
      <c r="M13" s="31">
        <v>0</v>
      </c>
      <c r="N13" s="36">
        <v>0</v>
      </c>
      <c r="O13" s="31">
        <v>10.434782608695652</v>
      </c>
      <c r="P13" s="31">
        <v>0</v>
      </c>
      <c r="Q13" s="36">
        <v>0</v>
      </c>
      <c r="R13" s="31">
        <v>5.0434782608695654</v>
      </c>
      <c r="S13" s="31">
        <v>0</v>
      </c>
      <c r="T13" s="36">
        <v>0</v>
      </c>
      <c r="U13" s="31">
        <v>66.193913043478261</v>
      </c>
      <c r="V13" s="31">
        <v>0</v>
      </c>
      <c r="W13" s="36">
        <v>0</v>
      </c>
      <c r="X13" s="31">
        <v>0</v>
      </c>
      <c r="Y13" s="31">
        <v>0</v>
      </c>
      <c r="Z13" s="36" t="s">
        <v>447</v>
      </c>
      <c r="AA13" s="31">
        <v>184.37141304347821</v>
      </c>
      <c r="AB13" s="31">
        <v>0</v>
      </c>
      <c r="AC13" s="36">
        <v>0</v>
      </c>
      <c r="AD13" s="31">
        <v>0</v>
      </c>
      <c r="AE13" s="31">
        <v>0</v>
      </c>
      <c r="AF13" s="36" t="s">
        <v>447</v>
      </c>
      <c r="AG13" s="31">
        <v>17.525108695652172</v>
      </c>
      <c r="AH13" s="31">
        <v>0</v>
      </c>
      <c r="AI13" s="36">
        <v>0</v>
      </c>
      <c r="AJ13" t="s">
        <v>73</v>
      </c>
      <c r="AK13" s="37">
        <v>8</v>
      </c>
      <c r="AT13"/>
    </row>
    <row r="14" spans="1:46" x14ac:dyDescent="0.25">
      <c r="A14" t="s">
        <v>281</v>
      </c>
      <c r="B14" t="s">
        <v>132</v>
      </c>
      <c r="C14" t="s">
        <v>189</v>
      </c>
      <c r="D14" t="s">
        <v>221</v>
      </c>
      <c r="E14" s="31">
        <v>39.173913043478258</v>
      </c>
      <c r="F14" s="31">
        <v>144.13847826086953</v>
      </c>
      <c r="G14" s="31">
        <v>6.557173913043477</v>
      </c>
      <c r="H14" s="36">
        <v>4.5492182185911195E-2</v>
      </c>
      <c r="I14" s="31">
        <v>50.047499999999999</v>
      </c>
      <c r="J14" s="31">
        <v>0</v>
      </c>
      <c r="K14" s="36">
        <v>0</v>
      </c>
      <c r="L14" s="31">
        <v>34.395326086956523</v>
      </c>
      <c r="M14" s="31">
        <v>0</v>
      </c>
      <c r="N14" s="36">
        <v>0</v>
      </c>
      <c r="O14" s="31">
        <v>10.608695652173912</v>
      </c>
      <c r="P14" s="31">
        <v>0</v>
      </c>
      <c r="Q14" s="36">
        <v>0</v>
      </c>
      <c r="R14" s="31">
        <v>5.0434782608695654</v>
      </c>
      <c r="S14" s="31">
        <v>0</v>
      </c>
      <c r="T14" s="36">
        <v>0</v>
      </c>
      <c r="U14" s="31">
        <v>15.395978260869569</v>
      </c>
      <c r="V14" s="31">
        <v>4.0717391304347812</v>
      </c>
      <c r="W14" s="36">
        <v>0.26446771107643852</v>
      </c>
      <c r="X14" s="31">
        <v>0</v>
      </c>
      <c r="Y14" s="31">
        <v>0</v>
      </c>
      <c r="Z14" s="36" t="s">
        <v>447</v>
      </c>
      <c r="AA14" s="31">
        <v>78.230217391304322</v>
      </c>
      <c r="AB14" s="31">
        <v>2.4854347826086958</v>
      </c>
      <c r="AC14" s="36">
        <v>3.177077688761433E-2</v>
      </c>
      <c r="AD14" s="31">
        <v>0</v>
      </c>
      <c r="AE14" s="31">
        <v>0</v>
      </c>
      <c r="AF14" s="36" t="s">
        <v>447</v>
      </c>
      <c r="AG14" s="31">
        <v>0.46478260869565213</v>
      </c>
      <c r="AH14" s="31">
        <v>0</v>
      </c>
      <c r="AI14" s="36">
        <v>0</v>
      </c>
      <c r="AJ14" t="s">
        <v>55</v>
      </c>
      <c r="AK14" s="37">
        <v>8</v>
      </c>
      <c r="AT14"/>
    </row>
    <row r="15" spans="1:46" x14ac:dyDescent="0.25">
      <c r="A15" t="s">
        <v>281</v>
      </c>
      <c r="B15" t="s">
        <v>153</v>
      </c>
      <c r="C15" t="s">
        <v>165</v>
      </c>
      <c r="D15" t="s">
        <v>217</v>
      </c>
      <c r="E15" s="31">
        <v>95.010869565217391</v>
      </c>
      <c r="F15" s="31">
        <v>403.51663043478254</v>
      </c>
      <c r="G15" s="31">
        <v>0</v>
      </c>
      <c r="H15" s="36">
        <v>0</v>
      </c>
      <c r="I15" s="31">
        <v>82.621304347826069</v>
      </c>
      <c r="J15" s="31">
        <v>0</v>
      </c>
      <c r="K15" s="36">
        <v>0</v>
      </c>
      <c r="L15" s="31">
        <v>56.882173913043466</v>
      </c>
      <c r="M15" s="31">
        <v>0</v>
      </c>
      <c r="N15" s="36">
        <v>0</v>
      </c>
      <c r="O15" s="31">
        <v>20.521739130434781</v>
      </c>
      <c r="P15" s="31">
        <v>0</v>
      </c>
      <c r="Q15" s="36">
        <v>0</v>
      </c>
      <c r="R15" s="31">
        <v>5.2173913043478262</v>
      </c>
      <c r="S15" s="31">
        <v>0</v>
      </c>
      <c r="T15" s="36">
        <v>0</v>
      </c>
      <c r="U15" s="31">
        <v>82.516304347826093</v>
      </c>
      <c r="V15" s="31">
        <v>0</v>
      </c>
      <c r="W15" s="36">
        <v>0</v>
      </c>
      <c r="X15" s="31">
        <v>0</v>
      </c>
      <c r="Y15" s="31">
        <v>0</v>
      </c>
      <c r="Z15" s="36" t="s">
        <v>447</v>
      </c>
      <c r="AA15" s="31">
        <v>229.52163043478251</v>
      </c>
      <c r="AB15" s="31">
        <v>0</v>
      </c>
      <c r="AC15" s="36">
        <v>0</v>
      </c>
      <c r="AD15" s="31">
        <v>0</v>
      </c>
      <c r="AE15" s="31">
        <v>0</v>
      </c>
      <c r="AF15" s="36" t="s">
        <v>447</v>
      </c>
      <c r="AG15" s="31">
        <v>8.8573913043478285</v>
      </c>
      <c r="AH15" s="31">
        <v>0</v>
      </c>
      <c r="AI15" s="36">
        <v>0</v>
      </c>
      <c r="AJ15" t="s">
        <v>76</v>
      </c>
      <c r="AK15" s="37">
        <v>8</v>
      </c>
      <c r="AT15"/>
    </row>
    <row r="16" spans="1:46" x14ac:dyDescent="0.25">
      <c r="A16" t="s">
        <v>281</v>
      </c>
      <c r="B16" t="s">
        <v>110</v>
      </c>
      <c r="C16" t="s">
        <v>189</v>
      </c>
      <c r="D16" t="s">
        <v>221</v>
      </c>
      <c r="E16" s="31">
        <v>66.695652173913047</v>
      </c>
      <c r="F16" s="31">
        <v>196.85521739130439</v>
      </c>
      <c r="G16" s="31">
        <v>14.60891304347826</v>
      </c>
      <c r="H16" s="36">
        <v>7.4211459757446974E-2</v>
      </c>
      <c r="I16" s="31">
        <v>55.833043478260883</v>
      </c>
      <c r="J16" s="31">
        <v>0</v>
      </c>
      <c r="K16" s="36">
        <v>0</v>
      </c>
      <c r="L16" s="31">
        <v>44.876521739130446</v>
      </c>
      <c r="M16" s="31">
        <v>0</v>
      </c>
      <c r="N16" s="36">
        <v>0</v>
      </c>
      <c r="O16" s="31">
        <v>6.0869565217391308</v>
      </c>
      <c r="P16" s="31">
        <v>0</v>
      </c>
      <c r="Q16" s="36">
        <v>0</v>
      </c>
      <c r="R16" s="31">
        <v>4.8695652173913047</v>
      </c>
      <c r="S16" s="31">
        <v>0</v>
      </c>
      <c r="T16" s="36">
        <v>0</v>
      </c>
      <c r="U16" s="31">
        <v>25.776630434782607</v>
      </c>
      <c r="V16" s="31">
        <v>5.6592391304347824</v>
      </c>
      <c r="W16" s="36">
        <v>0.21954922094077464</v>
      </c>
      <c r="X16" s="31">
        <v>0</v>
      </c>
      <c r="Y16" s="31">
        <v>0</v>
      </c>
      <c r="Z16" s="36" t="s">
        <v>447</v>
      </c>
      <c r="AA16" s="31">
        <v>111.52619565217393</v>
      </c>
      <c r="AB16" s="31">
        <v>8.9496739130434779</v>
      </c>
      <c r="AC16" s="36">
        <v>8.0247280566760962E-2</v>
      </c>
      <c r="AD16" s="31">
        <v>0</v>
      </c>
      <c r="AE16" s="31">
        <v>0</v>
      </c>
      <c r="AF16" s="36" t="s">
        <v>447</v>
      </c>
      <c r="AG16" s="31">
        <v>3.7193478260869566</v>
      </c>
      <c r="AH16" s="31">
        <v>0</v>
      </c>
      <c r="AI16" s="36">
        <v>0</v>
      </c>
      <c r="AJ16" t="s">
        <v>32</v>
      </c>
      <c r="AK16" s="37">
        <v>8</v>
      </c>
      <c r="AT16"/>
    </row>
    <row r="17" spans="1:46" x14ac:dyDescent="0.25">
      <c r="A17" t="s">
        <v>281</v>
      </c>
      <c r="B17" t="s">
        <v>116</v>
      </c>
      <c r="C17" t="s">
        <v>159</v>
      </c>
      <c r="D17" t="s">
        <v>242</v>
      </c>
      <c r="E17" s="31">
        <v>70.706521739130437</v>
      </c>
      <c r="F17" s="31">
        <v>241.98336956521737</v>
      </c>
      <c r="G17" s="31">
        <v>16.67967391304348</v>
      </c>
      <c r="H17" s="36">
        <v>6.8929009224942259E-2</v>
      </c>
      <c r="I17" s="31">
        <v>52.013260869565215</v>
      </c>
      <c r="J17" s="31">
        <v>5.7747826086956522</v>
      </c>
      <c r="K17" s="36">
        <v>0.11102519842347897</v>
      </c>
      <c r="L17" s="31">
        <v>36.703478260869566</v>
      </c>
      <c r="M17" s="31">
        <v>5.7747826086956522</v>
      </c>
      <c r="N17" s="36">
        <v>0.15733611315122367</v>
      </c>
      <c r="O17" s="31">
        <v>9.9130434782608692</v>
      </c>
      <c r="P17" s="31">
        <v>0</v>
      </c>
      <c r="Q17" s="36">
        <v>0</v>
      </c>
      <c r="R17" s="31">
        <v>5.3967391304347823</v>
      </c>
      <c r="S17" s="31">
        <v>0</v>
      </c>
      <c r="T17" s="36">
        <v>0</v>
      </c>
      <c r="U17" s="31">
        <v>20.483260869565218</v>
      </c>
      <c r="V17" s="31">
        <v>6.4032608695652184</v>
      </c>
      <c r="W17" s="36">
        <v>0.31260944779936961</v>
      </c>
      <c r="X17" s="31">
        <v>0</v>
      </c>
      <c r="Y17" s="31">
        <v>0</v>
      </c>
      <c r="Z17" s="36" t="s">
        <v>447</v>
      </c>
      <c r="AA17" s="31">
        <v>144.80304347826086</v>
      </c>
      <c r="AB17" s="31">
        <v>4.5016304347826086</v>
      </c>
      <c r="AC17" s="36">
        <v>3.1087954552960994E-2</v>
      </c>
      <c r="AD17" s="31">
        <v>0</v>
      </c>
      <c r="AE17" s="31">
        <v>0</v>
      </c>
      <c r="AF17" s="36" t="s">
        <v>447</v>
      </c>
      <c r="AG17" s="31">
        <v>24.68380434782609</v>
      </c>
      <c r="AH17" s="31">
        <v>0</v>
      </c>
      <c r="AI17" s="36">
        <v>0</v>
      </c>
      <c r="AJ17" t="s">
        <v>38</v>
      </c>
      <c r="AK17" s="37">
        <v>8</v>
      </c>
      <c r="AT17"/>
    </row>
    <row r="18" spans="1:46" x14ac:dyDescent="0.25">
      <c r="A18" t="s">
        <v>281</v>
      </c>
      <c r="B18" t="s">
        <v>135</v>
      </c>
      <c r="C18" t="s">
        <v>204</v>
      </c>
      <c r="D18" t="s">
        <v>248</v>
      </c>
      <c r="E18" s="31">
        <v>30.630434782608695</v>
      </c>
      <c r="F18" s="31">
        <v>105.57608695652171</v>
      </c>
      <c r="G18" s="31">
        <v>0</v>
      </c>
      <c r="H18" s="36">
        <v>0</v>
      </c>
      <c r="I18" s="31">
        <v>29.411304347826089</v>
      </c>
      <c r="J18" s="31">
        <v>0</v>
      </c>
      <c r="K18" s="36">
        <v>0</v>
      </c>
      <c r="L18" s="31">
        <v>20.355652173913043</v>
      </c>
      <c r="M18" s="31">
        <v>0</v>
      </c>
      <c r="N18" s="36">
        <v>0</v>
      </c>
      <c r="O18" s="31">
        <v>9.0556521739130478</v>
      </c>
      <c r="P18" s="31">
        <v>0</v>
      </c>
      <c r="Q18" s="36">
        <v>0</v>
      </c>
      <c r="R18" s="31">
        <v>0</v>
      </c>
      <c r="S18" s="31">
        <v>0</v>
      </c>
      <c r="T18" s="36" t="s">
        <v>447</v>
      </c>
      <c r="U18" s="31">
        <v>6.4106521739130455</v>
      </c>
      <c r="V18" s="31">
        <v>0</v>
      </c>
      <c r="W18" s="36">
        <v>0</v>
      </c>
      <c r="X18" s="31">
        <v>0</v>
      </c>
      <c r="Y18" s="31">
        <v>0</v>
      </c>
      <c r="Z18" s="36" t="s">
        <v>447</v>
      </c>
      <c r="AA18" s="31">
        <v>55.882826086956491</v>
      </c>
      <c r="AB18" s="31">
        <v>0</v>
      </c>
      <c r="AC18" s="36">
        <v>0</v>
      </c>
      <c r="AD18" s="31">
        <v>0</v>
      </c>
      <c r="AE18" s="31">
        <v>0</v>
      </c>
      <c r="AF18" s="36" t="s">
        <v>447</v>
      </c>
      <c r="AG18" s="31">
        <v>13.871304347826081</v>
      </c>
      <c r="AH18" s="31">
        <v>0</v>
      </c>
      <c r="AI18" s="36">
        <v>0</v>
      </c>
      <c r="AJ18" t="s">
        <v>58</v>
      </c>
      <c r="AK18" s="37">
        <v>8</v>
      </c>
      <c r="AT18"/>
    </row>
    <row r="19" spans="1:46" x14ac:dyDescent="0.25">
      <c r="A19" t="s">
        <v>281</v>
      </c>
      <c r="B19" t="s">
        <v>145</v>
      </c>
      <c r="C19" t="s">
        <v>184</v>
      </c>
      <c r="D19" t="s">
        <v>236</v>
      </c>
      <c r="E19" s="31">
        <v>20.478260869565219</v>
      </c>
      <c r="F19" s="31">
        <v>90.331521739130451</v>
      </c>
      <c r="G19" s="31">
        <v>34.440217391304344</v>
      </c>
      <c r="H19" s="36">
        <v>0.38126466518260022</v>
      </c>
      <c r="I19" s="31">
        <v>29.858695652173914</v>
      </c>
      <c r="J19" s="31">
        <v>12.201086956521738</v>
      </c>
      <c r="K19" s="36">
        <v>0.4086275937386239</v>
      </c>
      <c r="L19" s="31">
        <v>18.880434782608695</v>
      </c>
      <c r="M19" s="31">
        <v>12.201086956521738</v>
      </c>
      <c r="N19" s="36">
        <v>0.64622913068508925</v>
      </c>
      <c r="O19" s="31">
        <v>10.978260869565217</v>
      </c>
      <c r="P19" s="31">
        <v>0</v>
      </c>
      <c r="Q19" s="36">
        <v>0</v>
      </c>
      <c r="R19" s="31">
        <v>0</v>
      </c>
      <c r="S19" s="31">
        <v>0</v>
      </c>
      <c r="T19" s="36" t="s">
        <v>447</v>
      </c>
      <c r="U19" s="31">
        <v>5.6956521739130439</v>
      </c>
      <c r="V19" s="31">
        <v>0</v>
      </c>
      <c r="W19" s="36">
        <v>0</v>
      </c>
      <c r="X19" s="31">
        <v>0</v>
      </c>
      <c r="Y19" s="31">
        <v>0</v>
      </c>
      <c r="Z19" s="36" t="s">
        <v>447</v>
      </c>
      <c r="AA19" s="31">
        <v>51.894021739130437</v>
      </c>
      <c r="AB19" s="31">
        <v>22.239130434782609</v>
      </c>
      <c r="AC19" s="36">
        <v>0.42854898675184583</v>
      </c>
      <c r="AD19" s="31">
        <v>0</v>
      </c>
      <c r="AE19" s="31">
        <v>0</v>
      </c>
      <c r="AF19" s="36" t="s">
        <v>447</v>
      </c>
      <c r="AG19" s="31">
        <v>2.8831521739130435</v>
      </c>
      <c r="AH19" s="31">
        <v>0</v>
      </c>
      <c r="AI19" s="36">
        <v>0</v>
      </c>
      <c r="AJ19" t="s">
        <v>68</v>
      </c>
      <c r="AK19" s="37">
        <v>8</v>
      </c>
      <c r="AT19"/>
    </row>
    <row r="20" spans="1:46" x14ac:dyDescent="0.25">
      <c r="A20" t="s">
        <v>281</v>
      </c>
      <c r="B20" t="s">
        <v>126</v>
      </c>
      <c r="C20" t="s">
        <v>197</v>
      </c>
      <c r="D20" t="s">
        <v>246</v>
      </c>
      <c r="E20" s="31">
        <v>37.760869565217391</v>
      </c>
      <c r="F20" s="31">
        <v>150.78749999999999</v>
      </c>
      <c r="G20" s="31">
        <v>7.3589130434782613</v>
      </c>
      <c r="H20" s="36">
        <v>4.8803203471629024E-2</v>
      </c>
      <c r="I20" s="31">
        <v>19.998260869565211</v>
      </c>
      <c r="J20" s="31">
        <v>1.7181521739130441</v>
      </c>
      <c r="K20" s="36">
        <v>8.591507957213676E-2</v>
      </c>
      <c r="L20" s="31">
        <v>12.938043478260864</v>
      </c>
      <c r="M20" s="31">
        <v>0</v>
      </c>
      <c r="N20" s="36">
        <v>0</v>
      </c>
      <c r="O20" s="31">
        <v>1.081195652173913</v>
      </c>
      <c r="P20" s="31">
        <v>0</v>
      </c>
      <c r="Q20" s="36">
        <v>0</v>
      </c>
      <c r="R20" s="31">
        <v>5.9790217391304354</v>
      </c>
      <c r="S20" s="31">
        <v>1.7181521739130441</v>
      </c>
      <c r="T20" s="36">
        <v>0.2873634264729944</v>
      </c>
      <c r="U20" s="31">
        <v>18.384999999999998</v>
      </c>
      <c r="V20" s="31">
        <v>0.24184782608695651</v>
      </c>
      <c r="W20" s="36">
        <v>1.3154627472774356E-2</v>
      </c>
      <c r="X20" s="31">
        <v>0</v>
      </c>
      <c r="Y20" s="31">
        <v>0</v>
      </c>
      <c r="Z20" s="36" t="s">
        <v>447</v>
      </c>
      <c r="AA20" s="31">
        <v>90.970978260869586</v>
      </c>
      <c r="AB20" s="31">
        <v>5.3989130434782604</v>
      </c>
      <c r="AC20" s="36">
        <v>5.9347641925936702E-2</v>
      </c>
      <c r="AD20" s="31">
        <v>0</v>
      </c>
      <c r="AE20" s="31">
        <v>0</v>
      </c>
      <c r="AF20" s="36" t="s">
        <v>447</v>
      </c>
      <c r="AG20" s="31">
        <v>21.433260869565213</v>
      </c>
      <c r="AH20" s="31">
        <v>0</v>
      </c>
      <c r="AI20" s="36">
        <v>0</v>
      </c>
      <c r="AJ20" t="s">
        <v>49</v>
      </c>
      <c r="AK20" s="37">
        <v>8</v>
      </c>
      <c r="AT20"/>
    </row>
    <row r="21" spans="1:46" x14ac:dyDescent="0.25">
      <c r="A21" t="s">
        <v>281</v>
      </c>
      <c r="B21" t="s">
        <v>136</v>
      </c>
      <c r="C21" t="s">
        <v>205</v>
      </c>
      <c r="D21" t="s">
        <v>220</v>
      </c>
      <c r="E21" s="31">
        <v>31.978260869565219</v>
      </c>
      <c r="F21" s="31">
        <v>124.40434782608698</v>
      </c>
      <c r="G21" s="31">
        <v>2.4157608695652173</v>
      </c>
      <c r="H21" s="36">
        <v>1.9418620906580922E-2</v>
      </c>
      <c r="I21" s="31">
        <v>16.328260869565216</v>
      </c>
      <c r="J21" s="31">
        <v>1.5516304347826086</v>
      </c>
      <c r="K21" s="36">
        <v>9.5027293303155375E-2</v>
      </c>
      <c r="L21" s="31">
        <v>11.458695652173912</v>
      </c>
      <c r="M21" s="31">
        <v>1.5516304347826086</v>
      </c>
      <c r="N21" s="36">
        <v>0.13541073800037945</v>
      </c>
      <c r="O21" s="31">
        <v>0</v>
      </c>
      <c r="P21" s="31">
        <v>0</v>
      </c>
      <c r="Q21" s="36" t="s">
        <v>447</v>
      </c>
      <c r="R21" s="31">
        <v>4.8695652173913047</v>
      </c>
      <c r="S21" s="31">
        <v>0</v>
      </c>
      <c r="T21" s="36">
        <v>0</v>
      </c>
      <c r="U21" s="31">
        <v>23.945000000000011</v>
      </c>
      <c r="V21" s="31">
        <v>0</v>
      </c>
      <c r="W21" s="36">
        <v>0</v>
      </c>
      <c r="X21" s="31">
        <v>0</v>
      </c>
      <c r="Y21" s="31">
        <v>0</v>
      </c>
      <c r="Z21" s="36" t="s">
        <v>447</v>
      </c>
      <c r="AA21" s="31">
        <v>68.839456521739123</v>
      </c>
      <c r="AB21" s="31">
        <v>0.73369565217391308</v>
      </c>
      <c r="AC21" s="36">
        <v>1.0658068631646096E-2</v>
      </c>
      <c r="AD21" s="31">
        <v>0</v>
      </c>
      <c r="AE21" s="31">
        <v>0</v>
      </c>
      <c r="AF21" s="36" t="s">
        <v>447</v>
      </c>
      <c r="AG21" s="31">
        <v>15.291630434782615</v>
      </c>
      <c r="AH21" s="31">
        <v>0.13043478260869565</v>
      </c>
      <c r="AI21" s="36">
        <v>8.5298152584178579E-3</v>
      </c>
      <c r="AJ21" t="s">
        <v>59</v>
      </c>
      <c r="AK21" s="37">
        <v>8</v>
      </c>
      <c r="AT21"/>
    </row>
    <row r="22" spans="1:46" x14ac:dyDescent="0.25">
      <c r="A22" t="s">
        <v>281</v>
      </c>
      <c r="B22" t="s">
        <v>130</v>
      </c>
      <c r="C22" t="s">
        <v>201</v>
      </c>
      <c r="D22" t="s">
        <v>238</v>
      </c>
      <c r="E22" s="31">
        <v>28.826086956521738</v>
      </c>
      <c r="F22" s="31">
        <v>122.5634782608696</v>
      </c>
      <c r="G22" s="31">
        <v>20.366847826086957</v>
      </c>
      <c r="H22" s="36">
        <v>0.16617387263387912</v>
      </c>
      <c r="I22" s="31">
        <v>29.173913043478262</v>
      </c>
      <c r="J22" s="31">
        <v>0</v>
      </c>
      <c r="K22" s="36">
        <v>0</v>
      </c>
      <c r="L22" s="31">
        <v>21.823586956521741</v>
      </c>
      <c r="M22" s="31">
        <v>0</v>
      </c>
      <c r="N22" s="36">
        <v>0</v>
      </c>
      <c r="O22" s="31">
        <v>3.0894565217391308</v>
      </c>
      <c r="P22" s="31">
        <v>0</v>
      </c>
      <c r="Q22" s="36">
        <v>0</v>
      </c>
      <c r="R22" s="31">
        <v>4.2608695652173916</v>
      </c>
      <c r="S22" s="31">
        <v>0</v>
      </c>
      <c r="T22" s="36">
        <v>0</v>
      </c>
      <c r="U22" s="31">
        <v>23.649782608695656</v>
      </c>
      <c r="V22" s="31">
        <v>0</v>
      </c>
      <c r="W22" s="36">
        <v>0</v>
      </c>
      <c r="X22" s="31">
        <v>0</v>
      </c>
      <c r="Y22" s="31">
        <v>0</v>
      </c>
      <c r="Z22" s="36" t="s">
        <v>447</v>
      </c>
      <c r="AA22" s="31">
        <v>67.305978260869594</v>
      </c>
      <c r="AB22" s="31">
        <v>20.366847826086957</v>
      </c>
      <c r="AC22" s="36">
        <v>0.3026008736868453</v>
      </c>
      <c r="AD22" s="31">
        <v>0</v>
      </c>
      <c r="AE22" s="31">
        <v>0</v>
      </c>
      <c r="AF22" s="36" t="s">
        <v>447</v>
      </c>
      <c r="AG22" s="31">
        <v>2.4338043478260873</v>
      </c>
      <c r="AH22" s="31">
        <v>0</v>
      </c>
      <c r="AI22" s="36">
        <v>0</v>
      </c>
      <c r="AJ22" t="s">
        <v>53</v>
      </c>
      <c r="AK22" s="37">
        <v>8</v>
      </c>
      <c r="AT22"/>
    </row>
    <row r="23" spans="1:46" x14ac:dyDescent="0.25">
      <c r="A23" t="s">
        <v>281</v>
      </c>
      <c r="B23" t="s">
        <v>127</v>
      </c>
      <c r="C23" t="s">
        <v>198</v>
      </c>
      <c r="D23" t="s">
        <v>222</v>
      </c>
      <c r="E23" s="31">
        <v>36.728260869565219</v>
      </c>
      <c r="F23" s="31">
        <v>125.56347826086956</v>
      </c>
      <c r="G23" s="31">
        <v>1.1428260869565217</v>
      </c>
      <c r="H23" s="36">
        <v>9.1015803542985364E-3</v>
      </c>
      <c r="I23" s="31">
        <v>28.180217391304343</v>
      </c>
      <c r="J23" s="31">
        <v>1.1428260869565217</v>
      </c>
      <c r="K23" s="36">
        <v>4.0554196977528184E-2</v>
      </c>
      <c r="L23" s="31">
        <v>20.803043478260864</v>
      </c>
      <c r="M23" s="31">
        <v>1.1428260869565217</v>
      </c>
      <c r="N23" s="36">
        <v>5.4935523648295619E-2</v>
      </c>
      <c r="O23" s="31">
        <v>2.6815217391304351</v>
      </c>
      <c r="P23" s="31">
        <v>0</v>
      </c>
      <c r="Q23" s="36">
        <v>0</v>
      </c>
      <c r="R23" s="31">
        <v>4.6956521739130439</v>
      </c>
      <c r="S23" s="31">
        <v>0</v>
      </c>
      <c r="T23" s="36">
        <v>0</v>
      </c>
      <c r="U23" s="31">
        <v>11.835978260869567</v>
      </c>
      <c r="V23" s="31">
        <v>0</v>
      </c>
      <c r="W23" s="36">
        <v>0</v>
      </c>
      <c r="X23" s="31">
        <v>0</v>
      </c>
      <c r="Y23" s="31">
        <v>0</v>
      </c>
      <c r="Z23" s="36" t="s">
        <v>447</v>
      </c>
      <c r="AA23" s="31">
        <v>74.417500000000004</v>
      </c>
      <c r="AB23" s="31">
        <v>0</v>
      </c>
      <c r="AC23" s="36">
        <v>0</v>
      </c>
      <c r="AD23" s="31">
        <v>0</v>
      </c>
      <c r="AE23" s="31">
        <v>0</v>
      </c>
      <c r="AF23" s="36" t="s">
        <v>447</v>
      </c>
      <c r="AG23" s="31">
        <v>11.129782608695654</v>
      </c>
      <c r="AH23" s="31">
        <v>0</v>
      </c>
      <c r="AI23" s="36">
        <v>0</v>
      </c>
      <c r="AJ23" t="s">
        <v>50</v>
      </c>
      <c r="AK23" s="37">
        <v>8</v>
      </c>
      <c r="AT23"/>
    </row>
    <row r="24" spans="1:46" x14ac:dyDescent="0.25">
      <c r="A24" t="s">
        <v>281</v>
      </c>
      <c r="B24" t="s">
        <v>131</v>
      </c>
      <c r="C24" t="s">
        <v>202</v>
      </c>
      <c r="D24" t="s">
        <v>247</v>
      </c>
      <c r="E24" s="31">
        <v>29.326086956521738</v>
      </c>
      <c r="F24" s="31">
        <v>94.639782608695654</v>
      </c>
      <c r="G24" s="31">
        <v>0</v>
      </c>
      <c r="H24" s="36">
        <v>0</v>
      </c>
      <c r="I24" s="31">
        <v>21.305978260869566</v>
      </c>
      <c r="J24" s="31">
        <v>0</v>
      </c>
      <c r="K24" s="36">
        <v>0</v>
      </c>
      <c r="L24" s="31">
        <v>10.045760869565216</v>
      </c>
      <c r="M24" s="31">
        <v>0</v>
      </c>
      <c r="N24" s="36">
        <v>0</v>
      </c>
      <c r="O24" s="31">
        <v>5.5210869565217395</v>
      </c>
      <c r="P24" s="31">
        <v>0</v>
      </c>
      <c r="Q24" s="36">
        <v>0</v>
      </c>
      <c r="R24" s="31">
        <v>5.7391304347826084</v>
      </c>
      <c r="S24" s="31">
        <v>0</v>
      </c>
      <c r="T24" s="36">
        <v>0</v>
      </c>
      <c r="U24" s="31">
        <v>29.075434782608692</v>
      </c>
      <c r="V24" s="31">
        <v>0</v>
      </c>
      <c r="W24" s="36">
        <v>0</v>
      </c>
      <c r="X24" s="31">
        <v>0</v>
      </c>
      <c r="Y24" s="31">
        <v>0</v>
      </c>
      <c r="Z24" s="36" t="s">
        <v>447</v>
      </c>
      <c r="AA24" s="31">
        <v>43.237608695652177</v>
      </c>
      <c r="AB24" s="31">
        <v>0</v>
      </c>
      <c r="AC24" s="36">
        <v>0</v>
      </c>
      <c r="AD24" s="31">
        <v>0</v>
      </c>
      <c r="AE24" s="31">
        <v>0</v>
      </c>
      <c r="AF24" s="36" t="s">
        <v>447</v>
      </c>
      <c r="AG24" s="31">
        <v>1.0207608695652173</v>
      </c>
      <c r="AH24" s="31">
        <v>0</v>
      </c>
      <c r="AI24" s="36">
        <v>0</v>
      </c>
      <c r="AJ24" t="s">
        <v>54</v>
      </c>
      <c r="AK24" s="37">
        <v>8</v>
      </c>
      <c r="AT24"/>
    </row>
    <row r="25" spans="1:46" x14ac:dyDescent="0.25">
      <c r="A25" t="s">
        <v>281</v>
      </c>
      <c r="B25" t="s">
        <v>128</v>
      </c>
      <c r="C25" t="s">
        <v>199</v>
      </c>
      <c r="D25" t="s">
        <v>230</v>
      </c>
      <c r="E25" s="31">
        <v>45.358695652173914</v>
      </c>
      <c r="F25" s="31">
        <v>164.09249999999997</v>
      </c>
      <c r="G25" s="31">
        <v>0</v>
      </c>
      <c r="H25" s="36">
        <v>0</v>
      </c>
      <c r="I25" s="31">
        <v>28.75456521739131</v>
      </c>
      <c r="J25" s="31">
        <v>0</v>
      </c>
      <c r="K25" s="36">
        <v>0</v>
      </c>
      <c r="L25" s="31">
        <v>17.775543478260872</v>
      </c>
      <c r="M25" s="31">
        <v>0</v>
      </c>
      <c r="N25" s="36">
        <v>0</v>
      </c>
      <c r="O25" s="31">
        <v>5.2398913043478279</v>
      </c>
      <c r="P25" s="31">
        <v>0</v>
      </c>
      <c r="Q25" s="36">
        <v>0</v>
      </c>
      <c r="R25" s="31">
        <v>5.7391304347826084</v>
      </c>
      <c r="S25" s="31">
        <v>0</v>
      </c>
      <c r="T25" s="36">
        <v>0</v>
      </c>
      <c r="U25" s="31">
        <v>44.964456521739123</v>
      </c>
      <c r="V25" s="31">
        <v>0</v>
      </c>
      <c r="W25" s="36">
        <v>0</v>
      </c>
      <c r="X25" s="31">
        <v>0</v>
      </c>
      <c r="Y25" s="31">
        <v>0</v>
      </c>
      <c r="Z25" s="36" t="s">
        <v>447</v>
      </c>
      <c r="AA25" s="31">
        <v>90.373478260869547</v>
      </c>
      <c r="AB25" s="31">
        <v>0</v>
      </c>
      <c r="AC25" s="36">
        <v>0</v>
      </c>
      <c r="AD25" s="31">
        <v>0</v>
      </c>
      <c r="AE25" s="31">
        <v>0</v>
      </c>
      <c r="AF25" s="36" t="s">
        <v>447</v>
      </c>
      <c r="AG25" s="31">
        <v>0</v>
      </c>
      <c r="AH25" s="31">
        <v>0</v>
      </c>
      <c r="AI25" s="36" t="s">
        <v>447</v>
      </c>
      <c r="AJ25" t="s">
        <v>51</v>
      </c>
      <c r="AK25" s="37">
        <v>8</v>
      </c>
      <c r="AT25"/>
    </row>
    <row r="26" spans="1:46" x14ac:dyDescent="0.25">
      <c r="A26" t="s">
        <v>281</v>
      </c>
      <c r="B26" t="s">
        <v>122</v>
      </c>
      <c r="C26" t="s">
        <v>195</v>
      </c>
      <c r="D26" t="s">
        <v>244</v>
      </c>
      <c r="E26" s="31">
        <v>41.695652173913047</v>
      </c>
      <c r="F26" s="31">
        <v>159.46956521739133</v>
      </c>
      <c r="G26" s="31">
        <v>4.2065217391304355</v>
      </c>
      <c r="H26" s="36">
        <v>2.6378210371339767E-2</v>
      </c>
      <c r="I26" s="31">
        <v>39.197173913043478</v>
      </c>
      <c r="J26" s="31">
        <v>0.63043478260869557</v>
      </c>
      <c r="K26" s="36">
        <v>1.6083679502182386E-2</v>
      </c>
      <c r="L26" s="31">
        <v>28.083043478260869</v>
      </c>
      <c r="M26" s="31">
        <v>0</v>
      </c>
      <c r="N26" s="36">
        <v>0</v>
      </c>
      <c r="O26" s="31">
        <v>5.0108695652173916</v>
      </c>
      <c r="P26" s="31">
        <v>0.34782608695652173</v>
      </c>
      <c r="Q26" s="36">
        <v>6.9414316702819945E-2</v>
      </c>
      <c r="R26" s="31">
        <v>6.1032608695652177</v>
      </c>
      <c r="S26" s="31">
        <v>0.28260869565217389</v>
      </c>
      <c r="T26" s="36">
        <v>4.6304541406945676E-2</v>
      </c>
      <c r="U26" s="31">
        <v>18.826956521739127</v>
      </c>
      <c r="V26" s="31">
        <v>0.78260869565217395</v>
      </c>
      <c r="W26" s="36">
        <v>4.1568518775114319E-2</v>
      </c>
      <c r="X26" s="31">
        <v>0</v>
      </c>
      <c r="Y26" s="31">
        <v>0</v>
      </c>
      <c r="Z26" s="36" t="s">
        <v>447</v>
      </c>
      <c r="AA26" s="31">
        <v>98.17413043478264</v>
      </c>
      <c r="AB26" s="31">
        <v>2.7934782608695654</v>
      </c>
      <c r="AC26" s="36">
        <v>2.8454321403185549E-2</v>
      </c>
      <c r="AD26" s="31">
        <v>0</v>
      </c>
      <c r="AE26" s="31">
        <v>0</v>
      </c>
      <c r="AF26" s="36" t="s">
        <v>447</v>
      </c>
      <c r="AG26" s="31">
        <v>3.2713043478260868</v>
      </c>
      <c r="AH26" s="31">
        <v>0</v>
      </c>
      <c r="AI26" s="36">
        <v>0</v>
      </c>
      <c r="AJ26" t="s">
        <v>45</v>
      </c>
      <c r="AK26" s="37">
        <v>8</v>
      </c>
      <c r="AT26"/>
    </row>
    <row r="27" spans="1:46" x14ac:dyDescent="0.25">
      <c r="A27" t="s">
        <v>281</v>
      </c>
      <c r="B27" t="s">
        <v>86</v>
      </c>
      <c r="C27" t="s">
        <v>163</v>
      </c>
      <c r="D27" t="s">
        <v>227</v>
      </c>
      <c r="E27" s="31">
        <v>35.608695652173914</v>
      </c>
      <c r="F27" s="31">
        <v>143.48130434782612</v>
      </c>
      <c r="G27" s="31">
        <v>10.590978260869566</v>
      </c>
      <c r="H27" s="36">
        <v>7.3814343332111121E-2</v>
      </c>
      <c r="I27" s="31">
        <v>24.137500000000003</v>
      </c>
      <c r="J27" s="31">
        <v>0.28260869565217389</v>
      </c>
      <c r="K27" s="36">
        <v>1.1708283610654536E-2</v>
      </c>
      <c r="L27" s="31">
        <v>15.276739130434786</v>
      </c>
      <c r="M27" s="31">
        <v>0.28260869565217389</v>
      </c>
      <c r="N27" s="36">
        <v>1.8499281374069695E-2</v>
      </c>
      <c r="O27" s="31">
        <v>4.4713043478260861</v>
      </c>
      <c r="P27" s="31">
        <v>0</v>
      </c>
      <c r="Q27" s="36">
        <v>0</v>
      </c>
      <c r="R27" s="31">
        <v>4.389456521739131</v>
      </c>
      <c r="S27" s="31">
        <v>0</v>
      </c>
      <c r="T27" s="36">
        <v>0</v>
      </c>
      <c r="U27" s="31">
        <v>24.822934782608701</v>
      </c>
      <c r="V27" s="31">
        <v>4.6235869565217396</v>
      </c>
      <c r="W27" s="36">
        <v>0.18626270410866527</v>
      </c>
      <c r="X27" s="31">
        <v>2.1228260869565219</v>
      </c>
      <c r="Y27" s="31">
        <v>0</v>
      </c>
      <c r="Z27" s="36">
        <v>0</v>
      </c>
      <c r="AA27" s="31">
        <v>75.219130434782642</v>
      </c>
      <c r="AB27" s="31">
        <v>5.6847826086956523</v>
      </c>
      <c r="AC27" s="36">
        <v>7.5576287253473873E-2</v>
      </c>
      <c r="AD27" s="31">
        <v>0</v>
      </c>
      <c r="AE27" s="31">
        <v>0</v>
      </c>
      <c r="AF27" s="36" t="s">
        <v>447</v>
      </c>
      <c r="AG27" s="31">
        <v>17.178913043478257</v>
      </c>
      <c r="AH27" s="31">
        <v>0</v>
      </c>
      <c r="AI27" s="36">
        <v>0</v>
      </c>
      <c r="AJ27" t="s">
        <v>8</v>
      </c>
      <c r="AK27" s="37">
        <v>8</v>
      </c>
      <c r="AT27"/>
    </row>
    <row r="28" spans="1:46" x14ac:dyDescent="0.25">
      <c r="A28" t="s">
        <v>281</v>
      </c>
      <c r="B28" t="s">
        <v>95</v>
      </c>
      <c r="C28" t="s">
        <v>177</v>
      </c>
      <c r="D28" t="s">
        <v>228</v>
      </c>
      <c r="E28" s="31">
        <v>33.347826086956523</v>
      </c>
      <c r="F28" s="31">
        <v>133.41576086956519</v>
      </c>
      <c r="G28" s="31">
        <v>7.2663043478260869</v>
      </c>
      <c r="H28" s="36">
        <v>5.4463612848035532E-2</v>
      </c>
      <c r="I28" s="31">
        <v>32.75</v>
      </c>
      <c r="J28" s="31">
        <v>0</v>
      </c>
      <c r="K28" s="36">
        <v>0</v>
      </c>
      <c r="L28" s="31">
        <v>24.179347826086957</v>
      </c>
      <c r="M28" s="31">
        <v>0</v>
      </c>
      <c r="N28" s="36">
        <v>0</v>
      </c>
      <c r="O28" s="31">
        <v>4.4945652173913047</v>
      </c>
      <c r="P28" s="31">
        <v>0</v>
      </c>
      <c r="Q28" s="36">
        <v>0</v>
      </c>
      <c r="R28" s="31">
        <v>4.0760869565217392</v>
      </c>
      <c r="S28" s="31">
        <v>0</v>
      </c>
      <c r="T28" s="36">
        <v>0</v>
      </c>
      <c r="U28" s="31">
        <v>10.016304347826088</v>
      </c>
      <c r="V28" s="31">
        <v>8.1521739130434784E-2</v>
      </c>
      <c r="W28" s="36">
        <v>8.1389039609332612E-3</v>
      </c>
      <c r="X28" s="31">
        <v>0</v>
      </c>
      <c r="Y28" s="31">
        <v>0</v>
      </c>
      <c r="Z28" s="36" t="s">
        <v>447</v>
      </c>
      <c r="AA28" s="31">
        <v>82.222826086956516</v>
      </c>
      <c r="AB28" s="31">
        <v>7.1847826086956523</v>
      </c>
      <c r="AC28" s="36">
        <v>8.7381849428250391E-2</v>
      </c>
      <c r="AD28" s="31">
        <v>0</v>
      </c>
      <c r="AE28" s="31">
        <v>0</v>
      </c>
      <c r="AF28" s="36" t="s">
        <v>447</v>
      </c>
      <c r="AG28" s="31">
        <v>8.4266304347826093</v>
      </c>
      <c r="AH28" s="31">
        <v>0</v>
      </c>
      <c r="AI28" s="36">
        <v>0</v>
      </c>
      <c r="AJ28" t="s">
        <v>17</v>
      </c>
      <c r="AK28" s="37">
        <v>8</v>
      </c>
      <c r="AT28"/>
    </row>
    <row r="29" spans="1:46" x14ac:dyDescent="0.25">
      <c r="A29" t="s">
        <v>281</v>
      </c>
      <c r="B29" t="s">
        <v>80</v>
      </c>
      <c r="C29" t="s">
        <v>167</v>
      </c>
      <c r="D29" t="s">
        <v>223</v>
      </c>
      <c r="E29" s="31">
        <v>33.152173913043477</v>
      </c>
      <c r="F29" s="31">
        <v>209.99065217391296</v>
      </c>
      <c r="G29" s="31">
        <v>36.251956521739132</v>
      </c>
      <c r="H29" s="36">
        <v>0.17263604901667473</v>
      </c>
      <c r="I29" s="31">
        <v>36.930869565217385</v>
      </c>
      <c r="J29" s="31">
        <v>0</v>
      </c>
      <c r="K29" s="36">
        <v>0</v>
      </c>
      <c r="L29" s="31">
        <v>22.3391304347826</v>
      </c>
      <c r="M29" s="31">
        <v>0</v>
      </c>
      <c r="N29" s="36">
        <v>0</v>
      </c>
      <c r="O29" s="31">
        <v>10.74391304347826</v>
      </c>
      <c r="P29" s="31">
        <v>0</v>
      </c>
      <c r="Q29" s="36">
        <v>0</v>
      </c>
      <c r="R29" s="31">
        <v>3.847826086956522</v>
      </c>
      <c r="S29" s="31">
        <v>0</v>
      </c>
      <c r="T29" s="36">
        <v>0</v>
      </c>
      <c r="U29" s="31">
        <v>23.263804347826081</v>
      </c>
      <c r="V29" s="31">
        <v>12.296195652173912</v>
      </c>
      <c r="W29" s="36">
        <v>0.52855480850546899</v>
      </c>
      <c r="X29" s="31">
        <v>4.2522826086956513</v>
      </c>
      <c r="Y29" s="31">
        <v>0</v>
      </c>
      <c r="Z29" s="36">
        <v>0</v>
      </c>
      <c r="AA29" s="31">
        <v>117.02456521739127</v>
      </c>
      <c r="AB29" s="31">
        <v>23.955760869565221</v>
      </c>
      <c r="AC29" s="36">
        <v>0.20470711277639597</v>
      </c>
      <c r="AD29" s="31">
        <v>0</v>
      </c>
      <c r="AE29" s="31">
        <v>0</v>
      </c>
      <c r="AF29" s="36" t="s">
        <v>447</v>
      </c>
      <c r="AG29" s="31">
        <v>28.519130434782607</v>
      </c>
      <c r="AH29" s="31">
        <v>0</v>
      </c>
      <c r="AI29" s="36">
        <v>0</v>
      </c>
      <c r="AJ29" t="s">
        <v>2</v>
      </c>
      <c r="AK29" s="37">
        <v>8</v>
      </c>
      <c r="AT29"/>
    </row>
    <row r="30" spans="1:46" x14ac:dyDescent="0.25">
      <c r="A30" t="s">
        <v>281</v>
      </c>
      <c r="B30" t="s">
        <v>125</v>
      </c>
      <c r="C30" t="s">
        <v>196</v>
      </c>
      <c r="D30" t="s">
        <v>245</v>
      </c>
      <c r="E30" s="31">
        <v>48.804347826086953</v>
      </c>
      <c r="F30" s="31">
        <v>211.69456521739127</v>
      </c>
      <c r="G30" s="31">
        <v>7.5625</v>
      </c>
      <c r="H30" s="36">
        <v>3.5723637932008286E-2</v>
      </c>
      <c r="I30" s="31">
        <v>33.567934782608695</v>
      </c>
      <c r="J30" s="31">
        <v>0</v>
      </c>
      <c r="K30" s="36">
        <v>0</v>
      </c>
      <c r="L30" s="31">
        <v>19.826086956521738</v>
      </c>
      <c r="M30" s="31">
        <v>0</v>
      </c>
      <c r="N30" s="36">
        <v>0</v>
      </c>
      <c r="O30" s="31">
        <v>13.741847826086957</v>
      </c>
      <c r="P30" s="31">
        <v>0</v>
      </c>
      <c r="Q30" s="36">
        <v>0</v>
      </c>
      <c r="R30" s="31">
        <v>0</v>
      </c>
      <c r="S30" s="31">
        <v>0</v>
      </c>
      <c r="T30" s="36" t="s">
        <v>447</v>
      </c>
      <c r="U30" s="31">
        <v>28.214673913043477</v>
      </c>
      <c r="V30" s="31">
        <v>0</v>
      </c>
      <c r="W30" s="36">
        <v>0</v>
      </c>
      <c r="X30" s="31">
        <v>5.2853260869565215</v>
      </c>
      <c r="Y30" s="31">
        <v>0</v>
      </c>
      <c r="Z30" s="36">
        <v>0</v>
      </c>
      <c r="AA30" s="31">
        <v>131.96739130434781</v>
      </c>
      <c r="AB30" s="31">
        <v>7.5625</v>
      </c>
      <c r="AC30" s="36">
        <v>5.7305823243554904E-2</v>
      </c>
      <c r="AD30" s="31">
        <v>1.673913043478261</v>
      </c>
      <c r="AE30" s="31">
        <v>0</v>
      </c>
      <c r="AF30" s="36">
        <v>0</v>
      </c>
      <c r="AG30" s="31">
        <v>10.985326086956521</v>
      </c>
      <c r="AH30" s="31">
        <v>0</v>
      </c>
      <c r="AI30" s="36">
        <v>0</v>
      </c>
      <c r="AJ30" t="s">
        <v>48</v>
      </c>
      <c r="AK30" s="37">
        <v>8</v>
      </c>
      <c r="AT30"/>
    </row>
    <row r="31" spans="1:46" x14ac:dyDescent="0.25">
      <c r="A31" t="s">
        <v>281</v>
      </c>
      <c r="B31" t="s">
        <v>97</v>
      </c>
      <c r="C31" t="s">
        <v>179</v>
      </c>
      <c r="D31" t="s">
        <v>216</v>
      </c>
      <c r="E31" s="31">
        <v>83.25</v>
      </c>
      <c r="F31" s="31">
        <v>348.63695652173902</v>
      </c>
      <c r="G31" s="31">
        <v>82.630543478260904</v>
      </c>
      <c r="H31" s="36">
        <v>0.23701028227943624</v>
      </c>
      <c r="I31" s="31">
        <v>70.486739130434799</v>
      </c>
      <c r="J31" s="31">
        <v>7.8152173913043477</v>
      </c>
      <c r="K31" s="36">
        <v>0.1108750026986266</v>
      </c>
      <c r="L31" s="31">
        <v>42.219130434782628</v>
      </c>
      <c r="M31" s="31">
        <v>7.8152173913043477</v>
      </c>
      <c r="N31" s="36">
        <v>0.18511080902949406</v>
      </c>
      <c r="O31" s="31">
        <v>22.702391304347831</v>
      </c>
      <c r="P31" s="31">
        <v>0</v>
      </c>
      <c r="Q31" s="36">
        <v>0</v>
      </c>
      <c r="R31" s="31">
        <v>5.5652173913043477</v>
      </c>
      <c r="S31" s="31">
        <v>0</v>
      </c>
      <c r="T31" s="36">
        <v>0</v>
      </c>
      <c r="U31" s="31">
        <v>23.195543478260863</v>
      </c>
      <c r="V31" s="31">
        <v>7.7749999999999995</v>
      </c>
      <c r="W31" s="36">
        <v>0.33519369818977601</v>
      </c>
      <c r="X31" s="31">
        <v>0</v>
      </c>
      <c r="Y31" s="31">
        <v>0</v>
      </c>
      <c r="Z31" s="36" t="s">
        <v>447</v>
      </c>
      <c r="AA31" s="31">
        <v>225.19576086956508</v>
      </c>
      <c r="AB31" s="31">
        <v>65.735978260869601</v>
      </c>
      <c r="AC31" s="36">
        <v>0.29190593111983282</v>
      </c>
      <c r="AD31" s="31">
        <v>0.96684782608695674</v>
      </c>
      <c r="AE31" s="31">
        <v>0</v>
      </c>
      <c r="AF31" s="36">
        <v>0</v>
      </c>
      <c r="AG31" s="31">
        <v>28.792065217391308</v>
      </c>
      <c r="AH31" s="31">
        <v>1.3043478260869565</v>
      </c>
      <c r="AI31" s="36">
        <v>4.5302336468003336E-2</v>
      </c>
      <c r="AJ31" t="s">
        <v>19</v>
      </c>
      <c r="AK31" s="37">
        <v>8</v>
      </c>
      <c r="AT31"/>
    </row>
    <row r="32" spans="1:46" x14ac:dyDescent="0.25">
      <c r="A32" t="s">
        <v>281</v>
      </c>
      <c r="B32" t="s">
        <v>87</v>
      </c>
      <c r="C32" t="s">
        <v>161</v>
      </c>
      <c r="D32" t="s">
        <v>228</v>
      </c>
      <c r="E32" s="31">
        <v>76.782608695652172</v>
      </c>
      <c r="F32" s="31">
        <v>380.27445652173913</v>
      </c>
      <c r="G32" s="31">
        <v>16.103260869565219</v>
      </c>
      <c r="H32" s="36">
        <v>4.2346417418769343E-2</v>
      </c>
      <c r="I32" s="31">
        <v>59.315217391304344</v>
      </c>
      <c r="J32" s="31">
        <v>0.26902173913043476</v>
      </c>
      <c r="K32" s="36">
        <v>4.5354590434304558E-3</v>
      </c>
      <c r="L32" s="31">
        <v>37.453804347826086</v>
      </c>
      <c r="M32" s="31">
        <v>0.26902173913043476</v>
      </c>
      <c r="N32" s="36">
        <v>7.1827613727055064E-3</v>
      </c>
      <c r="O32" s="31">
        <v>16.644021739130434</v>
      </c>
      <c r="P32" s="31">
        <v>0</v>
      </c>
      <c r="Q32" s="36">
        <v>0</v>
      </c>
      <c r="R32" s="31">
        <v>5.2173913043478262</v>
      </c>
      <c r="S32" s="31">
        <v>0</v>
      </c>
      <c r="T32" s="36">
        <v>0</v>
      </c>
      <c r="U32" s="31">
        <v>47.456521739130437</v>
      </c>
      <c r="V32" s="31">
        <v>0.55706521739130432</v>
      </c>
      <c r="W32" s="36">
        <v>1.1738433348602839E-2</v>
      </c>
      <c r="X32" s="31">
        <v>0</v>
      </c>
      <c r="Y32" s="31">
        <v>0</v>
      </c>
      <c r="Z32" s="36" t="s">
        <v>447</v>
      </c>
      <c r="AA32" s="31">
        <v>254.3233695652174</v>
      </c>
      <c r="AB32" s="31">
        <v>15.277173913043478</v>
      </c>
      <c r="AC32" s="36">
        <v>6.0069878513959674E-2</v>
      </c>
      <c r="AD32" s="31">
        <v>0</v>
      </c>
      <c r="AE32" s="31">
        <v>0</v>
      </c>
      <c r="AF32" s="36" t="s">
        <v>447</v>
      </c>
      <c r="AG32" s="31">
        <v>19.179347826086957</v>
      </c>
      <c r="AH32" s="31">
        <v>0</v>
      </c>
      <c r="AI32" s="36">
        <v>0</v>
      </c>
      <c r="AJ32" t="s">
        <v>9</v>
      </c>
      <c r="AK32" s="37">
        <v>8</v>
      </c>
      <c r="AT32"/>
    </row>
    <row r="33" spans="1:46" x14ac:dyDescent="0.25">
      <c r="A33" t="s">
        <v>281</v>
      </c>
      <c r="B33" t="s">
        <v>88</v>
      </c>
      <c r="C33" t="s">
        <v>172</v>
      </c>
      <c r="D33" t="s">
        <v>224</v>
      </c>
      <c r="E33" s="31">
        <v>45.489130434782609</v>
      </c>
      <c r="F33" s="31">
        <v>194.95108695652172</v>
      </c>
      <c r="G33" s="31">
        <v>25.440217391304348</v>
      </c>
      <c r="H33" s="36">
        <v>0.13049538624515628</v>
      </c>
      <c r="I33" s="31">
        <v>42.649456521739125</v>
      </c>
      <c r="J33" s="31">
        <v>0.77445652173913049</v>
      </c>
      <c r="K33" s="36">
        <v>1.8158649251353937E-2</v>
      </c>
      <c r="L33" s="31">
        <v>26.404891304347824</v>
      </c>
      <c r="M33" s="31">
        <v>0.77445652173913049</v>
      </c>
      <c r="N33" s="36">
        <v>2.93300401358444E-2</v>
      </c>
      <c r="O33" s="31">
        <v>11.201086956521738</v>
      </c>
      <c r="P33" s="31">
        <v>0</v>
      </c>
      <c r="Q33" s="36">
        <v>0</v>
      </c>
      <c r="R33" s="31">
        <v>5.0434782608695654</v>
      </c>
      <c r="S33" s="31">
        <v>0</v>
      </c>
      <c r="T33" s="36">
        <v>0</v>
      </c>
      <c r="U33" s="31">
        <v>30.945652173913043</v>
      </c>
      <c r="V33" s="31">
        <v>13.796195652173912</v>
      </c>
      <c r="W33" s="36">
        <v>0.44582016157358623</v>
      </c>
      <c r="X33" s="31">
        <v>0</v>
      </c>
      <c r="Y33" s="31">
        <v>0</v>
      </c>
      <c r="Z33" s="36" t="s">
        <v>447</v>
      </c>
      <c r="AA33" s="31">
        <v>107.70108695652173</v>
      </c>
      <c r="AB33" s="31">
        <v>10.869565217391305</v>
      </c>
      <c r="AC33" s="36">
        <v>0.10092344956350609</v>
      </c>
      <c r="AD33" s="31">
        <v>2.75</v>
      </c>
      <c r="AE33" s="31">
        <v>0</v>
      </c>
      <c r="AF33" s="36">
        <v>0</v>
      </c>
      <c r="AG33" s="31">
        <v>10.904891304347826</v>
      </c>
      <c r="AH33" s="31">
        <v>0</v>
      </c>
      <c r="AI33" s="36">
        <v>0</v>
      </c>
      <c r="AJ33" t="s">
        <v>10</v>
      </c>
      <c r="AK33" s="37">
        <v>8</v>
      </c>
      <c r="AT33"/>
    </row>
    <row r="34" spans="1:46" x14ac:dyDescent="0.25">
      <c r="A34" t="s">
        <v>281</v>
      </c>
      <c r="B34" t="s">
        <v>119</v>
      </c>
      <c r="C34" t="s">
        <v>193</v>
      </c>
      <c r="D34" t="s">
        <v>244</v>
      </c>
      <c r="E34" s="31">
        <v>82.195652173913047</v>
      </c>
      <c r="F34" s="31">
        <v>353.76086956521738</v>
      </c>
      <c r="G34" s="31">
        <v>88.543478260869563</v>
      </c>
      <c r="H34" s="36">
        <v>0.25029189454925338</v>
      </c>
      <c r="I34" s="31">
        <v>50.573369565217391</v>
      </c>
      <c r="J34" s="31">
        <v>11.529891304347826</v>
      </c>
      <c r="K34" s="36">
        <v>0.22798345064746656</v>
      </c>
      <c r="L34" s="31">
        <v>29.9375</v>
      </c>
      <c r="M34" s="31">
        <v>11.529891304347826</v>
      </c>
      <c r="N34" s="36">
        <v>0.38513206862122173</v>
      </c>
      <c r="O34" s="31">
        <v>15.154891304347826</v>
      </c>
      <c r="P34" s="31">
        <v>0</v>
      </c>
      <c r="Q34" s="36">
        <v>0</v>
      </c>
      <c r="R34" s="31">
        <v>5.4809782608695654</v>
      </c>
      <c r="S34" s="31">
        <v>0</v>
      </c>
      <c r="T34" s="36">
        <v>0</v>
      </c>
      <c r="U34" s="31">
        <v>51.519021739130437</v>
      </c>
      <c r="V34" s="31">
        <v>3.2961956521739131</v>
      </c>
      <c r="W34" s="36">
        <v>6.3980167730365523E-2</v>
      </c>
      <c r="X34" s="31">
        <v>0</v>
      </c>
      <c r="Y34" s="31">
        <v>0</v>
      </c>
      <c r="Z34" s="36" t="s">
        <v>447</v>
      </c>
      <c r="AA34" s="31">
        <v>241.4891304347826</v>
      </c>
      <c r="AB34" s="31">
        <v>72.948369565217391</v>
      </c>
      <c r="AC34" s="36">
        <v>0.30207723815096549</v>
      </c>
      <c r="AD34" s="31">
        <v>0</v>
      </c>
      <c r="AE34" s="31">
        <v>0</v>
      </c>
      <c r="AF34" s="36" t="s">
        <v>447</v>
      </c>
      <c r="AG34" s="31">
        <v>10.179347826086957</v>
      </c>
      <c r="AH34" s="31">
        <v>0.76902173913043481</v>
      </c>
      <c r="AI34" s="36">
        <v>7.5547250400427118E-2</v>
      </c>
      <c r="AJ34" t="s">
        <v>42</v>
      </c>
      <c r="AK34" s="37">
        <v>8</v>
      </c>
      <c r="AT34"/>
    </row>
    <row r="35" spans="1:46" x14ac:dyDescent="0.25">
      <c r="A35" t="s">
        <v>281</v>
      </c>
      <c r="B35" t="s">
        <v>94</v>
      </c>
      <c r="C35" t="s">
        <v>176</v>
      </c>
      <c r="D35" t="s">
        <v>232</v>
      </c>
      <c r="E35" s="31">
        <v>37.858695652173914</v>
      </c>
      <c r="F35" s="31">
        <v>169.05804347826083</v>
      </c>
      <c r="G35" s="31">
        <v>85.146739130434781</v>
      </c>
      <c r="H35" s="36">
        <v>0.50365387755941826</v>
      </c>
      <c r="I35" s="31">
        <v>19.455978260869561</v>
      </c>
      <c r="J35" s="31">
        <v>10.589673913043478</v>
      </c>
      <c r="K35" s="36">
        <v>0.54428894661862082</v>
      </c>
      <c r="L35" s="31">
        <v>10.551086956521736</v>
      </c>
      <c r="M35" s="31">
        <v>1.6847826086956521</v>
      </c>
      <c r="N35" s="36">
        <v>0.15967858246626149</v>
      </c>
      <c r="O35" s="31">
        <v>5.3315217391304346</v>
      </c>
      <c r="P35" s="31">
        <v>5.3315217391304346</v>
      </c>
      <c r="Q35" s="36">
        <v>1</v>
      </c>
      <c r="R35" s="31">
        <v>3.5733695652173911</v>
      </c>
      <c r="S35" s="31">
        <v>3.5733695652173911</v>
      </c>
      <c r="T35" s="36">
        <v>1</v>
      </c>
      <c r="U35" s="31">
        <v>27.348913043478255</v>
      </c>
      <c r="V35" s="31">
        <v>12.75</v>
      </c>
      <c r="W35" s="36">
        <v>0.46619768689638735</v>
      </c>
      <c r="X35" s="31">
        <v>0</v>
      </c>
      <c r="Y35" s="31">
        <v>0</v>
      </c>
      <c r="Z35" s="36" t="s">
        <v>447</v>
      </c>
      <c r="AA35" s="31">
        <v>122.25315217391301</v>
      </c>
      <c r="AB35" s="31">
        <v>61.807065217391305</v>
      </c>
      <c r="AC35" s="36">
        <v>0.50556622973178444</v>
      </c>
      <c r="AD35" s="31">
        <v>0</v>
      </c>
      <c r="AE35" s="31">
        <v>0</v>
      </c>
      <c r="AF35" s="36" t="s">
        <v>447</v>
      </c>
      <c r="AG35" s="31">
        <v>0</v>
      </c>
      <c r="AH35" s="31">
        <v>0</v>
      </c>
      <c r="AI35" s="36" t="s">
        <v>447</v>
      </c>
      <c r="AJ35" t="s">
        <v>16</v>
      </c>
      <c r="AK35" s="37">
        <v>8</v>
      </c>
      <c r="AT35"/>
    </row>
    <row r="36" spans="1:46" x14ac:dyDescent="0.25">
      <c r="A36" t="s">
        <v>281</v>
      </c>
      <c r="B36" t="s">
        <v>83</v>
      </c>
      <c r="C36" t="s">
        <v>170</v>
      </c>
      <c r="D36" t="s">
        <v>219</v>
      </c>
      <c r="E36" s="31">
        <v>45.228260869565219</v>
      </c>
      <c r="F36" s="31">
        <v>228.72554347826087</v>
      </c>
      <c r="G36" s="31">
        <v>6.1358695652173916</v>
      </c>
      <c r="H36" s="36">
        <v>2.6826341614095115E-2</v>
      </c>
      <c r="I36" s="31">
        <v>44.807065217391305</v>
      </c>
      <c r="J36" s="31">
        <v>0</v>
      </c>
      <c r="K36" s="36">
        <v>0</v>
      </c>
      <c r="L36" s="31">
        <v>23.260869565217391</v>
      </c>
      <c r="M36" s="31">
        <v>0</v>
      </c>
      <c r="N36" s="36">
        <v>0</v>
      </c>
      <c r="O36" s="31">
        <v>12.171195652173912</v>
      </c>
      <c r="P36" s="31">
        <v>0</v>
      </c>
      <c r="Q36" s="36">
        <v>0</v>
      </c>
      <c r="R36" s="31">
        <v>9.375</v>
      </c>
      <c r="S36" s="31">
        <v>0</v>
      </c>
      <c r="T36" s="36">
        <v>0</v>
      </c>
      <c r="U36" s="31">
        <v>35.869565217391305</v>
      </c>
      <c r="V36" s="31">
        <v>0</v>
      </c>
      <c r="W36" s="36">
        <v>0</v>
      </c>
      <c r="X36" s="31">
        <v>5.3152173913043477</v>
      </c>
      <c r="Y36" s="31">
        <v>0</v>
      </c>
      <c r="Z36" s="36">
        <v>0</v>
      </c>
      <c r="AA36" s="31">
        <v>142.73369565217391</v>
      </c>
      <c r="AB36" s="31">
        <v>6.1358695652173916</v>
      </c>
      <c r="AC36" s="36">
        <v>4.2988234398202797E-2</v>
      </c>
      <c r="AD36" s="31">
        <v>0</v>
      </c>
      <c r="AE36" s="31">
        <v>0</v>
      </c>
      <c r="AF36" s="36" t="s">
        <v>447</v>
      </c>
      <c r="AG36" s="31">
        <v>0</v>
      </c>
      <c r="AH36" s="31">
        <v>0</v>
      </c>
      <c r="AI36" s="36" t="s">
        <v>447</v>
      </c>
      <c r="AJ36" t="s">
        <v>5</v>
      </c>
      <c r="AK36" s="37">
        <v>8</v>
      </c>
      <c r="AT36"/>
    </row>
    <row r="37" spans="1:46" x14ac:dyDescent="0.25">
      <c r="A37" t="s">
        <v>281</v>
      </c>
      <c r="B37" t="s">
        <v>139</v>
      </c>
      <c r="C37" t="s">
        <v>207</v>
      </c>
      <c r="D37" t="s">
        <v>250</v>
      </c>
      <c r="E37" s="31">
        <v>34.75</v>
      </c>
      <c r="F37" s="31">
        <v>148.73695652173913</v>
      </c>
      <c r="G37" s="31">
        <v>22.024999999999999</v>
      </c>
      <c r="H37" s="36">
        <v>0.14808021163711835</v>
      </c>
      <c r="I37" s="31">
        <v>18.092391304347828</v>
      </c>
      <c r="J37" s="31">
        <v>0</v>
      </c>
      <c r="K37" s="36">
        <v>0</v>
      </c>
      <c r="L37" s="31">
        <v>9.2010869565217384</v>
      </c>
      <c r="M37" s="31">
        <v>0</v>
      </c>
      <c r="N37" s="36">
        <v>0</v>
      </c>
      <c r="O37" s="31">
        <v>4.3641304347826084</v>
      </c>
      <c r="P37" s="31">
        <v>0</v>
      </c>
      <c r="Q37" s="36">
        <v>0</v>
      </c>
      <c r="R37" s="31">
        <v>4.5271739130434785</v>
      </c>
      <c r="S37" s="31">
        <v>0</v>
      </c>
      <c r="T37" s="36">
        <v>0</v>
      </c>
      <c r="U37" s="31">
        <v>17.467391304347824</v>
      </c>
      <c r="V37" s="31">
        <v>5.0597826086956523</v>
      </c>
      <c r="W37" s="36">
        <v>0.28967019290603613</v>
      </c>
      <c r="X37" s="31">
        <v>0</v>
      </c>
      <c r="Y37" s="31">
        <v>0</v>
      </c>
      <c r="Z37" s="36" t="s">
        <v>447</v>
      </c>
      <c r="AA37" s="31">
        <v>83.223369565217396</v>
      </c>
      <c r="AB37" s="31">
        <v>16.965217391304346</v>
      </c>
      <c r="AC37" s="36">
        <v>0.20385160418204018</v>
      </c>
      <c r="AD37" s="31">
        <v>0</v>
      </c>
      <c r="AE37" s="31">
        <v>0</v>
      </c>
      <c r="AF37" s="36" t="s">
        <v>447</v>
      </c>
      <c r="AG37" s="31">
        <v>29.953804347826086</v>
      </c>
      <c r="AH37" s="31">
        <v>0</v>
      </c>
      <c r="AI37" s="36">
        <v>0</v>
      </c>
      <c r="AJ37" t="s">
        <v>62</v>
      </c>
      <c r="AK37" s="37">
        <v>8</v>
      </c>
      <c r="AT37"/>
    </row>
    <row r="38" spans="1:46" x14ac:dyDescent="0.25">
      <c r="A38" t="s">
        <v>281</v>
      </c>
      <c r="B38" t="s">
        <v>112</v>
      </c>
      <c r="C38" t="s">
        <v>190</v>
      </c>
      <c r="D38" t="s">
        <v>240</v>
      </c>
      <c r="E38" s="31">
        <v>33.315217391304351</v>
      </c>
      <c r="F38" s="31">
        <v>147.63934782608698</v>
      </c>
      <c r="G38" s="31">
        <v>47.933260869565224</v>
      </c>
      <c r="H38" s="36">
        <v>0.32466453946971247</v>
      </c>
      <c r="I38" s="31">
        <v>24.667391304347827</v>
      </c>
      <c r="J38" s="31">
        <v>11.978260869565217</v>
      </c>
      <c r="K38" s="36">
        <v>0.48559090508504443</v>
      </c>
      <c r="L38" s="31">
        <v>17.569673913043481</v>
      </c>
      <c r="M38" s="31">
        <v>5.8097826086956523</v>
      </c>
      <c r="N38" s="36">
        <v>0.33067105499223587</v>
      </c>
      <c r="O38" s="31">
        <v>4.0815217391304346</v>
      </c>
      <c r="P38" s="31">
        <v>4.0815217391304346</v>
      </c>
      <c r="Q38" s="36">
        <v>1</v>
      </c>
      <c r="R38" s="31">
        <v>3.0161956521739133</v>
      </c>
      <c r="S38" s="31">
        <v>2.0869565217391304</v>
      </c>
      <c r="T38" s="36">
        <v>0.69191682583156144</v>
      </c>
      <c r="U38" s="31">
        <v>40.034673913043491</v>
      </c>
      <c r="V38" s="31">
        <v>21.244565217391305</v>
      </c>
      <c r="W38" s="36">
        <v>0.53065413405227513</v>
      </c>
      <c r="X38" s="31">
        <v>1.7236956521739131</v>
      </c>
      <c r="Y38" s="31">
        <v>1.7236956521739131</v>
      </c>
      <c r="Z38" s="36">
        <v>1</v>
      </c>
      <c r="AA38" s="31">
        <v>81.213586956521752</v>
      </c>
      <c r="AB38" s="31">
        <v>12.986739130434785</v>
      </c>
      <c r="AC38" s="36">
        <v>0.15990845395595352</v>
      </c>
      <c r="AD38" s="31">
        <v>0</v>
      </c>
      <c r="AE38" s="31">
        <v>0</v>
      </c>
      <c r="AF38" s="36" t="s">
        <v>447</v>
      </c>
      <c r="AG38" s="31">
        <v>0</v>
      </c>
      <c r="AH38" s="31">
        <v>0</v>
      </c>
      <c r="AI38" s="36" t="s">
        <v>447</v>
      </c>
      <c r="AJ38" t="s">
        <v>34</v>
      </c>
      <c r="AK38" s="37">
        <v>8</v>
      </c>
      <c r="AT38"/>
    </row>
    <row r="39" spans="1:46" x14ac:dyDescent="0.25">
      <c r="A39" t="s">
        <v>281</v>
      </c>
      <c r="B39" t="s">
        <v>137</v>
      </c>
      <c r="C39" t="s">
        <v>185</v>
      </c>
      <c r="D39" t="s">
        <v>219</v>
      </c>
      <c r="E39" s="31">
        <v>115.65217391304348</v>
      </c>
      <c r="F39" s="31">
        <v>540.85565217391297</v>
      </c>
      <c r="G39" s="31">
        <v>2.1739130434782608E-2</v>
      </c>
      <c r="H39" s="36">
        <v>4.0193959973246904E-5</v>
      </c>
      <c r="I39" s="31">
        <v>77.889999999999958</v>
      </c>
      <c r="J39" s="31">
        <v>2.1739130434782608E-2</v>
      </c>
      <c r="K39" s="36">
        <v>2.791004035791837E-4</v>
      </c>
      <c r="L39" s="31">
        <v>60.990108695652125</v>
      </c>
      <c r="M39" s="31">
        <v>0</v>
      </c>
      <c r="N39" s="36">
        <v>0</v>
      </c>
      <c r="O39" s="31">
        <v>11.16076086956522</v>
      </c>
      <c r="P39" s="31">
        <v>2.1739130434782608E-2</v>
      </c>
      <c r="Q39" s="36">
        <v>1.9478179569337446E-3</v>
      </c>
      <c r="R39" s="31">
        <v>5.7391304347826084</v>
      </c>
      <c r="S39" s="31">
        <v>0</v>
      </c>
      <c r="T39" s="36">
        <v>0</v>
      </c>
      <c r="U39" s="31">
        <v>84.839891304347844</v>
      </c>
      <c r="V39" s="31">
        <v>0</v>
      </c>
      <c r="W39" s="36">
        <v>0</v>
      </c>
      <c r="X39" s="31">
        <v>0</v>
      </c>
      <c r="Y39" s="31">
        <v>0</v>
      </c>
      <c r="Z39" s="36" t="s">
        <v>447</v>
      </c>
      <c r="AA39" s="31">
        <v>332.70228260869555</v>
      </c>
      <c r="AB39" s="31">
        <v>0</v>
      </c>
      <c r="AC39" s="36">
        <v>0</v>
      </c>
      <c r="AD39" s="31">
        <v>0</v>
      </c>
      <c r="AE39" s="31">
        <v>0</v>
      </c>
      <c r="AF39" s="36" t="s">
        <v>447</v>
      </c>
      <c r="AG39" s="31">
        <v>45.423478260869572</v>
      </c>
      <c r="AH39" s="31">
        <v>0</v>
      </c>
      <c r="AI39" s="36">
        <v>0</v>
      </c>
      <c r="AJ39" t="s">
        <v>60</v>
      </c>
      <c r="AK39" s="37">
        <v>8</v>
      </c>
      <c r="AT39"/>
    </row>
    <row r="40" spans="1:46" x14ac:dyDescent="0.25">
      <c r="A40" t="s">
        <v>281</v>
      </c>
      <c r="B40" t="s">
        <v>79</v>
      </c>
      <c r="C40" t="s">
        <v>166</v>
      </c>
      <c r="D40" t="s">
        <v>225</v>
      </c>
      <c r="E40" s="31">
        <v>32.228260869565219</v>
      </c>
      <c r="F40" s="31">
        <v>147.14684782608697</v>
      </c>
      <c r="G40" s="31">
        <v>22.721739130434781</v>
      </c>
      <c r="H40" s="36">
        <v>0.15441539840044438</v>
      </c>
      <c r="I40" s="31">
        <v>40.639130434782601</v>
      </c>
      <c r="J40" s="31">
        <v>20.834456521739128</v>
      </c>
      <c r="K40" s="36">
        <v>0.51266984059056386</v>
      </c>
      <c r="L40" s="31">
        <v>32.007499999999993</v>
      </c>
      <c r="M40" s="31">
        <v>20.834456521739128</v>
      </c>
      <c r="N40" s="36">
        <v>0.6509242059435798</v>
      </c>
      <c r="O40" s="31">
        <v>2.5570652173913042</v>
      </c>
      <c r="P40" s="31">
        <v>0</v>
      </c>
      <c r="Q40" s="36">
        <v>0</v>
      </c>
      <c r="R40" s="31">
        <v>6.0745652173913047</v>
      </c>
      <c r="S40" s="31">
        <v>0</v>
      </c>
      <c r="T40" s="36">
        <v>0</v>
      </c>
      <c r="U40" s="31">
        <v>20.511086956521744</v>
      </c>
      <c r="V40" s="31">
        <v>1.8872826086956525</v>
      </c>
      <c r="W40" s="36">
        <v>9.2012803255927325E-2</v>
      </c>
      <c r="X40" s="31">
        <v>0</v>
      </c>
      <c r="Y40" s="31">
        <v>0</v>
      </c>
      <c r="Z40" s="36" t="s">
        <v>447</v>
      </c>
      <c r="AA40" s="31">
        <v>71.450217391304363</v>
      </c>
      <c r="AB40" s="31">
        <v>0</v>
      </c>
      <c r="AC40" s="36">
        <v>0</v>
      </c>
      <c r="AD40" s="31">
        <v>0</v>
      </c>
      <c r="AE40" s="31">
        <v>0</v>
      </c>
      <c r="AF40" s="36" t="s">
        <v>447</v>
      </c>
      <c r="AG40" s="31">
        <v>14.546413043478264</v>
      </c>
      <c r="AH40" s="31">
        <v>0</v>
      </c>
      <c r="AI40" s="36">
        <v>0</v>
      </c>
      <c r="AJ40" t="s">
        <v>1</v>
      </c>
      <c r="AK40" s="37">
        <v>8</v>
      </c>
      <c r="AT40"/>
    </row>
    <row r="41" spans="1:46" x14ac:dyDescent="0.25">
      <c r="A41" t="s">
        <v>281</v>
      </c>
      <c r="B41" t="s">
        <v>101</v>
      </c>
      <c r="C41" t="s">
        <v>182</v>
      </c>
      <c r="D41" t="s">
        <v>235</v>
      </c>
      <c r="E41" s="31">
        <v>165.18478260869566</v>
      </c>
      <c r="F41" s="31">
        <v>826.37945652173914</v>
      </c>
      <c r="G41" s="31">
        <v>67.733695652173921</v>
      </c>
      <c r="H41" s="36">
        <v>8.1964399184446673E-2</v>
      </c>
      <c r="I41" s="31">
        <v>176.69565217391303</v>
      </c>
      <c r="J41" s="31">
        <v>60.627717391304351</v>
      </c>
      <c r="K41" s="36">
        <v>0.3431194635826772</v>
      </c>
      <c r="L41" s="31">
        <v>116.91847826086956</v>
      </c>
      <c r="M41" s="31">
        <v>60.627717391304351</v>
      </c>
      <c r="N41" s="36">
        <v>0.51854692511504674</v>
      </c>
      <c r="O41" s="31">
        <v>22.209239130434781</v>
      </c>
      <c r="P41" s="31">
        <v>0</v>
      </c>
      <c r="Q41" s="36">
        <v>0</v>
      </c>
      <c r="R41" s="31">
        <v>37.567934782608695</v>
      </c>
      <c r="S41" s="31">
        <v>0</v>
      </c>
      <c r="T41" s="36">
        <v>0</v>
      </c>
      <c r="U41" s="31">
        <v>79.399456521739125</v>
      </c>
      <c r="V41" s="31">
        <v>6.9211956521739131</v>
      </c>
      <c r="W41" s="36">
        <v>8.7169307642287558E-2</v>
      </c>
      <c r="X41" s="31">
        <v>0</v>
      </c>
      <c r="Y41" s="31">
        <v>0</v>
      </c>
      <c r="Z41" s="36" t="s">
        <v>447</v>
      </c>
      <c r="AA41" s="31">
        <v>526.90293478260878</v>
      </c>
      <c r="AB41" s="31">
        <v>0.18478260869565216</v>
      </c>
      <c r="AC41" s="36">
        <v>3.5069572875294448E-4</v>
      </c>
      <c r="AD41" s="31">
        <v>0</v>
      </c>
      <c r="AE41" s="31">
        <v>0</v>
      </c>
      <c r="AF41" s="36" t="s">
        <v>447</v>
      </c>
      <c r="AG41" s="31">
        <v>43.381413043478261</v>
      </c>
      <c r="AH41" s="31">
        <v>0</v>
      </c>
      <c r="AI41" s="36">
        <v>0</v>
      </c>
      <c r="AJ41" t="s">
        <v>23</v>
      </c>
      <c r="AK41" s="37">
        <v>8</v>
      </c>
      <c r="AT41"/>
    </row>
    <row r="42" spans="1:46" x14ac:dyDescent="0.25">
      <c r="A42" t="s">
        <v>281</v>
      </c>
      <c r="B42" t="s">
        <v>90</v>
      </c>
      <c r="C42" t="s">
        <v>164</v>
      </c>
      <c r="D42" t="s">
        <v>229</v>
      </c>
      <c r="E42" s="31">
        <v>33.467391304347828</v>
      </c>
      <c r="F42" s="31">
        <v>143.50260869565219</v>
      </c>
      <c r="G42" s="31">
        <v>6.9778260869565214</v>
      </c>
      <c r="H42" s="36">
        <v>4.862508180429987E-2</v>
      </c>
      <c r="I42" s="31">
        <v>28.992934782608685</v>
      </c>
      <c r="J42" s="31">
        <v>6.7275</v>
      </c>
      <c r="K42" s="36">
        <v>0.23203928993195502</v>
      </c>
      <c r="L42" s="31">
        <v>14.99304347826086</v>
      </c>
      <c r="M42" s="31">
        <v>4.3226086956521739</v>
      </c>
      <c r="N42" s="36">
        <v>0.28830762092564682</v>
      </c>
      <c r="O42" s="31">
        <v>7.7797826086956494</v>
      </c>
      <c r="P42" s="31">
        <v>0</v>
      </c>
      <c r="Q42" s="36">
        <v>0</v>
      </c>
      <c r="R42" s="31">
        <v>6.2201086956521738</v>
      </c>
      <c r="S42" s="31">
        <v>2.4048913043478262</v>
      </c>
      <c r="T42" s="36">
        <v>0.38663171690694625</v>
      </c>
      <c r="U42" s="31">
        <v>18.027391304347827</v>
      </c>
      <c r="V42" s="31">
        <v>0</v>
      </c>
      <c r="W42" s="36">
        <v>0</v>
      </c>
      <c r="X42" s="31">
        <v>2.5641304347826086</v>
      </c>
      <c r="Y42" s="31">
        <v>0</v>
      </c>
      <c r="Z42" s="36">
        <v>0</v>
      </c>
      <c r="AA42" s="31">
        <v>91.261304347826098</v>
      </c>
      <c r="AB42" s="31">
        <v>0.25032608695652175</v>
      </c>
      <c r="AC42" s="36">
        <v>2.7429597762754819E-3</v>
      </c>
      <c r="AD42" s="31">
        <v>0</v>
      </c>
      <c r="AE42" s="31">
        <v>0</v>
      </c>
      <c r="AF42" s="36" t="s">
        <v>447</v>
      </c>
      <c r="AG42" s="31">
        <v>2.656847826086957</v>
      </c>
      <c r="AH42" s="31">
        <v>0</v>
      </c>
      <c r="AI42" s="36">
        <v>0</v>
      </c>
      <c r="AJ42" t="s">
        <v>12</v>
      </c>
      <c r="AK42" s="37">
        <v>8</v>
      </c>
      <c r="AT42"/>
    </row>
    <row r="43" spans="1:46" x14ac:dyDescent="0.25">
      <c r="A43" t="s">
        <v>281</v>
      </c>
      <c r="B43" t="s">
        <v>134</v>
      </c>
      <c r="C43" t="s">
        <v>203</v>
      </c>
      <c r="D43" t="s">
        <v>212</v>
      </c>
      <c r="E43" s="31">
        <v>30.815217391304348</v>
      </c>
      <c r="F43" s="31">
        <v>129.6521739130435</v>
      </c>
      <c r="G43" s="31">
        <v>7.0842391304347831</v>
      </c>
      <c r="H43" s="36">
        <v>5.4640342052313877E-2</v>
      </c>
      <c r="I43" s="31">
        <v>35.673913043478265</v>
      </c>
      <c r="J43" s="31">
        <v>0</v>
      </c>
      <c r="K43" s="36">
        <v>0</v>
      </c>
      <c r="L43" s="31">
        <v>19.763586956521738</v>
      </c>
      <c r="M43" s="31">
        <v>0</v>
      </c>
      <c r="N43" s="36">
        <v>0</v>
      </c>
      <c r="O43" s="31">
        <v>7.2336956521739131</v>
      </c>
      <c r="P43" s="31">
        <v>0</v>
      </c>
      <c r="Q43" s="36">
        <v>0</v>
      </c>
      <c r="R43" s="31">
        <v>8.6766304347826093</v>
      </c>
      <c r="S43" s="31">
        <v>0</v>
      </c>
      <c r="T43" s="36">
        <v>0</v>
      </c>
      <c r="U43" s="31">
        <v>4.2934782608695654</v>
      </c>
      <c r="V43" s="31">
        <v>0.2608695652173913</v>
      </c>
      <c r="W43" s="36">
        <v>6.0759493670886074E-2</v>
      </c>
      <c r="X43" s="31">
        <v>0</v>
      </c>
      <c r="Y43" s="31">
        <v>0</v>
      </c>
      <c r="Z43" s="36" t="s">
        <v>447</v>
      </c>
      <c r="AA43" s="31">
        <v>77.673913043478265</v>
      </c>
      <c r="AB43" s="31">
        <v>6.8233695652173916</v>
      </c>
      <c r="AC43" s="36">
        <v>8.7846347607052899E-2</v>
      </c>
      <c r="AD43" s="31">
        <v>0</v>
      </c>
      <c r="AE43" s="31">
        <v>0</v>
      </c>
      <c r="AF43" s="36" t="s">
        <v>447</v>
      </c>
      <c r="AG43" s="31">
        <v>12.010869565217391</v>
      </c>
      <c r="AH43" s="31">
        <v>0</v>
      </c>
      <c r="AI43" s="36">
        <v>0</v>
      </c>
      <c r="AJ43" t="s">
        <v>57</v>
      </c>
      <c r="AK43" s="37">
        <v>8</v>
      </c>
      <c r="AT43"/>
    </row>
    <row r="44" spans="1:46" x14ac:dyDescent="0.25">
      <c r="A44" t="s">
        <v>281</v>
      </c>
      <c r="B44" t="s">
        <v>96</v>
      </c>
      <c r="C44" t="s">
        <v>178</v>
      </c>
      <c r="D44" t="s">
        <v>220</v>
      </c>
      <c r="E44" s="31">
        <v>32.380434782608695</v>
      </c>
      <c r="F44" s="31">
        <v>135.55250000000001</v>
      </c>
      <c r="G44" s="31">
        <v>20.345108695652172</v>
      </c>
      <c r="H44" s="36">
        <v>0.15009025060882072</v>
      </c>
      <c r="I44" s="31">
        <v>22.054347826086957</v>
      </c>
      <c r="J44" s="31">
        <v>2.027173913043478</v>
      </c>
      <c r="K44" s="36">
        <v>9.1917200591424331E-2</v>
      </c>
      <c r="L44" s="31">
        <v>11.067934782608695</v>
      </c>
      <c r="M44" s="31">
        <v>2.027173913043478</v>
      </c>
      <c r="N44" s="36">
        <v>0.18315737785416153</v>
      </c>
      <c r="O44" s="31">
        <v>4.7744565217391308</v>
      </c>
      <c r="P44" s="31">
        <v>0</v>
      </c>
      <c r="Q44" s="36">
        <v>0</v>
      </c>
      <c r="R44" s="31">
        <v>6.2119565217391308</v>
      </c>
      <c r="S44" s="31">
        <v>0</v>
      </c>
      <c r="T44" s="36">
        <v>0</v>
      </c>
      <c r="U44" s="31">
        <v>24.972826086956523</v>
      </c>
      <c r="V44" s="31">
        <v>3.3885869565217392</v>
      </c>
      <c r="W44" s="36">
        <v>0.13569096844396084</v>
      </c>
      <c r="X44" s="31">
        <v>0</v>
      </c>
      <c r="Y44" s="31">
        <v>0</v>
      </c>
      <c r="Z44" s="36" t="s">
        <v>447</v>
      </c>
      <c r="AA44" s="31">
        <v>88.525326086956511</v>
      </c>
      <c r="AB44" s="31">
        <v>14.929347826086957</v>
      </c>
      <c r="AC44" s="36">
        <v>0.16864493457411478</v>
      </c>
      <c r="AD44" s="31">
        <v>0</v>
      </c>
      <c r="AE44" s="31">
        <v>0</v>
      </c>
      <c r="AF44" s="36" t="s">
        <v>447</v>
      </c>
      <c r="AG44" s="31">
        <v>0</v>
      </c>
      <c r="AH44" s="31">
        <v>0</v>
      </c>
      <c r="AI44" s="36" t="s">
        <v>447</v>
      </c>
      <c r="AJ44" t="s">
        <v>18</v>
      </c>
      <c r="AK44" s="37">
        <v>8</v>
      </c>
      <c r="AT44"/>
    </row>
    <row r="45" spans="1:46" x14ac:dyDescent="0.25">
      <c r="A45" t="s">
        <v>281</v>
      </c>
      <c r="B45" t="s">
        <v>144</v>
      </c>
      <c r="C45" t="s">
        <v>158</v>
      </c>
      <c r="D45" t="s">
        <v>250</v>
      </c>
      <c r="E45" s="31">
        <v>40.282608695652172</v>
      </c>
      <c r="F45" s="31">
        <v>188.29402173913041</v>
      </c>
      <c r="G45" s="31">
        <v>6.9119565217391354</v>
      </c>
      <c r="H45" s="36">
        <v>3.6708316376157811E-2</v>
      </c>
      <c r="I45" s="31">
        <v>50.309782608695649</v>
      </c>
      <c r="J45" s="31">
        <v>0</v>
      </c>
      <c r="K45" s="36">
        <v>0</v>
      </c>
      <c r="L45" s="31">
        <v>28.084239130434781</v>
      </c>
      <c r="M45" s="31">
        <v>0</v>
      </c>
      <c r="N45" s="36">
        <v>0</v>
      </c>
      <c r="O45" s="31">
        <v>20.25</v>
      </c>
      <c r="P45" s="31">
        <v>0</v>
      </c>
      <c r="Q45" s="36">
        <v>0</v>
      </c>
      <c r="R45" s="31">
        <v>1.9755434782608696</v>
      </c>
      <c r="S45" s="31">
        <v>0</v>
      </c>
      <c r="T45" s="36">
        <v>0</v>
      </c>
      <c r="U45" s="31">
        <v>18.451086956521738</v>
      </c>
      <c r="V45" s="31">
        <v>0</v>
      </c>
      <c r="W45" s="36">
        <v>0</v>
      </c>
      <c r="X45" s="31">
        <v>0</v>
      </c>
      <c r="Y45" s="31">
        <v>0</v>
      </c>
      <c r="Z45" s="36" t="s">
        <v>447</v>
      </c>
      <c r="AA45" s="31">
        <v>101.79728260869565</v>
      </c>
      <c r="AB45" s="31">
        <v>6.9119565217391354</v>
      </c>
      <c r="AC45" s="36">
        <v>6.7899224268180097E-2</v>
      </c>
      <c r="AD45" s="31">
        <v>0.22500000000000001</v>
      </c>
      <c r="AE45" s="31">
        <v>0</v>
      </c>
      <c r="AF45" s="36">
        <v>0</v>
      </c>
      <c r="AG45" s="31">
        <v>17.510869565217391</v>
      </c>
      <c r="AH45" s="31">
        <v>0</v>
      </c>
      <c r="AI45" s="36">
        <v>0</v>
      </c>
      <c r="AJ45" t="s">
        <v>67</v>
      </c>
      <c r="AK45" s="37">
        <v>8</v>
      </c>
      <c r="AT45"/>
    </row>
    <row r="46" spans="1:46" x14ac:dyDescent="0.25">
      <c r="A46" t="s">
        <v>281</v>
      </c>
      <c r="B46" t="s">
        <v>114</v>
      </c>
      <c r="C46" t="s">
        <v>157</v>
      </c>
      <c r="D46" t="s">
        <v>238</v>
      </c>
      <c r="E46" s="31">
        <v>30.380434782608695</v>
      </c>
      <c r="F46" s="31">
        <v>71.23141304347827</v>
      </c>
      <c r="G46" s="31">
        <v>0</v>
      </c>
      <c r="H46" s="36">
        <v>0</v>
      </c>
      <c r="I46" s="31">
        <v>28.711739130434783</v>
      </c>
      <c r="J46" s="31">
        <v>0</v>
      </c>
      <c r="K46" s="36">
        <v>0</v>
      </c>
      <c r="L46" s="31">
        <v>17.233478260869564</v>
      </c>
      <c r="M46" s="31">
        <v>0</v>
      </c>
      <c r="N46" s="36">
        <v>0</v>
      </c>
      <c r="O46" s="31">
        <v>5.7391304347826084</v>
      </c>
      <c r="P46" s="31">
        <v>0</v>
      </c>
      <c r="Q46" s="36">
        <v>0</v>
      </c>
      <c r="R46" s="31">
        <v>5.7391304347826084</v>
      </c>
      <c r="S46" s="31">
        <v>0</v>
      </c>
      <c r="T46" s="36">
        <v>0</v>
      </c>
      <c r="U46" s="31">
        <v>11.059782608695652</v>
      </c>
      <c r="V46" s="31">
        <v>0</v>
      </c>
      <c r="W46" s="36">
        <v>0</v>
      </c>
      <c r="X46" s="31">
        <v>0</v>
      </c>
      <c r="Y46" s="31">
        <v>0</v>
      </c>
      <c r="Z46" s="36" t="s">
        <v>447</v>
      </c>
      <c r="AA46" s="31">
        <v>31.459891304347831</v>
      </c>
      <c r="AB46" s="31">
        <v>0</v>
      </c>
      <c r="AC46" s="36">
        <v>0</v>
      </c>
      <c r="AD46" s="31">
        <v>0</v>
      </c>
      <c r="AE46" s="31">
        <v>0</v>
      </c>
      <c r="AF46" s="36" t="s">
        <v>447</v>
      </c>
      <c r="AG46" s="31">
        <v>0</v>
      </c>
      <c r="AH46" s="31">
        <v>0</v>
      </c>
      <c r="AI46" s="36" t="s">
        <v>447</v>
      </c>
      <c r="AJ46" t="s">
        <v>36</v>
      </c>
      <c r="AK46" s="37">
        <v>8</v>
      </c>
      <c r="AT46"/>
    </row>
    <row r="47" spans="1:46" x14ac:dyDescent="0.25">
      <c r="A47" t="s">
        <v>281</v>
      </c>
      <c r="B47" t="s">
        <v>146</v>
      </c>
      <c r="C47" t="s">
        <v>158</v>
      </c>
      <c r="D47" t="s">
        <v>250</v>
      </c>
      <c r="E47" s="31">
        <v>35.228260869565219</v>
      </c>
      <c r="F47" s="31">
        <v>116.3492391304348</v>
      </c>
      <c r="G47" s="31">
        <v>18.766304347826086</v>
      </c>
      <c r="H47" s="36">
        <v>0.16129288414845483</v>
      </c>
      <c r="I47" s="31">
        <v>25.176521739130436</v>
      </c>
      <c r="J47" s="31">
        <v>2.8641304347826089</v>
      </c>
      <c r="K47" s="36">
        <v>0.11376195903706006</v>
      </c>
      <c r="L47" s="31">
        <v>20.774347826086956</v>
      </c>
      <c r="M47" s="31">
        <v>2.8641304347826089</v>
      </c>
      <c r="N47" s="36">
        <v>0.13786860886126287</v>
      </c>
      <c r="O47" s="31">
        <v>0</v>
      </c>
      <c r="P47" s="31">
        <v>0</v>
      </c>
      <c r="Q47" s="36" t="s">
        <v>447</v>
      </c>
      <c r="R47" s="31">
        <v>4.4021739130434785</v>
      </c>
      <c r="S47" s="31">
        <v>0</v>
      </c>
      <c r="T47" s="36">
        <v>0</v>
      </c>
      <c r="U47" s="31">
        <v>22.419021739130425</v>
      </c>
      <c r="V47" s="31">
        <v>3.7119565217391304</v>
      </c>
      <c r="W47" s="36">
        <v>0.16557174371530395</v>
      </c>
      <c r="X47" s="31">
        <v>0</v>
      </c>
      <c r="Y47" s="31">
        <v>0</v>
      </c>
      <c r="Z47" s="36" t="s">
        <v>447</v>
      </c>
      <c r="AA47" s="31">
        <v>65.196630434782634</v>
      </c>
      <c r="AB47" s="31">
        <v>8.633152173913043</v>
      </c>
      <c r="AC47" s="36">
        <v>0.13241715279363925</v>
      </c>
      <c r="AD47" s="31">
        <v>0</v>
      </c>
      <c r="AE47" s="31">
        <v>0</v>
      </c>
      <c r="AF47" s="36" t="s">
        <v>447</v>
      </c>
      <c r="AG47" s="31">
        <v>3.5570652173913042</v>
      </c>
      <c r="AH47" s="31">
        <v>3.5570652173913042</v>
      </c>
      <c r="AI47" s="36">
        <v>1</v>
      </c>
      <c r="AJ47" t="s">
        <v>69</v>
      </c>
      <c r="AK47" s="37">
        <v>8</v>
      </c>
      <c r="AT47"/>
    </row>
    <row r="48" spans="1:46" x14ac:dyDescent="0.25">
      <c r="A48" t="s">
        <v>281</v>
      </c>
      <c r="B48" t="s">
        <v>99</v>
      </c>
      <c r="C48" t="s">
        <v>181</v>
      </c>
      <c r="D48" t="s">
        <v>234</v>
      </c>
      <c r="E48" s="31">
        <v>33.152173913043477</v>
      </c>
      <c r="F48" s="31">
        <v>101.76652173913047</v>
      </c>
      <c r="G48" s="31">
        <v>27.576413043478258</v>
      </c>
      <c r="H48" s="36">
        <v>0.27097725825952829</v>
      </c>
      <c r="I48" s="31">
        <v>21.904891304347835</v>
      </c>
      <c r="J48" s="31">
        <v>0</v>
      </c>
      <c r="K48" s="36">
        <v>0</v>
      </c>
      <c r="L48" s="31">
        <v>15.654891304347831</v>
      </c>
      <c r="M48" s="31">
        <v>0</v>
      </c>
      <c r="N48" s="36">
        <v>0</v>
      </c>
      <c r="O48" s="31">
        <v>1.0978260869565217</v>
      </c>
      <c r="P48" s="31">
        <v>0</v>
      </c>
      <c r="Q48" s="36">
        <v>0</v>
      </c>
      <c r="R48" s="31">
        <v>5.1521739130434785</v>
      </c>
      <c r="S48" s="31">
        <v>0</v>
      </c>
      <c r="T48" s="36">
        <v>0</v>
      </c>
      <c r="U48" s="31">
        <v>12.192282608695651</v>
      </c>
      <c r="V48" s="31">
        <v>0</v>
      </c>
      <c r="W48" s="36">
        <v>0</v>
      </c>
      <c r="X48" s="31">
        <v>0.88456521739130445</v>
      </c>
      <c r="Y48" s="31">
        <v>0</v>
      </c>
      <c r="Z48" s="36">
        <v>0</v>
      </c>
      <c r="AA48" s="31">
        <v>66.784782608695679</v>
      </c>
      <c r="AB48" s="31">
        <v>27.576413043478258</v>
      </c>
      <c r="AC48" s="36">
        <v>0.41291461866475682</v>
      </c>
      <c r="AD48" s="31">
        <v>0</v>
      </c>
      <c r="AE48" s="31">
        <v>0</v>
      </c>
      <c r="AF48" s="36" t="s">
        <v>447</v>
      </c>
      <c r="AG48" s="31">
        <v>0</v>
      </c>
      <c r="AH48" s="31">
        <v>0</v>
      </c>
      <c r="AI48" s="36" t="s">
        <v>447</v>
      </c>
      <c r="AJ48" t="s">
        <v>21</v>
      </c>
      <c r="AK48" s="37">
        <v>8</v>
      </c>
      <c r="AT48"/>
    </row>
    <row r="49" spans="1:46" x14ac:dyDescent="0.25">
      <c r="A49" t="s">
        <v>281</v>
      </c>
      <c r="B49" t="s">
        <v>92</v>
      </c>
      <c r="C49" t="s">
        <v>174</v>
      </c>
      <c r="D49" t="s">
        <v>230</v>
      </c>
      <c r="E49" s="31">
        <v>43.478260869565219</v>
      </c>
      <c r="F49" s="31">
        <v>154.87228260869563</v>
      </c>
      <c r="G49" s="31">
        <v>48.317934782608695</v>
      </c>
      <c r="H49" s="36">
        <v>0.31198568245223102</v>
      </c>
      <c r="I49" s="31">
        <v>37.774456521739133</v>
      </c>
      <c r="J49" s="31">
        <v>2.3097826086956523</v>
      </c>
      <c r="K49" s="36">
        <v>6.1146680094957197E-2</v>
      </c>
      <c r="L49" s="31">
        <v>26.472826086956523</v>
      </c>
      <c r="M49" s="31">
        <v>0.74456521739130432</v>
      </c>
      <c r="N49" s="36">
        <v>2.81256415520427E-2</v>
      </c>
      <c r="O49" s="31">
        <v>5.1086956521739131</v>
      </c>
      <c r="P49" s="31">
        <v>0</v>
      </c>
      <c r="Q49" s="36">
        <v>0</v>
      </c>
      <c r="R49" s="31">
        <v>6.1929347826086953</v>
      </c>
      <c r="S49" s="31">
        <v>1.5652173913043479</v>
      </c>
      <c r="T49" s="36">
        <v>0.25274243089074155</v>
      </c>
      <c r="U49" s="31">
        <v>16.763586956521738</v>
      </c>
      <c r="V49" s="31">
        <v>4.7635869565217392</v>
      </c>
      <c r="W49" s="36">
        <v>0.28416274923002111</v>
      </c>
      <c r="X49" s="31">
        <v>0</v>
      </c>
      <c r="Y49" s="31">
        <v>0</v>
      </c>
      <c r="Z49" s="36" t="s">
        <v>447</v>
      </c>
      <c r="AA49" s="31">
        <v>96.342391304347828</v>
      </c>
      <c r="AB49" s="31">
        <v>41.244565217391305</v>
      </c>
      <c r="AC49" s="36">
        <v>0.42810402211316073</v>
      </c>
      <c r="AD49" s="31">
        <v>9.2391304347826081E-2</v>
      </c>
      <c r="AE49" s="31">
        <v>0</v>
      </c>
      <c r="AF49" s="36">
        <v>0</v>
      </c>
      <c r="AG49" s="31">
        <v>3.8994565217391304</v>
      </c>
      <c r="AH49" s="31">
        <v>0</v>
      </c>
      <c r="AI49" s="36">
        <v>0</v>
      </c>
      <c r="AJ49" t="s">
        <v>14</v>
      </c>
      <c r="AK49" s="37">
        <v>8</v>
      </c>
      <c r="AT49"/>
    </row>
    <row r="50" spans="1:46" x14ac:dyDescent="0.25">
      <c r="A50" t="s">
        <v>281</v>
      </c>
      <c r="B50" t="s">
        <v>148</v>
      </c>
      <c r="C50" t="s">
        <v>210</v>
      </c>
      <c r="D50" t="s">
        <v>215</v>
      </c>
      <c r="E50" s="31">
        <v>24.195652173913043</v>
      </c>
      <c r="F50" s="31">
        <v>112.02663043478262</v>
      </c>
      <c r="G50" s="31">
        <v>13.907608695652176</v>
      </c>
      <c r="H50" s="36">
        <v>0.12414555933420335</v>
      </c>
      <c r="I50" s="31">
        <v>24.446413043478266</v>
      </c>
      <c r="J50" s="31">
        <v>3.6711956521739131</v>
      </c>
      <c r="K50" s="36">
        <v>0.15017318269329097</v>
      </c>
      <c r="L50" s="31">
        <v>18.370326086956528</v>
      </c>
      <c r="M50" s="31">
        <v>3.6711956521739131</v>
      </c>
      <c r="N50" s="36">
        <v>0.19984379345234216</v>
      </c>
      <c r="O50" s="31">
        <v>0</v>
      </c>
      <c r="P50" s="31">
        <v>0</v>
      </c>
      <c r="Q50" s="36" t="s">
        <v>447</v>
      </c>
      <c r="R50" s="31">
        <v>6.0760869565217392</v>
      </c>
      <c r="S50" s="31">
        <v>0</v>
      </c>
      <c r="T50" s="36">
        <v>0</v>
      </c>
      <c r="U50" s="31">
        <v>14.617608695652176</v>
      </c>
      <c r="V50" s="31">
        <v>7.9320652173913047</v>
      </c>
      <c r="W50" s="36">
        <v>0.54263767641766181</v>
      </c>
      <c r="X50" s="31">
        <v>0</v>
      </c>
      <c r="Y50" s="31">
        <v>0</v>
      </c>
      <c r="Z50" s="36" t="s">
        <v>447</v>
      </c>
      <c r="AA50" s="31">
        <v>72.962608695652179</v>
      </c>
      <c r="AB50" s="31">
        <v>2.3043478260869565</v>
      </c>
      <c r="AC50" s="36">
        <v>3.1582585481545043E-2</v>
      </c>
      <c r="AD50" s="31">
        <v>0</v>
      </c>
      <c r="AE50" s="31">
        <v>0</v>
      </c>
      <c r="AF50" s="36" t="s">
        <v>447</v>
      </c>
      <c r="AG50" s="31">
        <v>0</v>
      </c>
      <c r="AH50" s="31">
        <v>0</v>
      </c>
      <c r="AI50" s="36" t="s">
        <v>447</v>
      </c>
      <c r="AJ50" t="s">
        <v>71</v>
      </c>
      <c r="AK50" s="37">
        <v>8</v>
      </c>
      <c r="AT50"/>
    </row>
    <row r="51" spans="1:46" x14ac:dyDescent="0.25">
      <c r="A51" t="s">
        <v>281</v>
      </c>
      <c r="B51" t="s">
        <v>117</v>
      </c>
      <c r="C51" t="s">
        <v>192</v>
      </c>
      <c r="D51" t="s">
        <v>243</v>
      </c>
      <c r="E51" s="31">
        <v>28.586956521739129</v>
      </c>
      <c r="F51" s="31">
        <v>125.14130434782609</v>
      </c>
      <c r="G51" s="31">
        <v>0</v>
      </c>
      <c r="H51" s="36">
        <v>0</v>
      </c>
      <c r="I51" s="31">
        <v>31.369565217391305</v>
      </c>
      <c r="J51" s="31">
        <v>0</v>
      </c>
      <c r="K51" s="36">
        <v>0</v>
      </c>
      <c r="L51" s="31">
        <v>26.796195652173914</v>
      </c>
      <c r="M51" s="31">
        <v>0</v>
      </c>
      <c r="N51" s="36">
        <v>0</v>
      </c>
      <c r="O51" s="31">
        <v>0</v>
      </c>
      <c r="P51" s="31">
        <v>0</v>
      </c>
      <c r="Q51" s="36" t="s">
        <v>447</v>
      </c>
      <c r="R51" s="31">
        <v>4.5733695652173916</v>
      </c>
      <c r="S51" s="31">
        <v>0</v>
      </c>
      <c r="T51" s="36">
        <v>0</v>
      </c>
      <c r="U51" s="31">
        <v>9.9076086956521738</v>
      </c>
      <c r="V51" s="31">
        <v>0</v>
      </c>
      <c r="W51" s="36">
        <v>0</v>
      </c>
      <c r="X51" s="31">
        <v>0</v>
      </c>
      <c r="Y51" s="31">
        <v>0</v>
      </c>
      <c r="Z51" s="36" t="s">
        <v>447</v>
      </c>
      <c r="AA51" s="31">
        <v>70.720108695652172</v>
      </c>
      <c r="AB51" s="31">
        <v>0</v>
      </c>
      <c r="AC51" s="36">
        <v>0</v>
      </c>
      <c r="AD51" s="31">
        <v>0</v>
      </c>
      <c r="AE51" s="31">
        <v>0</v>
      </c>
      <c r="AF51" s="36" t="s">
        <v>447</v>
      </c>
      <c r="AG51" s="31">
        <v>13.144021739130435</v>
      </c>
      <c r="AH51" s="31">
        <v>0</v>
      </c>
      <c r="AI51" s="36">
        <v>0</v>
      </c>
      <c r="AJ51" t="s">
        <v>40</v>
      </c>
      <c r="AK51" s="37">
        <v>8</v>
      </c>
      <c r="AT51"/>
    </row>
    <row r="52" spans="1:46" x14ac:dyDescent="0.25">
      <c r="A52" t="s">
        <v>281</v>
      </c>
      <c r="B52" t="s">
        <v>91</v>
      </c>
      <c r="C52" t="s">
        <v>165</v>
      </c>
      <c r="D52" t="s">
        <v>217</v>
      </c>
      <c r="E52" s="31">
        <v>118.22826086956522</v>
      </c>
      <c r="F52" s="31">
        <v>594.69532608695658</v>
      </c>
      <c r="G52" s="31">
        <v>21.967065217391301</v>
      </c>
      <c r="H52" s="36">
        <v>3.6938351881681458E-2</v>
      </c>
      <c r="I52" s="31">
        <v>97.960760869565235</v>
      </c>
      <c r="J52" s="31">
        <v>1.7786956521739132</v>
      </c>
      <c r="K52" s="36">
        <v>1.8157225774738998E-2</v>
      </c>
      <c r="L52" s="31">
        <v>84.906413043478267</v>
      </c>
      <c r="M52" s="31">
        <v>1.7786956521739132</v>
      </c>
      <c r="N52" s="36">
        <v>2.094889641920324E-2</v>
      </c>
      <c r="O52" s="31">
        <v>5.6195652173913047</v>
      </c>
      <c r="P52" s="31">
        <v>0</v>
      </c>
      <c r="Q52" s="36">
        <v>0</v>
      </c>
      <c r="R52" s="31">
        <v>7.4347826086956523</v>
      </c>
      <c r="S52" s="31">
        <v>0</v>
      </c>
      <c r="T52" s="36">
        <v>0</v>
      </c>
      <c r="U52" s="31">
        <v>108.04260869565218</v>
      </c>
      <c r="V52" s="31">
        <v>0.3442391304347826</v>
      </c>
      <c r="W52" s="36">
        <v>3.1861423431979331E-3</v>
      </c>
      <c r="X52" s="31">
        <v>0</v>
      </c>
      <c r="Y52" s="31">
        <v>0</v>
      </c>
      <c r="Z52" s="36" t="s">
        <v>447</v>
      </c>
      <c r="AA52" s="31">
        <v>370.69967391304351</v>
      </c>
      <c r="AB52" s="31">
        <v>19.177934782608695</v>
      </c>
      <c r="AC52" s="36">
        <v>5.1734425822849088E-2</v>
      </c>
      <c r="AD52" s="31">
        <v>0</v>
      </c>
      <c r="AE52" s="31">
        <v>0</v>
      </c>
      <c r="AF52" s="36" t="s">
        <v>447</v>
      </c>
      <c r="AG52" s="31">
        <v>17.992282608695653</v>
      </c>
      <c r="AH52" s="31">
        <v>0.66619565217391308</v>
      </c>
      <c r="AI52" s="36">
        <v>3.7026744558355335E-2</v>
      </c>
      <c r="AJ52" t="s">
        <v>13</v>
      </c>
      <c r="AK52" s="37">
        <v>8</v>
      </c>
      <c r="AT52"/>
    </row>
    <row r="53" spans="1:46" x14ac:dyDescent="0.25">
      <c r="A53" t="s">
        <v>281</v>
      </c>
      <c r="B53" t="s">
        <v>103</v>
      </c>
      <c r="C53" t="s">
        <v>156</v>
      </c>
      <c r="D53" t="s">
        <v>228</v>
      </c>
      <c r="E53" s="31">
        <v>28.760869565217391</v>
      </c>
      <c r="F53" s="31">
        <v>148.73554347826087</v>
      </c>
      <c r="G53" s="31">
        <v>21.426630434782609</v>
      </c>
      <c r="H53" s="36">
        <v>0.14405857492909432</v>
      </c>
      <c r="I53" s="31">
        <v>25.145652173913042</v>
      </c>
      <c r="J53" s="31">
        <v>3.5652173913043477</v>
      </c>
      <c r="K53" s="36">
        <v>0.14178265756030087</v>
      </c>
      <c r="L53" s="31">
        <v>19.232608695652175</v>
      </c>
      <c r="M53" s="31">
        <v>0.86956521739130432</v>
      </c>
      <c r="N53" s="36">
        <v>4.5213066576240531E-2</v>
      </c>
      <c r="O53" s="31">
        <v>5.9130434782608692</v>
      </c>
      <c r="P53" s="31">
        <v>2.6956521739130435</v>
      </c>
      <c r="Q53" s="36">
        <v>0.45588235294117652</v>
      </c>
      <c r="R53" s="31">
        <v>0</v>
      </c>
      <c r="S53" s="31">
        <v>0</v>
      </c>
      <c r="T53" s="36" t="s">
        <v>447</v>
      </c>
      <c r="U53" s="31">
        <v>21.986413043478247</v>
      </c>
      <c r="V53" s="31">
        <v>6.3423913043478262</v>
      </c>
      <c r="W53" s="36">
        <v>0.28846866889136097</v>
      </c>
      <c r="X53" s="31">
        <v>0.17119565217391305</v>
      </c>
      <c r="Y53" s="31">
        <v>0.17119565217391305</v>
      </c>
      <c r="Z53" s="36">
        <v>1</v>
      </c>
      <c r="AA53" s="31">
        <v>92.580217391304373</v>
      </c>
      <c r="AB53" s="31">
        <v>11.347826086956522</v>
      </c>
      <c r="AC53" s="36">
        <v>0.12257290387419602</v>
      </c>
      <c r="AD53" s="31">
        <v>0</v>
      </c>
      <c r="AE53" s="31">
        <v>0</v>
      </c>
      <c r="AF53" s="36" t="s">
        <v>447</v>
      </c>
      <c r="AG53" s="31">
        <v>8.8520652173913064</v>
      </c>
      <c r="AH53" s="31">
        <v>0</v>
      </c>
      <c r="AI53" s="36">
        <v>0</v>
      </c>
      <c r="AJ53" t="s">
        <v>25</v>
      </c>
      <c r="AK53" s="37">
        <v>8</v>
      </c>
      <c r="AT53"/>
    </row>
    <row r="54" spans="1:46" x14ac:dyDescent="0.25">
      <c r="A54" t="s">
        <v>281</v>
      </c>
      <c r="B54" t="s">
        <v>115</v>
      </c>
      <c r="C54" t="s">
        <v>191</v>
      </c>
      <c r="D54" t="s">
        <v>241</v>
      </c>
      <c r="E54" s="31">
        <v>157.39130434782609</v>
      </c>
      <c r="F54" s="31">
        <v>707.89489130434765</v>
      </c>
      <c r="G54" s="31">
        <v>151.21554347826088</v>
      </c>
      <c r="H54" s="36">
        <v>0.21361298878656304</v>
      </c>
      <c r="I54" s="31">
        <v>82.657608695652186</v>
      </c>
      <c r="J54" s="31">
        <v>1.1222826086956521</v>
      </c>
      <c r="K54" s="36">
        <v>1.3577487014267866E-2</v>
      </c>
      <c r="L54" s="31">
        <v>77.266304347826093</v>
      </c>
      <c r="M54" s="31">
        <v>1.1222826086956521</v>
      </c>
      <c r="N54" s="36">
        <v>1.4524864598719841E-2</v>
      </c>
      <c r="O54" s="31">
        <v>0</v>
      </c>
      <c r="P54" s="31">
        <v>0</v>
      </c>
      <c r="Q54" s="36" t="s">
        <v>447</v>
      </c>
      <c r="R54" s="31">
        <v>5.3913043478260869</v>
      </c>
      <c r="S54" s="31">
        <v>0</v>
      </c>
      <c r="T54" s="36">
        <v>0</v>
      </c>
      <c r="U54" s="31">
        <v>103.03228260869564</v>
      </c>
      <c r="V54" s="31">
        <v>41.44532608695652</v>
      </c>
      <c r="W54" s="36">
        <v>0.40225573031669054</v>
      </c>
      <c r="X54" s="31">
        <v>0</v>
      </c>
      <c r="Y54" s="31">
        <v>0</v>
      </c>
      <c r="Z54" s="36" t="s">
        <v>447</v>
      </c>
      <c r="AA54" s="31">
        <v>472.2158695652173</v>
      </c>
      <c r="AB54" s="31">
        <v>108.6479347826087</v>
      </c>
      <c r="AC54" s="36">
        <v>0.23008107474796213</v>
      </c>
      <c r="AD54" s="31">
        <v>2.9945652173913042</v>
      </c>
      <c r="AE54" s="31">
        <v>0</v>
      </c>
      <c r="AF54" s="36">
        <v>0</v>
      </c>
      <c r="AG54" s="31">
        <v>46.994565217391305</v>
      </c>
      <c r="AH54" s="31">
        <v>0</v>
      </c>
      <c r="AI54" s="36">
        <v>0</v>
      </c>
      <c r="AJ54" t="s">
        <v>37</v>
      </c>
      <c r="AK54" s="37">
        <v>8</v>
      </c>
      <c r="AT54"/>
    </row>
    <row r="55" spans="1:46" x14ac:dyDescent="0.25">
      <c r="A55" t="s">
        <v>281</v>
      </c>
      <c r="B55" t="s">
        <v>140</v>
      </c>
      <c r="C55" t="s">
        <v>208</v>
      </c>
      <c r="D55" t="s">
        <v>251</v>
      </c>
      <c r="E55" s="31">
        <v>37.065217391304351</v>
      </c>
      <c r="F55" s="31">
        <v>132.46706521739131</v>
      </c>
      <c r="G55" s="31">
        <v>17.235869565217392</v>
      </c>
      <c r="H55" s="36">
        <v>0.13011437625595207</v>
      </c>
      <c r="I55" s="31">
        <v>21.831847826086957</v>
      </c>
      <c r="J55" s="31">
        <v>2.8505434782608692</v>
      </c>
      <c r="K55" s="36">
        <v>0.13056812693860681</v>
      </c>
      <c r="L55" s="31">
        <v>10.019347826086957</v>
      </c>
      <c r="M55" s="31">
        <v>2.6902173913043477</v>
      </c>
      <c r="N55" s="36">
        <v>0.26850224565514547</v>
      </c>
      <c r="O55" s="31">
        <v>6.4211956521739131</v>
      </c>
      <c r="P55" s="31">
        <v>0.16032608695652173</v>
      </c>
      <c r="Q55" s="36">
        <v>2.4968260685569191E-2</v>
      </c>
      <c r="R55" s="31">
        <v>5.3913043478260869</v>
      </c>
      <c r="S55" s="31">
        <v>0</v>
      </c>
      <c r="T55" s="36">
        <v>0</v>
      </c>
      <c r="U55" s="31">
        <v>22.583695652173912</v>
      </c>
      <c r="V55" s="31">
        <v>4.9695652173913043</v>
      </c>
      <c r="W55" s="36">
        <v>0.2200510179525437</v>
      </c>
      <c r="X55" s="31">
        <v>0</v>
      </c>
      <c r="Y55" s="31">
        <v>0</v>
      </c>
      <c r="Z55" s="36" t="s">
        <v>447</v>
      </c>
      <c r="AA55" s="31">
        <v>77.194130434782608</v>
      </c>
      <c r="AB55" s="31">
        <v>9.1548913043478262</v>
      </c>
      <c r="AC55" s="36">
        <v>0.1185956918328438</v>
      </c>
      <c r="AD55" s="31">
        <v>0</v>
      </c>
      <c r="AE55" s="31">
        <v>0</v>
      </c>
      <c r="AF55" s="36" t="s">
        <v>447</v>
      </c>
      <c r="AG55" s="31">
        <v>10.857391304347827</v>
      </c>
      <c r="AH55" s="31">
        <v>0.2608695652173913</v>
      </c>
      <c r="AI55" s="36">
        <v>2.4026910139356077E-2</v>
      </c>
      <c r="AJ55" t="s">
        <v>63</v>
      </c>
      <c r="AK55" s="37">
        <v>8</v>
      </c>
      <c r="AT55"/>
    </row>
    <row r="56" spans="1:46" x14ac:dyDescent="0.25">
      <c r="A56" t="s">
        <v>281</v>
      </c>
      <c r="B56" t="s">
        <v>98</v>
      </c>
      <c r="C56" t="s">
        <v>180</v>
      </c>
      <c r="D56" t="s">
        <v>233</v>
      </c>
      <c r="E56" s="31">
        <v>23</v>
      </c>
      <c r="F56" s="31">
        <v>94.562391304347827</v>
      </c>
      <c r="G56" s="31">
        <v>7.7226086956521742</v>
      </c>
      <c r="H56" s="36">
        <v>8.1666808433355484E-2</v>
      </c>
      <c r="I56" s="31">
        <v>23.368913043478255</v>
      </c>
      <c r="J56" s="31">
        <v>2.3928260869565219</v>
      </c>
      <c r="K56" s="36">
        <v>0.10239355516898149</v>
      </c>
      <c r="L56" s="31">
        <v>11.138586956521738</v>
      </c>
      <c r="M56" s="31">
        <v>2.3928260869565219</v>
      </c>
      <c r="N56" s="36">
        <v>0.21482312759209565</v>
      </c>
      <c r="O56" s="31">
        <v>9.1422826086956483</v>
      </c>
      <c r="P56" s="31">
        <v>0</v>
      </c>
      <c r="Q56" s="36">
        <v>0</v>
      </c>
      <c r="R56" s="31">
        <v>3.0880434782608686</v>
      </c>
      <c r="S56" s="31">
        <v>0</v>
      </c>
      <c r="T56" s="36">
        <v>0</v>
      </c>
      <c r="U56" s="31">
        <v>11.350652173913046</v>
      </c>
      <c r="V56" s="31">
        <v>1.395</v>
      </c>
      <c r="W56" s="36">
        <v>0.12290042709670003</v>
      </c>
      <c r="X56" s="31">
        <v>0</v>
      </c>
      <c r="Y56" s="31">
        <v>0</v>
      </c>
      <c r="Z56" s="36" t="s">
        <v>447</v>
      </c>
      <c r="AA56" s="31">
        <v>57.433804347826083</v>
      </c>
      <c r="AB56" s="31">
        <v>3.9347826086956523</v>
      </c>
      <c r="AC56" s="36">
        <v>6.8509872424019347E-2</v>
      </c>
      <c r="AD56" s="31">
        <v>0</v>
      </c>
      <c r="AE56" s="31">
        <v>0</v>
      </c>
      <c r="AF56" s="36" t="s">
        <v>447</v>
      </c>
      <c r="AG56" s="31">
        <v>2.4090217391304352</v>
      </c>
      <c r="AH56" s="31">
        <v>0</v>
      </c>
      <c r="AI56" s="36">
        <v>0</v>
      </c>
      <c r="AJ56" t="s">
        <v>20</v>
      </c>
      <c r="AK56" s="37">
        <v>8</v>
      </c>
      <c r="AT56"/>
    </row>
    <row r="57" spans="1:46" x14ac:dyDescent="0.25">
      <c r="A57" t="s">
        <v>281</v>
      </c>
      <c r="B57" t="s">
        <v>147</v>
      </c>
      <c r="C57" t="s">
        <v>182</v>
      </c>
      <c r="D57" t="s">
        <v>235</v>
      </c>
      <c r="E57" s="31">
        <v>10.391304347826088</v>
      </c>
      <c r="F57" s="31">
        <v>76.506521739130434</v>
      </c>
      <c r="G57" s="31">
        <v>0</v>
      </c>
      <c r="H57" s="36">
        <v>0</v>
      </c>
      <c r="I57" s="31">
        <v>64.509239130434779</v>
      </c>
      <c r="J57" s="31">
        <v>0</v>
      </c>
      <c r="K57" s="36">
        <v>0</v>
      </c>
      <c r="L57" s="31">
        <v>60.736413043478258</v>
      </c>
      <c r="M57" s="31">
        <v>0</v>
      </c>
      <c r="N57" s="36">
        <v>0</v>
      </c>
      <c r="O57" s="31">
        <v>3.7728260869565218</v>
      </c>
      <c r="P57" s="31">
        <v>0</v>
      </c>
      <c r="Q57" s="36">
        <v>0</v>
      </c>
      <c r="R57" s="31">
        <v>0</v>
      </c>
      <c r="S57" s="31">
        <v>0</v>
      </c>
      <c r="T57" s="36" t="s">
        <v>447</v>
      </c>
      <c r="U57" s="31">
        <v>3.3804347826086958</v>
      </c>
      <c r="V57" s="31">
        <v>0</v>
      </c>
      <c r="W57" s="36">
        <v>0</v>
      </c>
      <c r="X57" s="31">
        <v>0</v>
      </c>
      <c r="Y57" s="31">
        <v>0</v>
      </c>
      <c r="Z57" s="36" t="s">
        <v>447</v>
      </c>
      <c r="AA57" s="31">
        <v>8.616847826086957</v>
      </c>
      <c r="AB57" s="31">
        <v>0</v>
      </c>
      <c r="AC57" s="36">
        <v>0</v>
      </c>
      <c r="AD57" s="31">
        <v>0</v>
      </c>
      <c r="AE57" s="31">
        <v>0</v>
      </c>
      <c r="AF57" s="36" t="s">
        <v>447</v>
      </c>
      <c r="AG57" s="31">
        <v>0</v>
      </c>
      <c r="AH57" s="31">
        <v>0</v>
      </c>
      <c r="AI57" s="36" t="s">
        <v>447</v>
      </c>
      <c r="AJ57" t="s">
        <v>70</v>
      </c>
      <c r="AK57" s="37">
        <v>8</v>
      </c>
      <c r="AT57"/>
    </row>
    <row r="58" spans="1:46" x14ac:dyDescent="0.25">
      <c r="A58" t="s">
        <v>281</v>
      </c>
      <c r="B58" t="s">
        <v>84</v>
      </c>
      <c r="C58" t="s">
        <v>155</v>
      </c>
      <c r="D58" t="s">
        <v>218</v>
      </c>
      <c r="E58" s="31">
        <v>67.521739130434781</v>
      </c>
      <c r="F58" s="31">
        <v>310.31793478260863</v>
      </c>
      <c r="G58" s="31">
        <v>0</v>
      </c>
      <c r="H58" s="36">
        <v>0</v>
      </c>
      <c r="I58" s="31">
        <v>52.817934782608695</v>
      </c>
      <c r="J58" s="31">
        <v>0</v>
      </c>
      <c r="K58" s="36">
        <v>0</v>
      </c>
      <c r="L58" s="31">
        <v>40.809782608695649</v>
      </c>
      <c r="M58" s="31">
        <v>0</v>
      </c>
      <c r="N58" s="36">
        <v>0</v>
      </c>
      <c r="O58" s="31">
        <v>7.3125</v>
      </c>
      <c r="P58" s="31">
        <v>0</v>
      </c>
      <c r="Q58" s="36">
        <v>0</v>
      </c>
      <c r="R58" s="31">
        <v>4.6956521739130439</v>
      </c>
      <c r="S58" s="31">
        <v>0</v>
      </c>
      <c r="T58" s="36">
        <v>0</v>
      </c>
      <c r="U58" s="31">
        <v>37.521739130434781</v>
      </c>
      <c r="V58" s="31">
        <v>0</v>
      </c>
      <c r="W58" s="36">
        <v>0</v>
      </c>
      <c r="X58" s="31">
        <v>0</v>
      </c>
      <c r="Y58" s="31">
        <v>0</v>
      </c>
      <c r="Z58" s="36" t="s">
        <v>447</v>
      </c>
      <c r="AA58" s="31">
        <v>203.56793478260869</v>
      </c>
      <c r="AB58" s="31">
        <v>0</v>
      </c>
      <c r="AC58" s="36">
        <v>0</v>
      </c>
      <c r="AD58" s="31">
        <v>0</v>
      </c>
      <c r="AE58" s="31">
        <v>0</v>
      </c>
      <c r="AF58" s="36" t="s">
        <v>447</v>
      </c>
      <c r="AG58" s="31">
        <v>16.410326086956523</v>
      </c>
      <c r="AH58" s="31">
        <v>0</v>
      </c>
      <c r="AI58" s="36">
        <v>0</v>
      </c>
      <c r="AJ58" t="s">
        <v>6</v>
      </c>
      <c r="AK58" s="37">
        <v>8</v>
      </c>
      <c r="AT58"/>
    </row>
    <row r="59" spans="1:46" x14ac:dyDescent="0.25">
      <c r="A59" t="s">
        <v>281</v>
      </c>
      <c r="B59" t="s">
        <v>123</v>
      </c>
      <c r="C59" t="s">
        <v>183</v>
      </c>
      <c r="D59" t="s">
        <v>215</v>
      </c>
      <c r="E59" s="31">
        <v>87.369565217391298</v>
      </c>
      <c r="F59" s="31">
        <v>339.18749999999994</v>
      </c>
      <c r="G59" s="31">
        <v>0</v>
      </c>
      <c r="H59" s="36">
        <v>0</v>
      </c>
      <c r="I59" s="31">
        <v>90.247282608695656</v>
      </c>
      <c r="J59" s="31">
        <v>0</v>
      </c>
      <c r="K59" s="36">
        <v>0</v>
      </c>
      <c r="L59" s="31">
        <v>73.372282608695656</v>
      </c>
      <c r="M59" s="31">
        <v>0</v>
      </c>
      <c r="N59" s="36">
        <v>0</v>
      </c>
      <c r="O59" s="31">
        <v>11.614130434782609</v>
      </c>
      <c r="P59" s="31">
        <v>0</v>
      </c>
      <c r="Q59" s="36">
        <v>0</v>
      </c>
      <c r="R59" s="31">
        <v>5.2608695652173916</v>
      </c>
      <c r="S59" s="31">
        <v>0</v>
      </c>
      <c r="T59" s="36">
        <v>0</v>
      </c>
      <c r="U59" s="31">
        <v>25.331521739130434</v>
      </c>
      <c r="V59" s="31">
        <v>0</v>
      </c>
      <c r="W59" s="36">
        <v>0</v>
      </c>
      <c r="X59" s="31">
        <v>0</v>
      </c>
      <c r="Y59" s="31">
        <v>0</v>
      </c>
      <c r="Z59" s="36" t="s">
        <v>447</v>
      </c>
      <c r="AA59" s="31">
        <v>176.3641304347826</v>
      </c>
      <c r="AB59" s="31">
        <v>0</v>
      </c>
      <c r="AC59" s="36">
        <v>0</v>
      </c>
      <c r="AD59" s="31">
        <v>46.497282608695649</v>
      </c>
      <c r="AE59" s="31">
        <v>0</v>
      </c>
      <c r="AF59" s="36">
        <v>0</v>
      </c>
      <c r="AG59" s="31">
        <v>0.74728260869565222</v>
      </c>
      <c r="AH59" s="31">
        <v>0</v>
      </c>
      <c r="AI59" s="36">
        <v>0</v>
      </c>
      <c r="AJ59" t="s">
        <v>46</v>
      </c>
      <c r="AK59" s="37">
        <v>8</v>
      </c>
      <c r="AT59"/>
    </row>
    <row r="60" spans="1:46" x14ac:dyDescent="0.25">
      <c r="A60" t="s">
        <v>281</v>
      </c>
      <c r="B60" t="s">
        <v>81</v>
      </c>
      <c r="C60" t="s">
        <v>168</v>
      </c>
      <c r="D60" t="s">
        <v>214</v>
      </c>
      <c r="E60" s="31">
        <v>45.217391304347828</v>
      </c>
      <c r="F60" s="31">
        <v>164.95380434782606</v>
      </c>
      <c r="G60" s="31">
        <v>30.375</v>
      </c>
      <c r="H60" s="36">
        <v>0.18414246412862628</v>
      </c>
      <c r="I60" s="31">
        <v>33.086956521739133</v>
      </c>
      <c r="J60" s="31">
        <v>0.125</v>
      </c>
      <c r="K60" s="36">
        <v>3.7779237844940863E-3</v>
      </c>
      <c r="L60" s="31">
        <v>22.494565217391305</v>
      </c>
      <c r="M60" s="31">
        <v>0.125</v>
      </c>
      <c r="N60" s="36">
        <v>5.5568978014013046E-3</v>
      </c>
      <c r="O60" s="31">
        <v>5.4347826086956523</v>
      </c>
      <c r="P60" s="31">
        <v>0</v>
      </c>
      <c r="Q60" s="36">
        <v>0</v>
      </c>
      <c r="R60" s="31">
        <v>5.1576086956521738</v>
      </c>
      <c r="S60" s="31">
        <v>0</v>
      </c>
      <c r="T60" s="36">
        <v>0</v>
      </c>
      <c r="U60" s="31">
        <v>25.961956521739129</v>
      </c>
      <c r="V60" s="31">
        <v>4.7309782608695654</v>
      </c>
      <c r="W60" s="36">
        <v>0.18222733933431026</v>
      </c>
      <c r="X60" s="31">
        <v>0</v>
      </c>
      <c r="Y60" s="31">
        <v>0</v>
      </c>
      <c r="Z60" s="36" t="s">
        <v>447</v>
      </c>
      <c r="AA60" s="31">
        <v>85.461956521739125</v>
      </c>
      <c r="AB60" s="31">
        <v>23.967391304347824</v>
      </c>
      <c r="AC60" s="36">
        <v>0.2804451510333863</v>
      </c>
      <c r="AD60" s="31">
        <v>13.684782608695652</v>
      </c>
      <c r="AE60" s="31">
        <v>0</v>
      </c>
      <c r="AF60" s="36">
        <v>0</v>
      </c>
      <c r="AG60" s="31">
        <v>6.7581521739130439</v>
      </c>
      <c r="AH60" s="31">
        <v>1.5516304347826086</v>
      </c>
      <c r="AI60" s="36">
        <v>0.22959388821873741</v>
      </c>
      <c r="AJ60" t="s">
        <v>3</v>
      </c>
      <c r="AK60" s="37">
        <v>8</v>
      </c>
      <c r="AT60"/>
    </row>
    <row r="61" spans="1:46" x14ac:dyDescent="0.25">
      <c r="A61" t="s">
        <v>281</v>
      </c>
      <c r="B61" t="s">
        <v>152</v>
      </c>
      <c r="C61" t="s">
        <v>182</v>
      </c>
      <c r="D61" t="s">
        <v>235</v>
      </c>
      <c r="E61" s="31">
        <v>69.923913043478265</v>
      </c>
      <c r="F61" s="31">
        <v>347.61250000000001</v>
      </c>
      <c r="G61" s="31">
        <v>0</v>
      </c>
      <c r="H61" s="36">
        <v>0</v>
      </c>
      <c r="I61" s="31">
        <v>70.242065217391314</v>
      </c>
      <c r="J61" s="31">
        <v>0</v>
      </c>
      <c r="K61" s="36">
        <v>0</v>
      </c>
      <c r="L61" s="31">
        <v>47.31</v>
      </c>
      <c r="M61" s="31">
        <v>0</v>
      </c>
      <c r="N61" s="36">
        <v>0</v>
      </c>
      <c r="O61" s="31">
        <v>17.540760869565219</v>
      </c>
      <c r="P61" s="31">
        <v>0</v>
      </c>
      <c r="Q61" s="36">
        <v>0</v>
      </c>
      <c r="R61" s="31">
        <v>5.3913043478260869</v>
      </c>
      <c r="S61" s="31">
        <v>0</v>
      </c>
      <c r="T61" s="36">
        <v>0</v>
      </c>
      <c r="U61" s="31">
        <v>38.005434782608695</v>
      </c>
      <c r="V61" s="31">
        <v>0</v>
      </c>
      <c r="W61" s="36">
        <v>0</v>
      </c>
      <c r="X61" s="31">
        <v>0</v>
      </c>
      <c r="Y61" s="31">
        <v>0</v>
      </c>
      <c r="Z61" s="36" t="s">
        <v>447</v>
      </c>
      <c r="AA61" s="31">
        <v>219.91934782608698</v>
      </c>
      <c r="AB61" s="31">
        <v>0</v>
      </c>
      <c r="AC61" s="36">
        <v>0</v>
      </c>
      <c r="AD61" s="31">
        <v>0</v>
      </c>
      <c r="AE61" s="31">
        <v>0</v>
      </c>
      <c r="AF61" s="36" t="s">
        <v>447</v>
      </c>
      <c r="AG61" s="31">
        <v>19.445652173913043</v>
      </c>
      <c r="AH61" s="31">
        <v>0</v>
      </c>
      <c r="AI61" s="36">
        <v>0</v>
      </c>
      <c r="AJ61" t="s">
        <v>75</v>
      </c>
      <c r="AK61" s="37">
        <v>8</v>
      </c>
      <c r="AT61"/>
    </row>
    <row r="62" spans="1:46" x14ac:dyDescent="0.25">
      <c r="A62" t="s">
        <v>281</v>
      </c>
      <c r="B62" t="s">
        <v>85</v>
      </c>
      <c r="C62" t="s">
        <v>171</v>
      </c>
      <c r="D62" t="s">
        <v>214</v>
      </c>
      <c r="E62" s="31">
        <v>30.423913043478262</v>
      </c>
      <c r="F62" s="31">
        <v>140.94456521739127</v>
      </c>
      <c r="G62" s="31">
        <v>27.354347826086947</v>
      </c>
      <c r="H62" s="36">
        <v>0.19407876979077496</v>
      </c>
      <c r="I62" s="31">
        <v>30.868478260869562</v>
      </c>
      <c r="J62" s="31">
        <v>4.3119565217391305</v>
      </c>
      <c r="K62" s="36">
        <v>0.13968801718370366</v>
      </c>
      <c r="L62" s="31">
        <v>17.168478260869563</v>
      </c>
      <c r="M62" s="31">
        <v>4.3119565217391305</v>
      </c>
      <c r="N62" s="36">
        <v>0.25115542893320675</v>
      </c>
      <c r="O62" s="31">
        <v>9.3934782608695624</v>
      </c>
      <c r="P62" s="31">
        <v>0</v>
      </c>
      <c r="Q62" s="36">
        <v>0</v>
      </c>
      <c r="R62" s="31">
        <v>4.3065217391304351</v>
      </c>
      <c r="S62" s="31">
        <v>0</v>
      </c>
      <c r="T62" s="36">
        <v>0</v>
      </c>
      <c r="U62" s="31">
        <v>12.906521739130428</v>
      </c>
      <c r="V62" s="31">
        <v>1.2684782608695651</v>
      </c>
      <c r="W62" s="36">
        <v>9.8281960586154668E-2</v>
      </c>
      <c r="X62" s="31">
        <v>3.2097826086956531</v>
      </c>
      <c r="Y62" s="31">
        <v>0</v>
      </c>
      <c r="Z62" s="36">
        <v>0</v>
      </c>
      <c r="AA62" s="31">
        <v>84.797826086956505</v>
      </c>
      <c r="AB62" s="31">
        <v>21.773913043478252</v>
      </c>
      <c r="AC62" s="36">
        <v>0.25677442510318654</v>
      </c>
      <c r="AD62" s="31">
        <v>0.10869565217391304</v>
      </c>
      <c r="AE62" s="31">
        <v>0</v>
      </c>
      <c r="AF62" s="36">
        <v>0</v>
      </c>
      <c r="AG62" s="31">
        <v>9.053260869565209</v>
      </c>
      <c r="AH62" s="31">
        <v>0</v>
      </c>
      <c r="AI62" s="36">
        <v>0</v>
      </c>
      <c r="AJ62" t="s">
        <v>7</v>
      </c>
      <c r="AK62" s="37">
        <v>8</v>
      </c>
      <c r="AT62"/>
    </row>
    <row r="63" spans="1:46" x14ac:dyDescent="0.25">
      <c r="A63" t="s">
        <v>281</v>
      </c>
      <c r="B63" t="s">
        <v>104</v>
      </c>
      <c r="C63" t="s">
        <v>183</v>
      </c>
      <c r="D63" t="s">
        <v>215</v>
      </c>
      <c r="E63" s="31">
        <v>79.565217391304344</v>
      </c>
      <c r="F63" s="31">
        <v>430.0896739130435</v>
      </c>
      <c r="G63" s="31">
        <v>56.548913043478265</v>
      </c>
      <c r="H63" s="36">
        <v>0.13148168038768457</v>
      </c>
      <c r="I63" s="31">
        <v>78.263586956521735</v>
      </c>
      <c r="J63" s="31">
        <v>4.6222826086956523</v>
      </c>
      <c r="K63" s="36">
        <v>5.9060449289955214E-2</v>
      </c>
      <c r="L63" s="31">
        <v>43.923913043478258</v>
      </c>
      <c r="M63" s="31">
        <v>4.6222826086956523</v>
      </c>
      <c r="N63" s="36">
        <v>0.10523385300668152</v>
      </c>
      <c r="O63" s="31">
        <v>28.671195652173914</v>
      </c>
      <c r="P63" s="31">
        <v>0</v>
      </c>
      <c r="Q63" s="36">
        <v>0</v>
      </c>
      <c r="R63" s="31">
        <v>5.6684782608695654</v>
      </c>
      <c r="S63" s="31">
        <v>0</v>
      </c>
      <c r="T63" s="36">
        <v>0</v>
      </c>
      <c r="U63" s="31">
        <v>48.480978260869563</v>
      </c>
      <c r="V63" s="31">
        <v>20.097826086956523</v>
      </c>
      <c r="W63" s="36">
        <v>0.41455075388150892</v>
      </c>
      <c r="X63" s="31">
        <v>3.9836956521739131</v>
      </c>
      <c r="Y63" s="31">
        <v>0</v>
      </c>
      <c r="Z63" s="36">
        <v>0</v>
      </c>
      <c r="AA63" s="31">
        <v>290.85054347826087</v>
      </c>
      <c r="AB63" s="31">
        <v>31.828804347826086</v>
      </c>
      <c r="AC63" s="36">
        <v>0.10943353918884829</v>
      </c>
      <c r="AD63" s="31">
        <v>8.5108695652173907</v>
      </c>
      <c r="AE63" s="31">
        <v>0</v>
      </c>
      <c r="AF63" s="36">
        <v>0</v>
      </c>
      <c r="AG63" s="31">
        <v>0</v>
      </c>
      <c r="AH63" s="31">
        <v>0</v>
      </c>
      <c r="AI63" s="36" t="s">
        <v>447</v>
      </c>
      <c r="AJ63" t="s">
        <v>26</v>
      </c>
      <c r="AK63" s="37">
        <v>8</v>
      </c>
      <c r="AT63"/>
    </row>
    <row r="64" spans="1:46" x14ac:dyDescent="0.25">
      <c r="A64" t="s">
        <v>281</v>
      </c>
      <c r="B64" t="s">
        <v>142</v>
      </c>
      <c r="C64" t="s">
        <v>162</v>
      </c>
      <c r="D64" t="s">
        <v>252</v>
      </c>
      <c r="E64" s="31">
        <v>9.6847826086956523</v>
      </c>
      <c r="F64" s="31">
        <v>33.063695652173912</v>
      </c>
      <c r="G64" s="31">
        <v>7.8215217391304348</v>
      </c>
      <c r="H64" s="36">
        <v>0.23655921048305972</v>
      </c>
      <c r="I64" s="31">
        <v>9.6092391304347835</v>
      </c>
      <c r="J64" s="31">
        <v>4.987717391304348</v>
      </c>
      <c r="K64" s="36">
        <v>0.51905435212940443</v>
      </c>
      <c r="L64" s="31">
        <v>7.6010869565217387</v>
      </c>
      <c r="M64" s="31">
        <v>4.987717391304348</v>
      </c>
      <c r="N64" s="36">
        <v>0.65618475618475625</v>
      </c>
      <c r="O64" s="31">
        <v>0.48641304347826086</v>
      </c>
      <c r="P64" s="31">
        <v>0</v>
      </c>
      <c r="Q64" s="36">
        <v>0</v>
      </c>
      <c r="R64" s="31">
        <v>1.5217391304347827</v>
      </c>
      <c r="S64" s="31">
        <v>0</v>
      </c>
      <c r="T64" s="36">
        <v>0</v>
      </c>
      <c r="U64" s="31">
        <v>1.9331521739130437</v>
      </c>
      <c r="V64" s="31">
        <v>0</v>
      </c>
      <c r="W64" s="36">
        <v>0</v>
      </c>
      <c r="X64" s="31">
        <v>0</v>
      </c>
      <c r="Y64" s="31">
        <v>0</v>
      </c>
      <c r="Z64" s="36" t="s">
        <v>447</v>
      </c>
      <c r="AA64" s="31">
        <v>21.1404347826087</v>
      </c>
      <c r="AB64" s="31">
        <v>2.8338043478260868</v>
      </c>
      <c r="AC64" s="36">
        <v>0.13404664459206544</v>
      </c>
      <c r="AD64" s="31">
        <v>0</v>
      </c>
      <c r="AE64" s="31">
        <v>0</v>
      </c>
      <c r="AF64" s="36" t="s">
        <v>447</v>
      </c>
      <c r="AG64" s="31">
        <v>0.38086956521739129</v>
      </c>
      <c r="AH64" s="31">
        <v>0</v>
      </c>
      <c r="AI64" s="36">
        <v>0</v>
      </c>
      <c r="AJ64" t="s">
        <v>65</v>
      </c>
      <c r="AK64" s="37">
        <v>8</v>
      </c>
      <c r="AT64"/>
    </row>
    <row r="65" spans="1:46" x14ac:dyDescent="0.25">
      <c r="A65" t="s">
        <v>281</v>
      </c>
      <c r="B65" t="s">
        <v>138</v>
      </c>
      <c r="C65" t="s">
        <v>206</v>
      </c>
      <c r="D65" t="s">
        <v>249</v>
      </c>
      <c r="E65" s="31">
        <v>29.75</v>
      </c>
      <c r="F65" s="31">
        <v>130.70652173913044</v>
      </c>
      <c r="G65" s="31">
        <v>19.217391304347824</v>
      </c>
      <c r="H65" s="36">
        <v>0.14702702702702702</v>
      </c>
      <c r="I65" s="31">
        <v>31.173913043478262</v>
      </c>
      <c r="J65" s="31">
        <v>0</v>
      </c>
      <c r="K65" s="36">
        <v>0</v>
      </c>
      <c r="L65" s="31">
        <v>22.529891304347824</v>
      </c>
      <c r="M65" s="31">
        <v>0</v>
      </c>
      <c r="N65" s="36">
        <v>0</v>
      </c>
      <c r="O65" s="31">
        <v>3.6005434782608696</v>
      </c>
      <c r="P65" s="31">
        <v>0</v>
      </c>
      <c r="Q65" s="36">
        <v>0</v>
      </c>
      <c r="R65" s="31">
        <v>5.0434782608695654</v>
      </c>
      <c r="S65" s="31">
        <v>0</v>
      </c>
      <c r="T65" s="36">
        <v>0</v>
      </c>
      <c r="U65" s="31">
        <v>14.551630434782609</v>
      </c>
      <c r="V65" s="31">
        <v>0</v>
      </c>
      <c r="W65" s="36">
        <v>0</v>
      </c>
      <c r="X65" s="31">
        <v>0</v>
      </c>
      <c r="Y65" s="31">
        <v>0</v>
      </c>
      <c r="Z65" s="36" t="s">
        <v>447</v>
      </c>
      <c r="AA65" s="31">
        <v>73.494565217391298</v>
      </c>
      <c r="AB65" s="31">
        <v>19.217391304347824</v>
      </c>
      <c r="AC65" s="36">
        <v>0.26148044073060711</v>
      </c>
      <c r="AD65" s="31">
        <v>2.7255434782608696</v>
      </c>
      <c r="AE65" s="31">
        <v>0</v>
      </c>
      <c r="AF65" s="36">
        <v>0</v>
      </c>
      <c r="AG65" s="31">
        <v>8.7608695652173907</v>
      </c>
      <c r="AH65" s="31">
        <v>0</v>
      </c>
      <c r="AI65" s="36">
        <v>0</v>
      </c>
      <c r="AJ65" t="s">
        <v>61</v>
      </c>
      <c r="AK65" s="37">
        <v>8</v>
      </c>
      <c r="AT65"/>
    </row>
    <row r="66" spans="1:46" x14ac:dyDescent="0.25">
      <c r="A66" t="s">
        <v>281</v>
      </c>
      <c r="B66" t="s">
        <v>102</v>
      </c>
      <c r="C66" t="s">
        <v>182</v>
      </c>
      <c r="D66" t="s">
        <v>235</v>
      </c>
      <c r="E66" s="31">
        <v>79.510869565217391</v>
      </c>
      <c r="F66" s="31">
        <v>358.49206521739143</v>
      </c>
      <c r="G66" s="31">
        <v>0.83130434782608686</v>
      </c>
      <c r="H66" s="36">
        <v>2.3188919044051354E-3</v>
      </c>
      <c r="I66" s="31">
        <v>82.818152173913063</v>
      </c>
      <c r="J66" s="31">
        <v>0.83130434782608686</v>
      </c>
      <c r="K66" s="36">
        <v>1.0037707024426221E-2</v>
      </c>
      <c r="L66" s="31">
        <v>64.890108695652188</v>
      </c>
      <c r="M66" s="31">
        <v>0.83130434782608686</v>
      </c>
      <c r="N66" s="36">
        <v>1.2810956315778008E-2</v>
      </c>
      <c r="O66" s="31">
        <v>12.188913043478262</v>
      </c>
      <c r="P66" s="31">
        <v>0</v>
      </c>
      <c r="Q66" s="36">
        <v>0</v>
      </c>
      <c r="R66" s="31">
        <v>5.7391304347826084</v>
      </c>
      <c r="S66" s="31">
        <v>0</v>
      </c>
      <c r="T66" s="36">
        <v>0</v>
      </c>
      <c r="U66" s="31">
        <v>22.808586956521737</v>
      </c>
      <c r="V66" s="31">
        <v>0</v>
      </c>
      <c r="W66" s="36">
        <v>0</v>
      </c>
      <c r="X66" s="31">
        <v>0</v>
      </c>
      <c r="Y66" s="31">
        <v>0</v>
      </c>
      <c r="Z66" s="36" t="s">
        <v>447</v>
      </c>
      <c r="AA66" s="31">
        <v>216.39543478260879</v>
      </c>
      <c r="AB66" s="31">
        <v>0</v>
      </c>
      <c r="AC66" s="36">
        <v>0</v>
      </c>
      <c r="AD66" s="31">
        <v>0</v>
      </c>
      <c r="AE66" s="31">
        <v>0</v>
      </c>
      <c r="AF66" s="36" t="s">
        <v>447</v>
      </c>
      <c r="AG66" s="31">
        <v>36.469891304347826</v>
      </c>
      <c r="AH66" s="31">
        <v>0</v>
      </c>
      <c r="AI66" s="36">
        <v>0</v>
      </c>
      <c r="AJ66" t="s">
        <v>24</v>
      </c>
      <c r="AK66" s="37">
        <v>8</v>
      </c>
      <c r="AT66"/>
    </row>
    <row r="67" spans="1:46" x14ac:dyDescent="0.25">
      <c r="A67" t="s">
        <v>281</v>
      </c>
      <c r="B67" t="s">
        <v>93</v>
      </c>
      <c r="C67" t="s">
        <v>175</v>
      </c>
      <c r="D67" t="s">
        <v>231</v>
      </c>
      <c r="E67" s="31">
        <v>39.152173913043477</v>
      </c>
      <c r="F67" s="31">
        <v>185.96195652173913</v>
      </c>
      <c r="G67" s="31">
        <v>55.192934782608695</v>
      </c>
      <c r="H67" s="36">
        <v>0.29679691381477047</v>
      </c>
      <c r="I67" s="31">
        <v>31.331521739130434</v>
      </c>
      <c r="J67" s="31">
        <v>0</v>
      </c>
      <c r="K67" s="36">
        <v>0</v>
      </c>
      <c r="L67" s="31">
        <v>18.959239130434781</v>
      </c>
      <c r="M67" s="31">
        <v>0</v>
      </c>
      <c r="N67" s="36">
        <v>0</v>
      </c>
      <c r="O67" s="31">
        <v>7.0461956521739131</v>
      </c>
      <c r="P67" s="31">
        <v>0</v>
      </c>
      <c r="Q67" s="36">
        <v>0</v>
      </c>
      <c r="R67" s="31">
        <v>5.3260869565217392</v>
      </c>
      <c r="S67" s="31">
        <v>0</v>
      </c>
      <c r="T67" s="36">
        <v>0</v>
      </c>
      <c r="U67" s="31">
        <v>22.779891304347824</v>
      </c>
      <c r="V67" s="31">
        <v>1.0081521739130435</v>
      </c>
      <c r="W67" s="36">
        <v>4.4256232852200886E-2</v>
      </c>
      <c r="X67" s="31">
        <v>5.3478260869565215</v>
      </c>
      <c r="Y67" s="31">
        <v>0</v>
      </c>
      <c r="Z67" s="36">
        <v>0</v>
      </c>
      <c r="AA67" s="31">
        <v>126.50271739130434</v>
      </c>
      <c r="AB67" s="31">
        <v>54.184782608695649</v>
      </c>
      <c r="AC67" s="36">
        <v>0.42832900135329621</v>
      </c>
      <c r="AD67" s="31">
        <v>0</v>
      </c>
      <c r="AE67" s="31">
        <v>0</v>
      </c>
      <c r="AF67" s="36" t="s">
        <v>447</v>
      </c>
      <c r="AG67" s="31">
        <v>0</v>
      </c>
      <c r="AH67" s="31">
        <v>0</v>
      </c>
      <c r="AI67" s="36" t="s">
        <v>447</v>
      </c>
      <c r="AJ67" t="s">
        <v>15</v>
      </c>
      <c r="AK67" s="37">
        <v>8</v>
      </c>
      <c r="AT67"/>
    </row>
    <row r="68" spans="1:46" x14ac:dyDescent="0.25">
      <c r="A68" t="s">
        <v>281</v>
      </c>
      <c r="B68" t="s">
        <v>106</v>
      </c>
      <c r="C68" t="s">
        <v>185</v>
      </c>
      <c r="D68" t="s">
        <v>219</v>
      </c>
      <c r="E68" s="31">
        <v>118.90217391304348</v>
      </c>
      <c r="F68" s="31">
        <v>505.18989130434773</v>
      </c>
      <c r="G68" s="31">
        <v>1.8972826086956522</v>
      </c>
      <c r="H68" s="36">
        <v>3.755583081437093E-3</v>
      </c>
      <c r="I68" s="31">
        <v>110.10913043478259</v>
      </c>
      <c r="J68" s="31">
        <v>0</v>
      </c>
      <c r="K68" s="36">
        <v>0</v>
      </c>
      <c r="L68" s="31">
        <v>89.952499999999972</v>
      </c>
      <c r="M68" s="31">
        <v>0</v>
      </c>
      <c r="N68" s="36">
        <v>0</v>
      </c>
      <c r="O68" s="31">
        <v>14.591413043478267</v>
      </c>
      <c r="P68" s="31">
        <v>0</v>
      </c>
      <c r="Q68" s="36">
        <v>0</v>
      </c>
      <c r="R68" s="31">
        <v>5.5652173913043477</v>
      </c>
      <c r="S68" s="31">
        <v>0</v>
      </c>
      <c r="T68" s="36">
        <v>0</v>
      </c>
      <c r="U68" s="31">
        <v>53.855000000000018</v>
      </c>
      <c r="V68" s="31">
        <v>0</v>
      </c>
      <c r="W68" s="36">
        <v>0</v>
      </c>
      <c r="X68" s="31">
        <v>0</v>
      </c>
      <c r="Y68" s="31">
        <v>0</v>
      </c>
      <c r="Z68" s="36" t="s">
        <v>447</v>
      </c>
      <c r="AA68" s="31">
        <v>297.09391304347815</v>
      </c>
      <c r="AB68" s="31">
        <v>1.8972826086956522</v>
      </c>
      <c r="AC68" s="36">
        <v>6.3861375995878942E-3</v>
      </c>
      <c r="AD68" s="31">
        <v>0</v>
      </c>
      <c r="AE68" s="31">
        <v>0</v>
      </c>
      <c r="AF68" s="36" t="s">
        <v>447</v>
      </c>
      <c r="AG68" s="31">
        <v>44.131847826086961</v>
      </c>
      <c r="AH68" s="31">
        <v>0</v>
      </c>
      <c r="AI68" s="36">
        <v>0</v>
      </c>
      <c r="AJ68" t="s">
        <v>28</v>
      </c>
      <c r="AK68" s="37">
        <v>8</v>
      </c>
      <c r="AT68"/>
    </row>
    <row r="69" spans="1:46" x14ac:dyDescent="0.25">
      <c r="A69" t="s">
        <v>281</v>
      </c>
      <c r="B69" t="s">
        <v>78</v>
      </c>
      <c r="C69" t="s">
        <v>165</v>
      </c>
      <c r="D69" t="s">
        <v>217</v>
      </c>
      <c r="E69" s="31">
        <v>61.815217391304351</v>
      </c>
      <c r="F69" s="31">
        <v>252.03271739130435</v>
      </c>
      <c r="G69" s="31">
        <v>28.712065217391313</v>
      </c>
      <c r="H69" s="36">
        <v>0.11392197614095137</v>
      </c>
      <c r="I69" s="31">
        <v>26.951086956521738</v>
      </c>
      <c r="J69" s="31">
        <v>1.0869565217391304</v>
      </c>
      <c r="K69" s="36">
        <v>4.0330711837063923E-2</v>
      </c>
      <c r="L69" s="31">
        <v>10.038043478260869</v>
      </c>
      <c r="M69" s="31">
        <v>1.0869565217391304</v>
      </c>
      <c r="N69" s="36">
        <v>0.10828370330265295</v>
      </c>
      <c r="O69" s="31">
        <v>11.293478260869565</v>
      </c>
      <c r="P69" s="31">
        <v>0</v>
      </c>
      <c r="Q69" s="36">
        <v>0</v>
      </c>
      <c r="R69" s="31">
        <v>5.6195652173913047</v>
      </c>
      <c r="S69" s="31">
        <v>0</v>
      </c>
      <c r="T69" s="36">
        <v>0</v>
      </c>
      <c r="U69" s="31">
        <v>63.492826086956526</v>
      </c>
      <c r="V69" s="31">
        <v>4.7020652173913051</v>
      </c>
      <c r="W69" s="36">
        <v>7.4056637689297322E-2</v>
      </c>
      <c r="X69" s="31">
        <v>6.6086956521739131</v>
      </c>
      <c r="Y69" s="31">
        <v>0</v>
      </c>
      <c r="Z69" s="36">
        <v>0</v>
      </c>
      <c r="AA69" s="31">
        <v>152.06163043478261</v>
      </c>
      <c r="AB69" s="31">
        <v>22.923043478260876</v>
      </c>
      <c r="AC69" s="36">
        <v>0.15074837362139354</v>
      </c>
      <c r="AD69" s="31">
        <v>0</v>
      </c>
      <c r="AE69" s="31">
        <v>0</v>
      </c>
      <c r="AF69" s="36" t="s">
        <v>447</v>
      </c>
      <c r="AG69" s="31">
        <v>2.9184782608695654</v>
      </c>
      <c r="AH69" s="31">
        <v>0</v>
      </c>
      <c r="AI69" s="36">
        <v>0</v>
      </c>
      <c r="AJ69" t="s">
        <v>0</v>
      </c>
      <c r="AK69" s="37">
        <v>8</v>
      </c>
      <c r="AT69"/>
    </row>
    <row r="70" spans="1:46" x14ac:dyDescent="0.25">
      <c r="A70" t="s">
        <v>281</v>
      </c>
      <c r="B70" t="s">
        <v>82</v>
      </c>
      <c r="C70" t="s">
        <v>169</v>
      </c>
      <c r="D70" t="s">
        <v>226</v>
      </c>
      <c r="E70" s="31">
        <v>26.043478260869566</v>
      </c>
      <c r="F70" s="31">
        <v>109.82336956521739</v>
      </c>
      <c r="G70" s="31">
        <v>31.972826086956523</v>
      </c>
      <c r="H70" s="36">
        <v>0.29112953111468515</v>
      </c>
      <c r="I70" s="31">
        <v>32.111413043478258</v>
      </c>
      <c r="J70" s="31">
        <v>13.173913043478262</v>
      </c>
      <c r="K70" s="36">
        <v>0.4102564102564103</v>
      </c>
      <c r="L70" s="31">
        <v>21.779891304347824</v>
      </c>
      <c r="M70" s="31">
        <v>13.173913043478262</v>
      </c>
      <c r="N70" s="36">
        <v>0.60486587648159706</v>
      </c>
      <c r="O70" s="31">
        <v>4.9402173913043477</v>
      </c>
      <c r="P70" s="31">
        <v>0</v>
      </c>
      <c r="Q70" s="36">
        <v>0</v>
      </c>
      <c r="R70" s="31">
        <v>5.3913043478260869</v>
      </c>
      <c r="S70" s="31">
        <v>0</v>
      </c>
      <c r="T70" s="36">
        <v>0</v>
      </c>
      <c r="U70" s="31">
        <v>3.6875</v>
      </c>
      <c r="V70" s="31">
        <v>0.39130434782608697</v>
      </c>
      <c r="W70" s="36">
        <v>0.10611643330876935</v>
      </c>
      <c r="X70" s="31">
        <v>0</v>
      </c>
      <c r="Y70" s="31">
        <v>0</v>
      </c>
      <c r="Z70" s="36" t="s">
        <v>447</v>
      </c>
      <c r="AA70" s="31">
        <v>73.676630434782609</v>
      </c>
      <c r="AB70" s="31">
        <v>18.407608695652176</v>
      </c>
      <c r="AC70" s="36">
        <v>0.24984324862612034</v>
      </c>
      <c r="AD70" s="31">
        <v>0.34782608695652173</v>
      </c>
      <c r="AE70" s="31">
        <v>0</v>
      </c>
      <c r="AF70" s="36">
        <v>0</v>
      </c>
      <c r="AG70" s="31">
        <v>0</v>
      </c>
      <c r="AH70" s="31">
        <v>0</v>
      </c>
      <c r="AI70" s="36" t="s">
        <v>447</v>
      </c>
      <c r="AJ70" t="s">
        <v>4</v>
      </c>
      <c r="AK70" s="37">
        <v>8</v>
      </c>
      <c r="AT70"/>
    </row>
    <row r="71" spans="1:46" x14ac:dyDescent="0.25">
      <c r="A71" t="s">
        <v>281</v>
      </c>
      <c r="B71" t="s">
        <v>109</v>
      </c>
      <c r="C71" t="s">
        <v>188</v>
      </c>
      <c r="D71" t="s">
        <v>239</v>
      </c>
      <c r="E71" s="31">
        <v>21.021739130434781</v>
      </c>
      <c r="F71" s="31">
        <v>112.74706521739132</v>
      </c>
      <c r="G71" s="31">
        <v>0</v>
      </c>
      <c r="H71" s="36">
        <v>0</v>
      </c>
      <c r="I71" s="31">
        <v>32.076413043478254</v>
      </c>
      <c r="J71" s="31">
        <v>0</v>
      </c>
      <c r="K71" s="36">
        <v>0</v>
      </c>
      <c r="L71" s="31">
        <v>22.346739130434774</v>
      </c>
      <c r="M71" s="31">
        <v>0</v>
      </c>
      <c r="N71" s="36">
        <v>0</v>
      </c>
      <c r="O71" s="31">
        <v>4.4253260869565239</v>
      </c>
      <c r="P71" s="31">
        <v>0</v>
      </c>
      <c r="Q71" s="36">
        <v>0</v>
      </c>
      <c r="R71" s="31">
        <v>5.3043478260869588</v>
      </c>
      <c r="S71" s="31">
        <v>0</v>
      </c>
      <c r="T71" s="36">
        <v>0</v>
      </c>
      <c r="U71" s="31">
        <v>14.011956521739126</v>
      </c>
      <c r="V71" s="31">
        <v>0</v>
      </c>
      <c r="W71" s="36">
        <v>0</v>
      </c>
      <c r="X71" s="31">
        <v>0</v>
      </c>
      <c r="Y71" s="31">
        <v>0</v>
      </c>
      <c r="Z71" s="36" t="s">
        <v>447</v>
      </c>
      <c r="AA71" s="31">
        <v>66.658695652173947</v>
      </c>
      <c r="AB71" s="31">
        <v>0</v>
      </c>
      <c r="AC71" s="36">
        <v>0</v>
      </c>
      <c r="AD71" s="31">
        <v>0</v>
      </c>
      <c r="AE71" s="31">
        <v>0</v>
      </c>
      <c r="AF71" s="36" t="s">
        <v>447</v>
      </c>
      <c r="AG71" s="31">
        <v>0</v>
      </c>
      <c r="AH71" s="31">
        <v>0</v>
      </c>
      <c r="AI71" s="36" t="s">
        <v>447</v>
      </c>
      <c r="AJ71" t="s">
        <v>31</v>
      </c>
      <c r="AK71" s="37">
        <v>8</v>
      </c>
      <c r="AT71"/>
    </row>
    <row r="72" spans="1:46" x14ac:dyDescent="0.25">
      <c r="A72" t="s">
        <v>281</v>
      </c>
      <c r="B72" t="s">
        <v>113</v>
      </c>
      <c r="C72" t="s">
        <v>166</v>
      </c>
      <c r="D72" t="s">
        <v>225</v>
      </c>
      <c r="E72" s="31">
        <v>119.97826086956522</v>
      </c>
      <c r="F72" s="31">
        <v>647.08097826086964</v>
      </c>
      <c r="G72" s="31">
        <v>161.0670652173913</v>
      </c>
      <c r="H72" s="36">
        <v>0.24891330548810753</v>
      </c>
      <c r="I72" s="31">
        <v>139.8757608695652</v>
      </c>
      <c r="J72" s="31">
        <v>9.6521739130434785</v>
      </c>
      <c r="K72" s="36">
        <v>6.900533625725315E-2</v>
      </c>
      <c r="L72" s="31">
        <v>104.71489130434783</v>
      </c>
      <c r="M72" s="31">
        <v>9.6521739130434785</v>
      </c>
      <c r="N72" s="36">
        <v>9.2175752586993454E-2</v>
      </c>
      <c r="O72" s="31">
        <v>30.46521739130435</v>
      </c>
      <c r="P72" s="31">
        <v>0</v>
      </c>
      <c r="Q72" s="36">
        <v>0</v>
      </c>
      <c r="R72" s="31">
        <v>4.6956521739130439</v>
      </c>
      <c r="S72" s="31">
        <v>0</v>
      </c>
      <c r="T72" s="36">
        <v>0</v>
      </c>
      <c r="U72" s="31">
        <v>70.171195652173893</v>
      </c>
      <c r="V72" s="31">
        <v>39.295978260869568</v>
      </c>
      <c r="W72" s="36">
        <v>0.56000154900669963</v>
      </c>
      <c r="X72" s="31">
        <v>5.7510869565217391</v>
      </c>
      <c r="Y72" s="31">
        <v>0</v>
      </c>
      <c r="Z72" s="36">
        <v>0</v>
      </c>
      <c r="AA72" s="31">
        <v>407.23913043478262</v>
      </c>
      <c r="AB72" s="31">
        <v>112.11891304347824</v>
      </c>
      <c r="AC72" s="36">
        <v>0.27531468531468528</v>
      </c>
      <c r="AD72" s="31">
        <v>5.8260869565217401</v>
      </c>
      <c r="AE72" s="31">
        <v>0</v>
      </c>
      <c r="AF72" s="36">
        <v>0</v>
      </c>
      <c r="AG72" s="31">
        <v>18.217717391304348</v>
      </c>
      <c r="AH72" s="31">
        <v>0</v>
      </c>
      <c r="AI72" s="36">
        <v>0</v>
      </c>
      <c r="AJ72" t="s">
        <v>35</v>
      </c>
      <c r="AK72" s="37">
        <v>8</v>
      </c>
      <c r="AT72"/>
    </row>
    <row r="73" spans="1:46" x14ac:dyDescent="0.25">
      <c r="A73" t="s">
        <v>281</v>
      </c>
      <c r="B73" t="s">
        <v>108</v>
      </c>
      <c r="C73" t="s">
        <v>187</v>
      </c>
      <c r="D73" t="s">
        <v>238</v>
      </c>
      <c r="E73" s="31">
        <v>182.66304347826087</v>
      </c>
      <c r="F73" s="31">
        <v>917.30826086956517</v>
      </c>
      <c r="G73" s="31">
        <v>0</v>
      </c>
      <c r="H73" s="36">
        <v>0</v>
      </c>
      <c r="I73" s="31">
        <v>190.52217391304345</v>
      </c>
      <c r="J73" s="31">
        <v>0</v>
      </c>
      <c r="K73" s="36">
        <v>0</v>
      </c>
      <c r="L73" s="31">
        <v>125.21619565217387</v>
      </c>
      <c r="M73" s="31">
        <v>0</v>
      </c>
      <c r="N73" s="36">
        <v>0</v>
      </c>
      <c r="O73" s="31">
        <v>60.436413043478254</v>
      </c>
      <c r="P73" s="31">
        <v>0</v>
      </c>
      <c r="Q73" s="36">
        <v>0</v>
      </c>
      <c r="R73" s="31">
        <v>4.8695652173913047</v>
      </c>
      <c r="S73" s="31">
        <v>0</v>
      </c>
      <c r="T73" s="36">
        <v>0</v>
      </c>
      <c r="U73" s="31">
        <v>130.39478260869572</v>
      </c>
      <c r="V73" s="31">
        <v>0</v>
      </c>
      <c r="W73" s="36">
        <v>0</v>
      </c>
      <c r="X73" s="31">
        <v>0.60532608695652168</v>
      </c>
      <c r="Y73" s="31">
        <v>0</v>
      </c>
      <c r="Z73" s="36">
        <v>0</v>
      </c>
      <c r="AA73" s="31">
        <v>558.62663043478256</v>
      </c>
      <c r="AB73" s="31">
        <v>0</v>
      </c>
      <c r="AC73" s="36">
        <v>0</v>
      </c>
      <c r="AD73" s="31">
        <v>37.159347826086957</v>
      </c>
      <c r="AE73" s="31">
        <v>0</v>
      </c>
      <c r="AF73" s="36">
        <v>0</v>
      </c>
      <c r="AG73" s="31">
        <v>0</v>
      </c>
      <c r="AH73" s="31">
        <v>0</v>
      </c>
      <c r="AI73" s="36" t="s">
        <v>447</v>
      </c>
      <c r="AJ73" t="s">
        <v>30</v>
      </c>
      <c r="AK73" s="37">
        <v>8</v>
      </c>
      <c r="AT73"/>
    </row>
    <row r="74" spans="1:46" x14ac:dyDescent="0.25">
      <c r="A74" t="s">
        <v>281</v>
      </c>
      <c r="B74" t="s">
        <v>77</v>
      </c>
      <c r="C74" t="s">
        <v>165</v>
      </c>
      <c r="D74" t="s">
        <v>217</v>
      </c>
      <c r="E74" s="31">
        <v>89.076086956521735</v>
      </c>
      <c r="F74" s="31">
        <v>436.40760869565213</v>
      </c>
      <c r="G74" s="31">
        <v>0.11141304347826086</v>
      </c>
      <c r="H74" s="36">
        <v>2.5529583182854084E-4</v>
      </c>
      <c r="I74" s="31">
        <v>66.173913043478251</v>
      </c>
      <c r="J74" s="31">
        <v>0</v>
      </c>
      <c r="K74" s="36">
        <v>0</v>
      </c>
      <c r="L74" s="31">
        <v>53.804347826086953</v>
      </c>
      <c r="M74" s="31">
        <v>0</v>
      </c>
      <c r="N74" s="36">
        <v>0</v>
      </c>
      <c r="O74" s="31">
        <v>8.5</v>
      </c>
      <c r="P74" s="31">
        <v>0</v>
      </c>
      <c r="Q74" s="36">
        <v>0</v>
      </c>
      <c r="R74" s="31">
        <v>3.8695652173913042</v>
      </c>
      <c r="S74" s="31">
        <v>0</v>
      </c>
      <c r="T74" s="36">
        <v>0</v>
      </c>
      <c r="U74" s="31">
        <v>75.853260869565219</v>
      </c>
      <c r="V74" s="31">
        <v>0</v>
      </c>
      <c r="W74" s="36">
        <v>0</v>
      </c>
      <c r="X74" s="31">
        <v>0</v>
      </c>
      <c r="Y74" s="31">
        <v>0</v>
      </c>
      <c r="Z74" s="36" t="s">
        <v>447</v>
      </c>
      <c r="AA74" s="31">
        <v>264.10326086956519</v>
      </c>
      <c r="AB74" s="31">
        <v>0.11141304347826086</v>
      </c>
      <c r="AC74" s="36">
        <v>4.2185410021607165E-4</v>
      </c>
      <c r="AD74" s="31">
        <v>0</v>
      </c>
      <c r="AE74" s="31">
        <v>0</v>
      </c>
      <c r="AF74" s="36" t="s">
        <v>447</v>
      </c>
      <c r="AG74" s="31">
        <v>30.277173913043477</v>
      </c>
      <c r="AH74" s="31">
        <v>0</v>
      </c>
      <c r="AI74" s="36">
        <v>0</v>
      </c>
      <c r="AJ74" t="s">
        <v>39</v>
      </c>
      <c r="AK74" s="37">
        <v>8</v>
      </c>
      <c r="AT74"/>
    </row>
    <row r="75" spans="1:46" x14ac:dyDescent="0.25">
      <c r="A75" t="s">
        <v>281</v>
      </c>
      <c r="B75" t="s">
        <v>121</v>
      </c>
      <c r="C75" t="s">
        <v>194</v>
      </c>
      <c r="D75" t="s">
        <v>234</v>
      </c>
      <c r="E75" s="31">
        <v>37.978260869565219</v>
      </c>
      <c r="F75" s="31">
        <v>151.15543478260869</v>
      </c>
      <c r="G75" s="31">
        <v>85.540760869565219</v>
      </c>
      <c r="H75" s="36">
        <v>0.5659125719997411</v>
      </c>
      <c r="I75" s="31">
        <v>35.931413043478258</v>
      </c>
      <c r="J75" s="31">
        <v>15.328804347826088</v>
      </c>
      <c r="K75" s="36">
        <v>0.42661290078622016</v>
      </c>
      <c r="L75" s="31">
        <v>29.485760869565212</v>
      </c>
      <c r="M75" s="31">
        <v>15.328804347826088</v>
      </c>
      <c r="N75" s="36">
        <v>0.51987141914483426</v>
      </c>
      <c r="O75" s="31">
        <v>0.76086956521739135</v>
      </c>
      <c r="P75" s="31">
        <v>0</v>
      </c>
      <c r="Q75" s="36">
        <v>0</v>
      </c>
      <c r="R75" s="31">
        <v>5.6847826086956523</v>
      </c>
      <c r="S75" s="31">
        <v>0</v>
      </c>
      <c r="T75" s="36">
        <v>0</v>
      </c>
      <c r="U75" s="31">
        <v>15.285326086956522</v>
      </c>
      <c r="V75" s="31">
        <v>11.605978260869565</v>
      </c>
      <c r="W75" s="36">
        <v>0.7592888888888889</v>
      </c>
      <c r="X75" s="31">
        <v>0</v>
      </c>
      <c r="Y75" s="31">
        <v>0</v>
      </c>
      <c r="Z75" s="36" t="s">
        <v>447</v>
      </c>
      <c r="AA75" s="31">
        <v>84.984891304347826</v>
      </c>
      <c r="AB75" s="31">
        <v>49.760869565217391</v>
      </c>
      <c r="AC75" s="36">
        <v>0.58552607176979032</v>
      </c>
      <c r="AD75" s="31">
        <v>7.3315217391304346</v>
      </c>
      <c r="AE75" s="31">
        <v>2.5516304347826089</v>
      </c>
      <c r="AF75" s="36">
        <v>0.34803558191252781</v>
      </c>
      <c r="AG75" s="31">
        <v>7.6222826086956523</v>
      </c>
      <c r="AH75" s="31">
        <v>6.2934782608695654</v>
      </c>
      <c r="AI75" s="36">
        <v>0.82566844919786098</v>
      </c>
      <c r="AJ75" t="s">
        <v>44</v>
      </c>
      <c r="AK75" s="37">
        <v>8</v>
      </c>
      <c r="AT75"/>
    </row>
    <row r="76" spans="1:46" x14ac:dyDescent="0.25">
      <c r="A76" t="s">
        <v>281</v>
      </c>
      <c r="B76" t="s">
        <v>89</v>
      </c>
      <c r="C76" t="s">
        <v>173</v>
      </c>
      <c r="D76" t="s">
        <v>213</v>
      </c>
      <c r="E76" s="31">
        <v>42.391304347826086</v>
      </c>
      <c r="F76" s="31">
        <v>160.63315217391303</v>
      </c>
      <c r="G76" s="31">
        <v>104.88934782608695</v>
      </c>
      <c r="H76" s="36">
        <v>0.65297447262023578</v>
      </c>
      <c r="I76" s="31">
        <v>26.402282608695653</v>
      </c>
      <c r="J76" s="31">
        <v>10.73608695652174</v>
      </c>
      <c r="K76" s="36">
        <v>0.4066348018328455</v>
      </c>
      <c r="L76" s="31">
        <v>11.528152173913043</v>
      </c>
      <c r="M76" s="31">
        <v>10.241521739130436</v>
      </c>
      <c r="N76" s="36">
        <v>0.88839230994069351</v>
      </c>
      <c r="O76" s="31">
        <v>10.324239130434785</v>
      </c>
      <c r="P76" s="31">
        <v>0</v>
      </c>
      <c r="Q76" s="36">
        <v>0</v>
      </c>
      <c r="R76" s="31">
        <v>4.5498913043478266</v>
      </c>
      <c r="S76" s="31">
        <v>0.49456521739130432</v>
      </c>
      <c r="T76" s="36">
        <v>0.10869824888315534</v>
      </c>
      <c r="U76" s="31">
        <v>14.935217391304343</v>
      </c>
      <c r="V76" s="31">
        <v>8.5897826086956517</v>
      </c>
      <c r="W76" s="36">
        <v>0.57513609501906804</v>
      </c>
      <c r="X76" s="31">
        <v>3.3594565217391303</v>
      </c>
      <c r="Y76" s="31">
        <v>0</v>
      </c>
      <c r="Z76" s="36">
        <v>0</v>
      </c>
      <c r="AA76" s="31">
        <v>96.543152173913043</v>
      </c>
      <c r="AB76" s="31">
        <v>78.715652173913043</v>
      </c>
      <c r="AC76" s="36">
        <v>0.81534164155024169</v>
      </c>
      <c r="AD76" s="31">
        <v>1.631413043478261</v>
      </c>
      <c r="AE76" s="31">
        <v>0</v>
      </c>
      <c r="AF76" s="36">
        <v>0</v>
      </c>
      <c r="AG76" s="31">
        <v>17.761630434782607</v>
      </c>
      <c r="AH76" s="31">
        <v>6.8478260869565215</v>
      </c>
      <c r="AI76" s="36">
        <v>0.38554039912610844</v>
      </c>
      <c r="AJ76" t="s">
        <v>11</v>
      </c>
      <c r="AK76" s="37">
        <v>8</v>
      </c>
      <c r="AT76"/>
    </row>
    <row r="77" spans="1:46" x14ac:dyDescent="0.25">
      <c r="A77" t="s">
        <v>281</v>
      </c>
      <c r="B77" t="s">
        <v>107</v>
      </c>
      <c r="C77" t="s">
        <v>186</v>
      </c>
      <c r="D77" t="s">
        <v>237</v>
      </c>
      <c r="E77" s="31">
        <v>49.456521739130437</v>
      </c>
      <c r="F77" s="31">
        <v>137.69565217391306</v>
      </c>
      <c r="G77" s="31">
        <v>0</v>
      </c>
      <c r="H77" s="36">
        <v>0</v>
      </c>
      <c r="I77" s="31">
        <v>28.522826086956528</v>
      </c>
      <c r="J77" s="31">
        <v>0</v>
      </c>
      <c r="K77" s="36">
        <v>0</v>
      </c>
      <c r="L77" s="31">
        <v>20.176086956521743</v>
      </c>
      <c r="M77" s="31">
        <v>0</v>
      </c>
      <c r="N77" s="36">
        <v>0</v>
      </c>
      <c r="O77" s="31">
        <v>8.3467391304347842</v>
      </c>
      <c r="P77" s="31">
        <v>0</v>
      </c>
      <c r="Q77" s="36">
        <v>0</v>
      </c>
      <c r="R77" s="31">
        <v>0</v>
      </c>
      <c r="S77" s="31">
        <v>0</v>
      </c>
      <c r="T77" s="36" t="s">
        <v>447</v>
      </c>
      <c r="U77" s="31">
        <v>22.994565217391305</v>
      </c>
      <c r="V77" s="31">
        <v>0</v>
      </c>
      <c r="W77" s="36">
        <v>0</v>
      </c>
      <c r="X77" s="31">
        <v>5.9445652173913013</v>
      </c>
      <c r="Y77" s="31">
        <v>0</v>
      </c>
      <c r="Z77" s="36">
        <v>0</v>
      </c>
      <c r="AA77" s="31">
        <v>69.782608695652172</v>
      </c>
      <c r="AB77" s="31">
        <v>0</v>
      </c>
      <c r="AC77" s="36">
        <v>0</v>
      </c>
      <c r="AD77" s="31">
        <v>0</v>
      </c>
      <c r="AE77" s="31">
        <v>0</v>
      </c>
      <c r="AF77" s="36" t="s">
        <v>447</v>
      </c>
      <c r="AG77" s="31">
        <v>10.451086956521742</v>
      </c>
      <c r="AH77" s="31">
        <v>0</v>
      </c>
      <c r="AI77" s="36">
        <v>0</v>
      </c>
      <c r="AJ77" t="s">
        <v>29</v>
      </c>
      <c r="AK77" s="37">
        <v>8</v>
      </c>
      <c r="AT77"/>
    </row>
    <row r="78" spans="1:46" x14ac:dyDescent="0.25">
      <c r="A78" t="s">
        <v>281</v>
      </c>
      <c r="B78" t="s">
        <v>143</v>
      </c>
      <c r="C78" t="s">
        <v>187</v>
      </c>
      <c r="D78" t="s">
        <v>238</v>
      </c>
      <c r="E78" s="31">
        <v>132.35869565217391</v>
      </c>
      <c r="F78" s="31">
        <v>649.63336956521766</v>
      </c>
      <c r="G78" s="31">
        <v>0</v>
      </c>
      <c r="H78" s="36">
        <v>0</v>
      </c>
      <c r="I78" s="31">
        <v>109.80989130434786</v>
      </c>
      <c r="J78" s="31">
        <v>0</v>
      </c>
      <c r="K78" s="36">
        <v>0</v>
      </c>
      <c r="L78" s="31">
        <v>73.288586956521769</v>
      </c>
      <c r="M78" s="31">
        <v>0</v>
      </c>
      <c r="N78" s="36">
        <v>0</v>
      </c>
      <c r="O78" s="31">
        <v>31.825652173913046</v>
      </c>
      <c r="P78" s="31">
        <v>0</v>
      </c>
      <c r="Q78" s="36">
        <v>0</v>
      </c>
      <c r="R78" s="31">
        <v>4.6956521739130439</v>
      </c>
      <c r="S78" s="31">
        <v>0</v>
      </c>
      <c r="T78" s="36">
        <v>0</v>
      </c>
      <c r="U78" s="31">
        <v>87.097934782608675</v>
      </c>
      <c r="V78" s="31">
        <v>0</v>
      </c>
      <c r="W78" s="36">
        <v>0</v>
      </c>
      <c r="X78" s="31">
        <v>5.1198913043478242</v>
      </c>
      <c r="Y78" s="31">
        <v>0</v>
      </c>
      <c r="Z78" s="36">
        <v>0</v>
      </c>
      <c r="AA78" s="31">
        <v>427.24597826086978</v>
      </c>
      <c r="AB78" s="31">
        <v>0</v>
      </c>
      <c r="AC78" s="36">
        <v>0</v>
      </c>
      <c r="AD78" s="31">
        <v>18.901630434782604</v>
      </c>
      <c r="AE78" s="31">
        <v>0</v>
      </c>
      <c r="AF78" s="36">
        <v>0</v>
      </c>
      <c r="AG78" s="31">
        <v>1.4580434782608693</v>
      </c>
      <c r="AH78" s="31">
        <v>0</v>
      </c>
      <c r="AI78" s="36">
        <v>0</v>
      </c>
      <c r="AJ78" t="s">
        <v>66</v>
      </c>
      <c r="AK78" s="37">
        <v>8</v>
      </c>
      <c r="AT78"/>
    </row>
    <row r="79" spans="1:46" x14ac:dyDescent="0.25">
      <c r="E79" s="31"/>
      <c r="F79" s="31"/>
      <c r="G79" s="31"/>
      <c r="I79" s="31"/>
      <c r="J79" s="31"/>
      <c r="L79" s="31"/>
      <c r="M79" s="31"/>
      <c r="O79" s="31"/>
      <c r="R79" s="31"/>
      <c r="U79" s="31"/>
      <c r="X79" s="31"/>
      <c r="AA79" s="31"/>
      <c r="AD79" s="31"/>
      <c r="AG79" s="31"/>
      <c r="AT79"/>
    </row>
    <row r="80" spans="1:46" x14ac:dyDescent="0.25">
      <c r="AT80"/>
    </row>
    <row r="81" spans="38:46" x14ac:dyDescent="0.25">
      <c r="AT81"/>
    </row>
    <row r="82" spans="38:46" x14ac:dyDescent="0.25">
      <c r="AT82"/>
    </row>
    <row r="83" spans="38:46" x14ac:dyDescent="0.25">
      <c r="AT83"/>
    </row>
    <row r="84" spans="38:46" x14ac:dyDescent="0.25">
      <c r="AT84"/>
    </row>
    <row r="91" spans="38:46" x14ac:dyDescent="0.25">
      <c r="AL91" s="31"/>
      <c r="AM91" s="31"/>
      <c r="AN91" s="31"/>
      <c r="AO91" s="31"/>
      <c r="AP91" s="31"/>
      <c r="AQ91" s="31"/>
      <c r="AR91" s="31"/>
    </row>
  </sheetData>
  <pageMargins left="0.7" right="0.7" top="0.75" bottom="0.75" header="0.3" footer="0.3"/>
  <pageSetup orientation="portrait" horizontalDpi="1200" verticalDpi="1200" r:id="rId1"/>
  <ignoredErrors>
    <ignoredError sqref="AJ2:AJ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78"/>
  <sheetViews>
    <sheetView tabSelected="1"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304</v>
      </c>
      <c r="B1" s="1" t="s">
        <v>371</v>
      </c>
      <c r="C1" s="1" t="s">
        <v>307</v>
      </c>
      <c r="D1" s="1" t="s">
        <v>306</v>
      </c>
      <c r="E1" s="1" t="s">
        <v>308</v>
      </c>
      <c r="F1" s="1" t="s">
        <v>418</v>
      </c>
      <c r="G1" s="1" t="s">
        <v>419</v>
      </c>
      <c r="H1" s="1" t="s">
        <v>420</v>
      </c>
      <c r="I1" s="1" t="s">
        <v>421</v>
      </c>
      <c r="J1" s="1" t="s">
        <v>422</v>
      </c>
      <c r="K1" s="1" t="s">
        <v>423</v>
      </c>
      <c r="L1" s="1" t="s">
        <v>424</v>
      </c>
      <c r="M1" s="1" t="s">
        <v>425</v>
      </c>
      <c r="N1" s="1" t="s">
        <v>426</v>
      </c>
      <c r="O1" s="1" t="s">
        <v>427</v>
      </c>
      <c r="P1" s="1" t="s">
        <v>428</v>
      </c>
      <c r="Q1" s="1" t="s">
        <v>429</v>
      </c>
      <c r="R1" s="1" t="s">
        <v>430</v>
      </c>
      <c r="S1" s="1" t="s">
        <v>431</v>
      </c>
      <c r="T1" s="1" t="s">
        <v>432</v>
      </c>
      <c r="U1" s="1" t="s">
        <v>433</v>
      </c>
      <c r="V1" s="1" t="s">
        <v>434</v>
      </c>
      <c r="W1" s="1" t="s">
        <v>435</v>
      </c>
      <c r="X1" s="1" t="s">
        <v>436</v>
      </c>
      <c r="Y1" s="1" t="s">
        <v>437</v>
      </c>
      <c r="Z1" s="1" t="s">
        <v>438</v>
      </c>
      <c r="AA1" s="1" t="s">
        <v>439</v>
      </c>
      <c r="AB1" s="1" t="s">
        <v>440</v>
      </c>
      <c r="AC1" s="1" t="s">
        <v>441</v>
      </c>
      <c r="AD1" s="1" t="s">
        <v>442</v>
      </c>
      <c r="AE1" s="1" t="s">
        <v>443</v>
      </c>
      <c r="AF1" s="1" t="s">
        <v>444</v>
      </c>
      <c r="AG1" s="1" t="s">
        <v>445</v>
      </c>
      <c r="AH1" s="1" t="s">
        <v>305</v>
      </c>
      <c r="AI1" s="38" t="s">
        <v>446</v>
      </c>
    </row>
    <row r="2" spans="1:35" x14ac:dyDescent="0.25">
      <c r="A2" t="s">
        <v>281</v>
      </c>
      <c r="B2" t="s">
        <v>129</v>
      </c>
      <c r="C2" t="s">
        <v>200</v>
      </c>
      <c r="D2" t="s">
        <v>220</v>
      </c>
      <c r="E2" s="2">
        <v>32.717391304347828</v>
      </c>
      <c r="F2" s="2">
        <v>5.0244565217391308</v>
      </c>
      <c r="G2" s="2">
        <v>6.5217391304347824E-2</v>
      </c>
      <c r="H2" s="2">
        <v>0.19565217391304349</v>
      </c>
      <c r="I2" s="2">
        <v>0.19293478260869565</v>
      </c>
      <c r="J2" s="2">
        <v>0</v>
      </c>
      <c r="K2" s="2">
        <v>6.5217391304347824E-2</v>
      </c>
      <c r="L2" s="2">
        <v>1.0869565217391304E-2</v>
      </c>
      <c r="M2" s="2">
        <v>3.9104347826086956</v>
      </c>
      <c r="N2" s="2">
        <v>1.814347826086957</v>
      </c>
      <c r="O2" s="2">
        <v>0.1749767441860465</v>
      </c>
      <c r="P2" s="2">
        <v>5.1973913043478248</v>
      </c>
      <c r="Q2" s="2">
        <v>1.0286956521739128</v>
      </c>
      <c r="R2" s="2">
        <v>0.19029900332225907</v>
      </c>
      <c r="S2" s="2">
        <v>0</v>
      </c>
      <c r="T2" s="2">
        <v>0</v>
      </c>
      <c r="U2" s="2">
        <v>0</v>
      </c>
      <c r="V2" s="2">
        <v>0</v>
      </c>
      <c r="W2" s="2">
        <v>9.5000000000000001E-2</v>
      </c>
      <c r="X2" s="2">
        <v>0</v>
      </c>
      <c r="Y2" s="2">
        <v>0</v>
      </c>
      <c r="Z2" s="2">
        <v>2.9036544850498339E-3</v>
      </c>
      <c r="AA2" s="2">
        <v>0</v>
      </c>
      <c r="AB2" s="2">
        <v>0</v>
      </c>
      <c r="AC2" s="2">
        <v>0</v>
      </c>
      <c r="AD2" s="2">
        <v>0</v>
      </c>
      <c r="AE2" s="2">
        <v>0</v>
      </c>
      <c r="AF2" s="2">
        <v>0</v>
      </c>
      <c r="AG2" s="2">
        <v>0</v>
      </c>
      <c r="AH2" t="s">
        <v>52</v>
      </c>
      <c r="AI2">
        <v>8</v>
      </c>
    </row>
    <row r="3" spans="1:35" x14ac:dyDescent="0.25">
      <c r="A3" t="s">
        <v>281</v>
      </c>
      <c r="B3" t="s">
        <v>124</v>
      </c>
      <c r="C3" t="s">
        <v>160</v>
      </c>
      <c r="D3" t="s">
        <v>237</v>
      </c>
      <c r="E3" s="2">
        <v>21.717391304347824</v>
      </c>
      <c r="F3" s="2">
        <v>0</v>
      </c>
      <c r="G3" s="2">
        <v>0</v>
      </c>
      <c r="H3" s="2">
        <v>0</v>
      </c>
      <c r="I3" s="2">
        <v>0.28804347826086957</v>
      </c>
      <c r="J3" s="2">
        <v>0</v>
      </c>
      <c r="K3" s="2">
        <v>0</v>
      </c>
      <c r="L3" s="2">
        <v>0</v>
      </c>
      <c r="M3" s="2">
        <v>0</v>
      </c>
      <c r="N3" s="2">
        <v>0</v>
      </c>
      <c r="O3" s="2">
        <v>0</v>
      </c>
      <c r="P3" s="2">
        <v>0</v>
      </c>
      <c r="Q3" s="2">
        <v>10.748913043478263</v>
      </c>
      <c r="R3" s="2">
        <v>0.49494494494494506</v>
      </c>
      <c r="S3" s="2">
        <v>0</v>
      </c>
      <c r="T3" s="2">
        <v>0</v>
      </c>
      <c r="U3" s="2">
        <v>0</v>
      </c>
      <c r="V3" s="2">
        <v>0</v>
      </c>
      <c r="W3" s="2">
        <v>1.6086956521739131</v>
      </c>
      <c r="X3" s="2">
        <v>0</v>
      </c>
      <c r="Y3" s="2">
        <v>0</v>
      </c>
      <c r="Z3" s="2">
        <v>7.4074074074074084E-2</v>
      </c>
      <c r="AA3" s="2">
        <v>0</v>
      </c>
      <c r="AB3" s="2">
        <v>0</v>
      </c>
      <c r="AC3" s="2">
        <v>0</v>
      </c>
      <c r="AD3" s="2">
        <v>0</v>
      </c>
      <c r="AE3" s="2">
        <v>0</v>
      </c>
      <c r="AF3" s="2">
        <v>0</v>
      </c>
      <c r="AG3" s="2">
        <v>0</v>
      </c>
      <c r="AH3" t="s">
        <v>47</v>
      </c>
      <c r="AI3">
        <v>8</v>
      </c>
    </row>
    <row r="4" spans="1:35" x14ac:dyDescent="0.25">
      <c r="A4" t="s">
        <v>281</v>
      </c>
      <c r="B4" t="s">
        <v>151</v>
      </c>
      <c r="C4" t="s">
        <v>182</v>
      </c>
      <c r="D4" t="s">
        <v>235</v>
      </c>
      <c r="E4" s="2">
        <v>47.413043478260867</v>
      </c>
      <c r="F4" s="2">
        <v>5.7391304347826084</v>
      </c>
      <c r="G4" s="2">
        <v>0.22826086956521738</v>
      </c>
      <c r="H4" s="2">
        <v>0.66304347826086951</v>
      </c>
      <c r="I4" s="2">
        <v>2.6232608695652178</v>
      </c>
      <c r="J4" s="2">
        <v>0</v>
      </c>
      <c r="K4" s="2">
        <v>0</v>
      </c>
      <c r="L4" s="2">
        <v>2.0506521739130439</v>
      </c>
      <c r="M4" s="2">
        <v>5.7725000000000026</v>
      </c>
      <c r="N4" s="2">
        <v>0</v>
      </c>
      <c r="O4" s="2">
        <v>0.12174919761577264</v>
      </c>
      <c r="P4" s="2">
        <v>4.4878260869565221</v>
      </c>
      <c r="Q4" s="2">
        <v>7.8469565217391288</v>
      </c>
      <c r="R4" s="2">
        <v>0.26015589179275561</v>
      </c>
      <c r="S4" s="2">
        <v>1.9715217391304347</v>
      </c>
      <c r="T4" s="2">
        <v>0.31945652173913042</v>
      </c>
      <c r="U4" s="2">
        <v>0</v>
      </c>
      <c r="V4" s="2">
        <v>4.8319578175149015E-2</v>
      </c>
      <c r="W4" s="2">
        <v>2.8039130434782611</v>
      </c>
      <c r="X4" s="2">
        <v>0.15413043478260868</v>
      </c>
      <c r="Y4" s="2">
        <v>0</v>
      </c>
      <c r="Z4" s="2">
        <v>6.2388812471343431E-2</v>
      </c>
      <c r="AA4" s="2">
        <v>0</v>
      </c>
      <c r="AB4" s="2">
        <v>0</v>
      </c>
      <c r="AC4" s="2">
        <v>0</v>
      </c>
      <c r="AD4" s="2">
        <v>0</v>
      </c>
      <c r="AE4" s="2">
        <v>0</v>
      </c>
      <c r="AF4" s="2">
        <v>0</v>
      </c>
      <c r="AG4" s="2">
        <v>0</v>
      </c>
      <c r="AH4" t="s">
        <v>74</v>
      </c>
      <c r="AI4">
        <v>8</v>
      </c>
    </row>
    <row r="5" spans="1:35" x14ac:dyDescent="0.25">
      <c r="A5" t="s">
        <v>281</v>
      </c>
      <c r="B5" t="s">
        <v>118</v>
      </c>
      <c r="C5" t="s">
        <v>159</v>
      </c>
      <c r="D5" t="s">
        <v>242</v>
      </c>
      <c r="E5" s="2">
        <v>92.478260869565219</v>
      </c>
      <c r="F5" s="2">
        <v>8.1521739130434785</v>
      </c>
      <c r="G5" s="2">
        <v>1.6304347826086956E-2</v>
      </c>
      <c r="H5" s="2">
        <v>0.40760869565217389</v>
      </c>
      <c r="I5" s="2">
        <v>5.1141304347826084</v>
      </c>
      <c r="J5" s="2">
        <v>0</v>
      </c>
      <c r="K5" s="2">
        <v>0</v>
      </c>
      <c r="L5" s="2">
        <v>1.2418478260869565</v>
      </c>
      <c r="M5" s="2">
        <v>4.7663043478260869</v>
      </c>
      <c r="N5" s="2">
        <v>7.3342391304347823</v>
      </c>
      <c r="O5" s="2">
        <v>0.13084743770568877</v>
      </c>
      <c r="P5" s="2">
        <v>4.7663043478260869</v>
      </c>
      <c r="Q5" s="2">
        <v>16.747282608695652</v>
      </c>
      <c r="R5" s="2">
        <v>0.23263399153737657</v>
      </c>
      <c r="S5" s="2">
        <v>2.3179347826086958</v>
      </c>
      <c r="T5" s="2">
        <v>3.5027173913043477</v>
      </c>
      <c r="U5" s="2">
        <v>0</v>
      </c>
      <c r="V5" s="2">
        <v>6.2940761636107193E-2</v>
      </c>
      <c r="W5" s="2">
        <v>6.0760869565217392</v>
      </c>
      <c r="X5" s="2">
        <v>0</v>
      </c>
      <c r="Y5" s="2">
        <v>0</v>
      </c>
      <c r="Z5" s="2">
        <v>6.5702867889045599E-2</v>
      </c>
      <c r="AA5" s="2">
        <v>0</v>
      </c>
      <c r="AB5" s="2">
        <v>0</v>
      </c>
      <c r="AC5" s="2">
        <v>0</v>
      </c>
      <c r="AD5" s="2">
        <v>0</v>
      </c>
      <c r="AE5" s="2">
        <v>1.9021739130434784E-2</v>
      </c>
      <c r="AF5" s="2">
        <v>0</v>
      </c>
      <c r="AG5" s="2">
        <v>0</v>
      </c>
      <c r="AH5" t="s">
        <v>41</v>
      </c>
      <c r="AI5">
        <v>8</v>
      </c>
    </row>
    <row r="6" spans="1:35" x14ac:dyDescent="0.25">
      <c r="A6" t="s">
        <v>281</v>
      </c>
      <c r="B6" t="s">
        <v>100</v>
      </c>
      <c r="C6" t="s">
        <v>182</v>
      </c>
      <c r="D6" t="s">
        <v>235</v>
      </c>
      <c r="E6" s="2">
        <v>136.10869565217391</v>
      </c>
      <c r="F6" s="2">
        <v>5.1304347826086953</v>
      </c>
      <c r="G6" s="2">
        <v>1.0869565217391304E-2</v>
      </c>
      <c r="H6" s="2">
        <v>0.54891304347826086</v>
      </c>
      <c r="I6" s="2">
        <v>8.8016304347826093</v>
      </c>
      <c r="J6" s="2">
        <v>0</v>
      </c>
      <c r="K6" s="2">
        <v>0</v>
      </c>
      <c r="L6" s="2">
        <v>2.3442391304347829</v>
      </c>
      <c r="M6" s="2">
        <v>15.546195652173912</v>
      </c>
      <c r="N6" s="2">
        <v>0</v>
      </c>
      <c r="O6" s="2">
        <v>0.11421897460469574</v>
      </c>
      <c r="P6" s="2">
        <v>5.0163043478260869</v>
      </c>
      <c r="Q6" s="2">
        <v>29.808152173913044</v>
      </c>
      <c r="R6" s="2">
        <v>0.25585769046478202</v>
      </c>
      <c r="S6" s="2">
        <v>5.6227173913043478</v>
      </c>
      <c r="T6" s="2">
        <v>2.8416304347826089</v>
      </c>
      <c r="U6" s="2">
        <v>0</v>
      </c>
      <c r="V6" s="2">
        <v>6.2188148858009912E-2</v>
      </c>
      <c r="W6" s="2">
        <v>8.2821739130434793</v>
      </c>
      <c r="X6" s="2">
        <v>2.9745652173913046</v>
      </c>
      <c r="Y6" s="2">
        <v>0</v>
      </c>
      <c r="Z6" s="2">
        <v>8.2704040888037067E-2</v>
      </c>
      <c r="AA6" s="2">
        <v>0</v>
      </c>
      <c r="AB6" s="2">
        <v>0</v>
      </c>
      <c r="AC6" s="2">
        <v>0</v>
      </c>
      <c r="AD6" s="2">
        <v>0</v>
      </c>
      <c r="AE6" s="2">
        <v>0</v>
      </c>
      <c r="AF6" s="2">
        <v>0</v>
      </c>
      <c r="AG6" s="2">
        <v>0</v>
      </c>
      <c r="AH6" t="s">
        <v>22</v>
      </c>
      <c r="AI6">
        <v>8</v>
      </c>
    </row>
    <row r="7" spans="1:35" x14ac:dyDescent="0.25">
      <c r="A7" t="s">
        <v>281</v>
      </c>
      <c r="B7" t="s">
        <v>105</v>
      </c>
      <c r="C7" t="s">
        <v>184</v>
      </c>
      <c r="D7" t="s">
        <v>236</v>
      </c>
      <c r="E7" s="2">
        <v>50.260869565217391</v>
      </c>
      <c r="F7" s="2">
        <v>5.1304347826086953</v>
      </c>
      <c r="G7" s="2">
        <v>0.45652173913043476</v>
      </c>
      <c r="H7" s="2">
        <v>0.29076086956521741</v>
      </c>
      <c r="I7" s="2">
        <v>0.11956521739130435</v>
      </c>
      <c r="J7" s="2">
        <v>0</v>
      </c>
      <c r="K7" s="2">
        <v>0</v>
      </c>
      <c r="L7" s="2">
        <v>5.6739130434782604E-2</v>
      </c>
      <c r="M7" s="2">
        <v>0</v>
      </c>
      <c r="N7" s="2">
        <v>5.0570652173913047</v>
      </c>
      <c r="O7" s="2">
        <v>0.10061634948096887</v>
      </c>
      <c r="P7" s="2">
        <v>11.8125</v>
      </c>
      <c r="Q7" s="2">
        <v>0</v>
      </c>
      <c r="R7" s="2">
        <v>0.23502378892733564</v>
      </c>
      <c r="S7" s="2">
        <v>0.1990217391304348</v>
      </c>
      <c r="T7" s="2">
        <v>3.9184782608695659</v>
      </c>
      <c r="U7" s="2">
        <v>0</v>
      </c>
      <c r="V7" s="2">
        <v>8.1922577854671288E-2</v>
      </c>
      <c r="W7" s="2">
        <v>4.2095652173913045</v>
      </c>
      <c r="X7" s="2">
        <v>0</v>
      </c>
      <c r="Y7" s="2">
        <v>0</v>
      </c>
      <c r="Z7" s="2">
        <v>8.375432525951558E-2</v>
      </c>
      <c r="AA7" s="2">
        <v>9.7826086956521743E-2</v>
      </c>
      <c r="AB7" s="2">
        <v>0</v>
      </c>
      <c r="AC7" s="2">
        <v>0</v>
      </c>
      <c r="AD7" s="2">
        <v>0</v>
      </c>
      <c r="AE7" s="2">
        <v>0</v>
      </c>
      <c r="AF7" s="2">
        <v>0</v>
      </c>
      <c r="AG7" s="2">
        <v>0</v>
      </c>
      <c r="AH7" t="s">
        <v>27</v>
      </c>
      <c r="AI7">
        <v>8</v>
      </c>
    </row>
    <row r="8" spans="1:35" x14ac:dyDescent="0.25">
      <c r="A8" t="s">
        <v>281</v>
      </c>
      <c r="B8" t="s">
        <v>149</v>
      </c>
      <c r="C8" t="s">
        <v>165</v>
      </c>
      <c r="D8" t="s">
        <v>217</v>
      </c>
      <c r="E8" s="2">
        <v>114.33695652173913</v>
      </c>
      <c r="F8" s="2">
        <v>1.9293478260869565</v>
      </c>
      <c r="G8" s="2">
        <v>0.22826086956521738</v>
      </c>
      <c r="H8" s="2">
        <v>0</v>
      </c>
      <c r="I8" s="2">
        <v>20.492826086956526</v>
      </c>
      <c r="J8" s="2">
        <v>0</v>
      </c>
      <c r="K8" s="2">
        <v>0</v>
      </c>
      <c r="L8" s="2">
        <v>0.51858695652173903</v>
      </c>
      <c r="M8" s="2">
        <v>14.304347826086957</v>
      </c>
      <c r="N8" s="2">
        <v>0</v>
      </c>
      <c r="O8" s="2">
        <v>0.12510694932978422</v>
      </c>
      <c r="P8" s="2">
        <v>5.5060869565217399</v>
      </c>
      <c r="Q8" s="2">
        <v>17.107717391304348</v>
      </c>
      <c r="R8" s="2">
        <v>0.19778210856545303</v>
      </c>
      <c r="S8" s="2">
        <v>2.3452173913043479</v>
      </c>
      <c r="T8" s="2">
        <v>3.3430434782608698</v>
      </c>
      <c r="U8" s="2">
        <v>12.517934782608696</v>
      </c>
      <c r="V8" s="2">
        <v>0.15923281680768137</v>
      </c>
      <c r="W8" s="2">
        <v>2.6794565217391306</v>
      </c>
      <c r="X8" s="2">
        <v>1.4894565217391305</v>
      </c>
      <c r="Y8" s="2">
        <v>0</v>
      </c>
      <c r="Z8" s="2">
        <v>3.6461640840384071E-2</v>
      </c>
      <c r="AA8" s="2">
        <v>0</v>
      </c>
      <c r="AB8" s="2">
        <v>0</v>
      </c>
      <c r="AC8" s="2">
        <v>0</v>
      </c>
      <c r="AD8" s="2">
        <v>0</v>
      </c>
      <c r="AE8" s="2">
        <v>0</v>
      </c>
      <c r="AF8" s="2">
        <v>0</v>
      </c>
      <c r="AG8" s="2">
        <v>0</v>
      </c>
      <c r="AH8" t="s">
        <v>72</v>
      </c>
      <c r="AI8">
        <v>8</v>
      </c>
    </row>
    <row r="9" spans="1:35" x14ac:dyDescent="0.25">
      <c r="A9" t="s">
        <v>281</v>
      </c>
      <c r="B9" t="s">
        <v>120</v>
      </c>
      <c r="C9" t="s">
        <v>165</v>
      </c>
      <c r="D9" t="s">
        <v>217</v>
      </c>
      <c r="E9" s="2">
        <v>167.59782608695653</v>
      </c>
      <c r="F9" s="2">
        <v>3.1304347826086958</v>
      </c>
      <c r="G9" s="2">
        <v>0.22826086956521738</v>
      </c>
      <c r="H9" s="2">
        <v>0</v>
      </c>
      <c r="I9" s="2">
        <v>3.3501086956521733</v>
      </c>
      <c r="J9" s="2">
        <v>0</v>
      </c>
      <c r="K9" s="2">
        <v>0</v>
      </c>
      <c r="L9" s="2">
        <v>2.1229347826086955</v>
      </c>
      <c r="M9" s="2">
        <v>15.92206521739131</v>
      </c>
      <c r="N9" s="2">
        <v>11.540217391304351</v>
      </c>
      <c r="O9" s="2">
        <v>0.16385822686296131</v>
      </c>
      <c r="P9" s="2">
        <v>5.7391304347826084</v>
      </c>
      <c r="Q9" s="2">
        <v>43.85510869565217</v>
      </c>
      <c r="R9" s="2">
        <v>0.29591218626370058</v>
      </c>
      <c r="S9" s="2">
        <v>7.8567391304347796</v>
      </c>
      <c r="T9" s="2">
        <v>3.1007608695652178</v>
      </c>
      <c r="U9" s="2">
        <v>18.025543478260865</v>
      </c>
      <c r="V9" s="2">
        <v>0.172932096763733</v>
      </c>
      <c r="W9" s="2">
        <v>7.2051086956521724</v>
      </c>
      <c r="X9" s="2">
        <v>5.9227173913043476</v>
      </c>
      <c r="Y9" s="2">
        <v>0</v>
      </c>
      <c r="Z9" s="2">
        <v>7.8329333938647119E-2</v>
      </c>
      <c r="AA9" s="2">
        <v>0</v>
      </c>
      <c r="AB9" s="2">
        <v>0</v>
      </c>
      <c r="AC9" s="2">
        <v>0</v>
      </c>
      <c r="AD9" s="2">
        <v>0</v>
      </c>
      <c r="AE9" s="2">
        <v>0</v>
      </c>
      <c r="AF9" s="2">
        <v>0</v>
      </c>
      <c r="AG9" s="2">
        <v>0</v>
      </c>
      <c r="AH9" t="s">
        <v>43</v>
      </c>
      <c r="AI9">
        <v>8</v>
      </c>
    </row>
    <row r="10" spans="1:35" x14ac:dyDescent="0.25">
      <c r="A10" t="s">
        <v>281</v>
      </c>
      <c r="B10" t="s">
        <v>111</v>
      </c>
      <c r="C10" t="s">
        <v>154</v>
      </c>
      <c r="D10" t="s">
        <v>226</v>
      </c>
      <c r="E10" s="2">
        <v>110.43478260869566</v>
      </c>
      <c r="F10" s="2">
        <v>0</v>
      </c>
      <c r="G10" s="2">
        <v>5.7391304347826084</v>
      </c>
      <c r="H10" s="2">
        <v>0</v>
      </c>
      <c r="I10" s="2">
        <v>6.5217391304347823</v>
      </c>
      <c r="J10" s="2">
        <v>0</v>
      </c>
      <c r="K10" s="2">
        <v>0</v>
      </c>
      <c r="L10" s="2">
        <v>0.97913043478260864</v>
      </c>
      <c r="M10" s="2">
        <v>9.1739130434782616</v>
      </c>
      <c r="N10" s="2">
        <v>0</v>
      </c>
      <c r="O10" s="2">
        <v>8.3070866141732286E-2</v>
      </c>
      <c r="P10" s="2">
        <v>5.7391304347826084</v>
      </c>
      <c r="Q10" s="2">
        <v>35.290217391304346</v>
      </c>
      <c r="R10" s="2">
        <v>0.37152559055118106</v>
      </c>
      <c r="S10" s="2">
        <v>4.8268478260869569</v>
      </c>
      <c r="T10" s="2">
        <v>0</v>
      </c>
      <c r="U10" s="2">
        <v>0</v>
      </c>
      <c r="V10" s="2">
        <v>4.3707677165354335E-2</v>
      </c>
      <c r="W10" s="2">
        <v>4.9485869565217397</v>
      </c>
      <c r="X10" s="2">
        <v>0</v>
      </c>
      <c r="Y10" s="2">
        <v>0</v>
      </c>
      <c r="Z10" s="2">
        <v>4.4810039370078741E-2</v>
      </c>
      <c r="AA10" s="2">
        <v>0</v>
      </c>
      <c r="AB10" s="2">
        <v>0</v>
      </c>
      <c r="AC10" s="2">
        <v>0</v>
      </c>
      <c r="AD10" s="2">
        <v>0</v>
      </c>
      <c r="AE10" s="2">
        <v>0</v>
      </c>
      <c r="AF10" s="2">
        <v>0</v>
      </c>
      <c r="AG10" s="2">
        <v>0</v>
      </c>
      <c r="AH10" t="s">
        <v>33</v>
      </c>
      <c r="AI10">
        <v>8</v>
      </c>
    </row>
    <row r="11" spans="1:35" x14ac:dyDescent="0.25">
      <c r="A11" t="s">
        <v>281</v>
      </c>
      <c r="B11" t="s">
        <v>133</v>
      </c>
      <c r="C11" t="s">
        <v>185</v>
      </c>
      <c r="D11" t="s">
        <v>219</v>
      </c>
      <c r="E11" s="2">
        <v>19.913043478260871</v>
      </c>
      <c r="F11" s="2">
        <v>15.760978260869562</v>
      </c>
      <c r="G11" s="2">
        <v>0.10326086956521739</v>
      </c>
      <c r="H11" s="2">
        <v>0.11413043478260869</v>
      </c>
      <c r="I11" s="2">
        <v>0.49934782608695655</v>
      </c>
      <c r="J11" s="2">
        <v>0</v>
      </c>
      <c r="K11" s="2">
        <v>0.17934782608695651</v>
      </c>
      <c r="L11" s="2">
        <v>1.5318478260869566</v>
      </c>
      <c r="M11" s="2">
        <v>4.813478260869565</v>
      </c>
      <c r="N11" s="2">
        <v>0</v>
      </c>
      <c r="O11" s="2">
        <v>0.24172489082969428</v>
      </c>
      <c r="P11" s="2">
        <v>0</v>
      </c>
      <c r="Q11" s="2">
        <v>16.759347826086952</v>
      </c>
      <c r="R11" s="2">
        <v>0.84162663755458489</v>
      </c>
      <c r="S11" s="2">
        <v>5.7310869565217386</v>
      </c>
      <c r="T11" s="2">
        <v>5.5057608695652167</v>
      </c>
      <c r="U11" s="2">
        <v>0</v>
      </c>
      <c r="V11" s="2">
        <v>0.56429585152838413</v>
      </c>
      <c r="W11" s="2">
        <v>5.0166304347826074</v>
      </c>
      <c r="X11" s="2">
        <v>0</v>
      </c>
      <c r="Y11" s="2">
        <v>0</v>
      </c>
      <c r="Z11" s="2">
        <v>0.25192685589519642</v>
      </c>
      <c r="AA11" s="2">
        <v>0.52173913043478259</v>
      </c>
      <c r="AB11" s="2">
        <v>0</v>
      </c>
      <c r="AC11" s="2">
        <v>0</v>
      </c>
      <c r="AD11" s="2">
        <v>0</v>
      </c>
      <c r="AE11" s="2">
        <v>0</v>
      </c>
      <c r="AF11" s="2">
        <v>0</v>
      </c>
      <c r="AG11" s="2">
        <v>0</v>
      </c>
      <c r="AH11" t="s">
        <v>56</v>
      </c>
      <c r="AI11">
        <v>8</v>
      </c>
    </row>
    <row r="12" spans="1:35" x14ac:dyDescent="0.25">
      <c r="A12" t="s">
        <v>281</v>
      </c>
      <c r="B12" t="s">
        <v>141</v>
      </c>
      <c r="C12" t="s">
        <v>209</v>
      </c>
      <c r="D12" t="s">
        <v>219</v>
      </c>
      <c r="E12" s="2">
        <v>60.869565217391305</v>
      </c>
      <c r="F12" s="2">
        <v>20.028586956521764</v>
      </c>
      <c r="G12" s="2">
        <v>7.880434782608696E-2</v>
      </c>
      <c r="H12" s="2">
        <v>7.880434782608696E-2</v>
      </c>
      <c r="I12" s="2">
        <v>0</v>
      </c>
      <c r="J12" s="2">
        <v>0.27445652173913043</v>
      </c>
      <c r="K12" s="2">
        <v>0</v>
      </c>
      <c r="L12" s="2">
        <v>0.28804347826086957</v>
      </c>
      <c r="M12" s="2">
        <v>0</v>
      </c>
      <c r="N12" s="2">
        <v>5.3045652173913131</v>
      </c>
      <c r="O12" s="2">
        <v>8.7146428571428722E-2</v>
      </c>
      <c r="P12" s="2">
        <v>5.0434782608695654</v>
      </c>
      <c r="Q12" s="2">
        <v>10.714673913043478</v>
      </c>
      <c r="R12" s="2">
        <v>0.25888392857142856</v>
      </c>
      <c r="S12" s="2">
        <v>3.5923913043478262</v>
      </c>
      <c r="T12" s="2">
        <v>0</v>
      </c>
      <c r="U12" s="2">
        <v>0</v>
      </c>
      <c r="V12" s="2">
        <v>5.9017857142857143E-2</v>
      </c>
      <c r="W12" s="2">
        <v>3.722826086956522</v>
      </c>
      <c r="X12" s="2">
        <v>1.3722826086956521</v>
      </c>
      <c r="Y12" s="2">
        <v>0</v>
      </c>
      <c r="Z12" s="2">
        <v>8.3705357142857137E-2</v>
      </c>
      <c r="AA12" s="2">
        <v>3.2608695652173912E-2</v>
      </c>
      <c r="AB12" s="2">
        <v>0</v>
      </c>
      <c r="AC12" s="2">
        <v>0</v>
      </c>
      <c r="AD12" s="2">
        <v>11.733695652173912</v>
      </c>
      <c r="AE12" s="2">
        <v>0</v>
      </c>
      <c r="AF12" s="2">
        <v>0</v>
      </c>
      <c r="AG12" s="2">
        <v>0</v>
      </c>
      <c r="AH12" t="s">
        <v>64</v>
      </c>
      <c r="AI12">
        <v>8</v>
      </c>
    </row>
    <row r="13" spans="1:35" x14ac:dyDescent="0.25">
      <c r="A13" t="s">
        <v>281</v>
      </c>
      <c r="B13" t="s">
        <v>150</v>
      </c>
      <c r="C13" t="s">
        <v>211</v>
      </c>
      <c r="D13" t="s">
        <v>217</v>
      </c>
      <c r="E13" s="2">
        <v>61.793478260869563</v>
      </c>
      <c r="F13" s="2">
        <v>5.1739130434782608</v>
      </c>
      <c r="G13" s="2">
        <v>0</v>
      </c>
      <c r="H13" s="2">
        <v>0.28250000000000003</v>
      </c>
      <c r="I13" s="2">
        <v>5.1304347826086953</v>
      </c>
      <c r="J13" s="2">
        <v>0</v>
      </c>
      <c r="K13" s="2">
        <v>0</v>
      </c>
      <c r="L13" s="2">
        <v>1.0840217391304345</v>
      </c>
      <c r="M13" s="2">
        <v>10.391304347826088</v>
      </c>
      <c r="N13" s="2">
        <v>0</v>
      </c>
      <c r="O13" s="2">
        <v>0.16816182937554972</v>
      </c>
      <c r="P13" s="2">
        <v>6.9773913043478277</v>
      </c>
      <c r="Q13" s="2">
        <v>2.694239130434783</v>
      </c>
      <c r="R13" s="2">
        <v>0.15651539138082676</v>
      </c>
      <c r="S13" s="2">
        <v>5.8393478260869571</v>
      </c>
      <c r="T13" s="2">
        <v>5.1327173913043467</v>
      </c>
      <c r="U13" s="2">
        <v>0</v>
      </c>
      <c r="V13" s="2">
        <v>0.17756024626209321</v>
      </c>
      <c r="W13" s="2">
        <v>5.4823913043478276</v>
      </c>
      <c r="X13" s="2">
        <v>5.0345652173913038</v>
      </c>
      <c r="Y13" s="2">
        <v>0</v>
      </c>
      <c r="Z13" s="2">
        <v>0.17019525065963065</v>
      </c>
      <c r="AA13" s="2">
        <v>0</v>
      </c>
      <c r="AB13" s="2">
        <v>0</v>
      </c>
      <c r="AC13" s="2">
        <v>0</v>
      </c>
      <c r="AD13" s="2">
        <v>0</v>
      </c>
      <c r="AE13" s="2">
        <v>0</v>
      </c>
      <c r="AF13" s="2">
        <v>0</v>
      </c>
      <c r="AG13" s="2">
        <v>0</v>
      </c>
      <c r="AH13" t="s">
        <v>73</v>
      </c>
      <c r="AI13">
        <v>8</v>
      </c>
    </row>
    <row r="14" spans="1:35" x14ac:dyDescent="0.25">
      <c r="A14" t="s">
        <v>281</v>
      </c>
      <c r="B14" t="s">
        <v>132</v>
      </c>
      <c r="C14" t="s">
        <v>189</v>
      </c>
      <c r="D14" t="s">
        <v>221</v>
      </c>
      <c r="E14" s="2">
        <v>39.173913043478258</v>
      </c>
      <c r="F14" s="2">
        <v>0</v>
      </c>
      <c r="G14" s="2">
        <v>0</v>
      </c>
      <c r="H14" s="2">
        <v>0</v>
      </c>
      <c r="I14" s="2">
        <v>0</v>
      </c>
      <c r="J14" s="2">
        <v>0</v>
      </c>
      <c r="K14" s="2">
        <v>0</v>
      </c>
      <c r="L14" s="2">
        <v>2.2065217391304352E-2</v>
      </c>
      <c r="M14" s="2">
        <v>0</v>
      </c>
      <c r="N14" s="2">
        <v>0</v>
      </c>
      <c r="O14" s="2">
        <v>0</v>
      </c>
      <c r="P14" s="2">
        <v>0</v>
      </c>
      <c r="Q14" s="2">
        <v>0</v>
      </c>
      <c r="R14" s="2">
        <v>0</v>
      </c>
      <c r="S14" s="2">
        <v>0.29641304347826081</v>
      </c>
      <c r="T14" s="2">
        <v>0.4789130434782608</v>
      </c>
      <c r="U14" s="2">
        <v>0</v>
      </c>
      <c r="V14" s="2">
        <v>1.9791897891231962E-2</v>
      </c>
      <c r="W14" s="2">
        <v>0.21967391304347822</v>
      </c>
      <c r="X14" s="2">
        <v>0.95706521739130468</v>
      </c>
      <c r="Y14" s="2">
        <v>0</v>
      </c>
      <c r="Z14" s="2">
        <v>3.0038845726970045E-2</v>
      </c>
      <c r="AA14" s="2">
        <v>0</v>
      </c>
      <c r="AB14" s="2">
        <v>0</v>
      </c>
      <c r="AC14" s="2">
        <v>0</v>
      </c>
      <c r="AD14" s="2">
        <v>0</v>
      </c>
      <c r="AE14" s="2">
        <v>0</v>
      </c>
      <c r="AF14" s="2">
        <v>0</v>
      </c>
      <c r="AG14" s="2">
        <v>0</v>
      </c>
      <c r="AH14" t="s">
        <v>55</v>
      </c>
      <c r="AI14">
        <v>8</v>
      </c>
    </row>
    <row r="15" spans="1:35" x14ac:dyDescent="0.25">
      <c r="A15" t="s">
        <v>281</v>
      </c>
      <c r="B15" t="s">
        <v>153</v>
      </c>
      <c r="C15" t="s">
        <v>165</v>
      </c>
      <c r="D15" t="s">
        <v>217</v>
      </c>
      <c r="E15" s="2">
        <v>95.010869565217391</v>
      </c>
      <c r="F15" s="2">
        <v>0</v>
      </c>
      <c r="G15" s="2">
        <v>0</v>
      </c>
      <c r="H15" s="2">
        <v>0</v>
      </c>
      <c r="I15" s="2">
        <v>0</v>
      </c>
      <c r="J15" s="2">
        <v>0</v>
      </c>
      <c r="K15" s="2">
        <v>0</v>
      </c>
      <c r="L15" s="2">
        <v>1.4845652173913042</v>
      </c>
      <c r="M15" s="2">
        <v>0</v>
      </c>
      <c r="N15" s="2">
        <v>0</v>
      </c>
      <c r="O15" s="2">
        <v>0</v>
      </c>
      <c r="P15" s="2">
        <v>0</v>
      </c>
      <c r="Q15" s="2">
        <v>0.1748913043478261</v>
      </c>
      <c r="R15" s="2">
        <v>1.840750486214392E-3</v>
      </c>
      <c r="S15" s="2">
        <v>5.2135869565217403</v>
      </c>
      <c r="T15" s="2">
        <v>4.8474999999999993</v>
      </c>
      <c r="U15" s="2">
        <v>0</v>
      </c>
      <c r="V15" s="2">
        <v>0.10589406246424894</v>
      </c>
      <c r="W15" s="2">
        <v>6.6114130434782599</v>
      </c>
      <c r="X15" s="2">
        <v>2.5406521739130437</v>
      </c>
      <c r="Y15" s="2">
        <v>0</v>
      </c>
      <c r="Z15" s="2">
        <v>9.632650726461503E-2</v>
      </c>
      <c r="AA15" s="2">
        <v>0</v>
      </c>
      <c r="AB15" s="2">
        <v>0</v>
      </c>
      <c r="AC15" s="2">
        <v>0</v>
      </c>
      <c r="AD15" s="2">
        <v>0</v>
      </c>
      <c r="AE15" s="2">
        <v>0</v>
      </c>
      <c r="AF15" s="2">
        <v>0</v>
      </c>
      <c r="AG15" s="2">
        <v>0</v>
      </c>
      <c r="AH15" t="s">
        <v>76</v>
      </c>
      <c r="AI15">
        <v>8</v>
      </c>
    </row>
    <row r="16" spans="1:35" x14ac:dyDescent="0.25">
      <c r="A16" t="s">
        <v>281</v>
      </c>
      <c r="B16" t="s">
        <v>110</v>
      </c>
      <c r="C16" t="s">
        <v>189</v>
      </c>
      <c r="D16" t="s">
        <v>221</v>
      </c>
      <c r="E16" s="2">
        <v>66.695652173913047</v>
      </c>
      <c r="F16" s="2">
        <v>0</v>
      </c>
      <c r="G16" s="2">
        <v>0</v>
      </c>
      <c r="H16" s="2">
        <v>0</v>
      </c>
      <c r="I16" s="2">
        <v>0</v>
      </c>
      <c r="J16" s="2">
        <v>0</v>
      </c>
      <c r="K16" s="2">
        <v>0</v>
      </c>
      <c r="L16" s="2">
        <v>0.15304347826086956</v>
      </c>
      <c r="M16" s="2">
        <v>0</v>
      </c>
      <c r="N16" s="2">
        <v>0</v>
      </c>
      <c r="O16" s="2">
        <v>0</v>
      </c>
      <c r="P16" s="2">
        <v>0</v>
      </c>
      <c r="Q16" s="2">
        <v>0</v>
      </c>
      <c r="R16" s="2">
        <v>0</v>
      </c>
      <c r="S16" s="2">
        <v>0.55021739130434788</v>
      </c>
      <c r="T16" s="2">
        <v>1.4228260869565219</v>
      </c>
      <c r="U16" s="2">
        <v>0</v>
      </c>
      <c r="V16" s="2">
        <v>2.9582790091264667E-2</v>
      </c>
      <c r="W16" s="2">
        <v>0.51282608695652165</v>
      </c>
      <c r="X16" s="2">
        <v>3.3766304347826086</v>
      </c>
      <c r="Y16" s="2">
        <v>0</v>
      </c>
      <c r="Z16" s="2">
        <v>5.8316492829204689E-2</v>
      </c>
      <c r="AA16" s="2">
        <v>0</v>
      </c>
      <c r="AB16" s="2">
        <v>0</v>
      </c>
      <c r="AC16" s="2">
        <v>0</v>
      </c>
      <c r="AD16" s="2">
        <v>0</v>
      </c>
      <c r="AE16" s="2">
        <v>0</v>
      </c>
      <c r="AF16" s="2">
        <v>0</v>
      </c>
      <c r="AG16" s="2">
        <v>0</v>
      </c>
      <c r="AH16" t="s">
        <v>32</v>
      </c>
      <c r="AI16">
        <v>8</v>
      </c>
    </row>
    <row r="17" spans="1:35" x14ac:dyDescent="0.25">
      <c r="A17" t="s">
        <v>281</v>
      </c>
      <c r="B17" t="s">
        <v>116</v>
      </c>
      <c r="C17" t="s">
        <v>159</v>
      </c>
      <c r="D17" t="s">
        <v>242</v>
      </c>
      <c r="E17" s="2">
        <v>70.706521739130437</v>
      </c>
      <c r="F17" s="2">
        <v>0</v>
      </c>
      <c r="G17" s="2">
        <v>0</v>
      </c>
      <c r="H17" s="2">
        <v>0</v>
      </c>
      <c r="I17" s="2">
        <v>0</v>
      </c>
      <c r="J17" s="2">
        <v>0</v>
      </c>
      <c r="K17" s="2">
        <v>0</v>
      </c>
      <c r="L17" s="2">
        <v>0.26130434782608697</v>
      </c>
      <c r="M17" s="2">
        <v>0</v>
      </c>
      <c r="N17" s="2">
        <v>0</v>
      </c>
      <c r="O17" s="2">
        <v>0</v>
      </c>
      <c r="P17" s="2">
        <v>0</v>
      </c>
      <c r="Q17" s="2">
        <v>0</v>
      </c>
      <c r="R17" s="2">
        <v>0</v>
      </c>
      <c r="S17" s="2">
        <v>1.3380434782608699</v>
      </c>
      <c r="T17" s="2">
        <v>1.9973913043478266</v>
      </c>
      <c r="U17" s="2">
        <v>0</v>
      </c>
      <c r="V17" s="2">
        <v>4.7172943889315921E-2</v>
      </c>
      <c r="W17" s="2">
        <v>5.5696739130434763</v>
      </c>
      <c r="X17" s="2">
        <v>0</v>
      </c>
      <c r="Y17" s="2">
        <v>0</v>
      </c>
      <c r="Z17" s="2">
        <v>7.8771714066102963E-2</v>
      </c>
      <c r="AA17" s="2">
        <v>0</v>
      </c>
      <c r="AB17" s="2">
        <v>0</v>
      </c>
      <c r="AC17" s="2">
        <v>0</v>
      </c>
      <c r="AD17" s="2">
        <v>0</v>
      </c>
      <c r="AE17" s="2">
        <v>0</v>
      </c>
      <c r="AF17" s="2">
        <v>0</v>
      </c>
      <c r="AG17" s="2">
        <v>0</v>
      </c>
      <c r="AH17" t="s">
        <v>38</v>
      </c>
      <c r="AI17">
        <v>8</v>
      </c>
    </row>
    <row r="18" spans="1:35" x14ac:dyDescent="0.25">
      <c r="A18" t="s">
        <v>281</v>
      </c>
      <c r="B18" t="s">
        <v>135</v>
      </c>
      <c r="C18" t="s">
        <v>204</v>
      </c>
      <c r="D18" t="s">
        <v>248</v>
      </c>
      <c r="E18" s="2">
        <v>30.630434782608695</v>
      </c>
      <c r="F18" s="2">
        <v>5.5652173913043477</v>
      </c>
      <c r="G18" s="2">
        <v>0</v>
      </c>
      <c r="H18" s="2">
        <v>0</v>
      </c>
      <c r="I18" s="2">
        <v>0</v>
      </c>
      <c r="J18" s="2">
        <v>0</v>
      </c>
      <c r="K18" s="2">
        <v>0</v>
      </c>
      <c r="L18" s="2">
        <v>0</v>
      </c>
      <c r="M18" s="2">
        <v>0</v>
      </c>
      <c r="N18" s="2">
        <v>0</v>
      </c>
      <c r="O18" s="2">
        <v>0</v>
      </c>
      <c r="P18" s="2">
        <v>0</v>
      </c>
      <c r="Q18" s="2">
        <v>6.0961956521739147</v>
      </c>
      <c r="R18" s="2">
        <v>0.19902413058907031</v>
      </c>
      <c r="S18" s="2">
        <v>0.63043478260869568</v>
      </c>
      <c r="T18" s="2">
        <v>6.25E-2</v>
      </c>
      <c r="U18" s="2">
        <v>0</v>
      </c>
      <c r="V18" s="2">
        <v>2.2622427253371186E-2</v>
      </c>
      <c r="W18" s="2">
        <v>0.40217391304347827</v>
      </c>
      <c r="X18" s="2">
        <v>0.75815217391304346</v>
      </c>
      <c r="Y18" s="2">
        <v>0</v>
      </c>
      <c r="Z18" s="2">
        <v>3.7881476224272535E-2</v>
      </c>
      <c r="AA18" s="2">
        <v>0</v>
      </c>
      <c r="AB18" s="2">
        <v>0</v>
      </c>
      <c r="AC18" s="2">
        <v>0</v>
      </c>
      <c r="AD18" s="2">
        <v>0</v>
      </c>
      <c r="AE18" s="2">
        <v>0</v>
      </c>
      <c r="AF18" s="2">
        <v>0</v>
      </c>
      <c r="AG18" s="2">
        <v>0</v>
      </c>
      <c r="AH18" t="s">
        <v>58</v>
      </c>
      <c r="AI18">
        <v>8</v>
      </c>
    </row>
    <row r="19" spans="1:35" x14ac:dyDescent="0.25">
      <c r="A19" t="s">
        <v>281</v>
      </c>
      <c r="B19" t="s">
        <v>145</v>
      </c>
      <c r="C19" t="s">
        <v>184</v>
      </c>
      <c r="D19" t="s">
        <v>236</v>
      </c>
      <c r="E19" s="2">
        <v>20.478260869565219</v>
      </c>
      <c r="F19" s="2">
        <v>5.3913043478260869</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4.7173913043478262</v>
      </c>
      <c r="Z19" s="2">
        <v>0.23036093418259021</v>
      </c>
      <c r="AA19" s="2">
        <v>0</v>
      </c>
      <c r="AB19" s="2">
        <v>0</v>
      </c>
      <c r="AC19" s="2">
        <v>0</v>
      </c>
      <c r="AD19" s="2">
        <v>0</v>
      </c>
      <c r="AE19" s="2">
        <v>0</v>
      </c>
      <c r="AF19" s="2">
        <v>0</v>
      </c>
      <c r="AG19" s="2">
        <v>0</v>
      </c>
      <c r="AH19" t="s">
        <v>68</v>
      </c>
      <c r="AI19">
        <v>8</v>
      </c>
    </row>
    <row r="20" spans="1:35" x14ac:dyDescent="0.25">
      <c r="A20" t="s">
        <v>281</v>
      </c>
      <c r="B20" t="s">
        <v>126</v>
      </c>
      <c r="C20" t="s">
        <v>197</v>
      </c>
      <c r="D20" t="s">
        <v>246</v>
      </c>
      <c r="E20" s="2">
        <v>37.760869565217391</v>
      </c>
      <c r="F20" s="2">
        <v>5.7391304347826084</v>
      </c>
      <c r="G20" s="2">
        <v>8.6956521739130432E-2</v>
      </c>
      <c r="H20" s="2">
        <v>0.22282608695652173</v>
      </c>
      <c r="I20" s="2">
        <v>0.27173913043478259</v>
      </c>
      <c r="J20" s="2">
        <v>0</v>
      </c>
      <c r="K20" s="2">
        <v>0</v>
      </c>
      <c r="L20" s="2">
        <v>0</v>
      </c>
      <c r="M20" s="2">
        <v>0</v>
      </c>
      <c r="N20" s="2">
        <v>3.7003260869565224</v>
      </c>
      <c r="O20" s="2">
        <v>9.7993667242371921E-2</v>
      </c>
      <c r="P20" s="2">
        <v>1.3745652173913043</v>
      </c>
      <c r="Q20" s="2">
        <v>5.1064130434782609</v>
      </c>
      <c r="R20" s="2">
        <v>0.17163212435233161</v>
      </c>
      <c r="S20" s="2">
        <v>0.58423913043478259</v>
      </c>
      <c r="T20" s="2">
        <v>7.6086956521739135E-2</v>
      </c>
      <c r="U20" s="2">
        <v>0</v>
      </c>
      <c r="V20" s="2">
        <v>1.7487046632124352E-2</v>
      </c>
      <c r="W20" s="2">
        <v>0.25543478260869568</v>
      </c>
      <c r="X20" s="2">
        <v>2.4248913043478266</v>
      </c>
      <c r="Y20" s="2">
        <v>0</v>
      </c>
      <c r="Z20" s="2">
        <v>7.0981577432354656E-2</v>
      </c>
      <c r="AA20" s="2">
        <v>0</v>
      </c>
      <c r="AB20" s="2">
        <v>0</v>
      </c>
      <c r="AC20" s="2">
        <v>0</v>
      </c>
      <c r="AD20" s="2">
        <v>0</v>
      </c>
      <c r="AE20" s="2">
        <v>0</v>
      </c>
      <c r="AF20" s="2">
        <v>0</v>
      </c>
      <c r="AG20" s="2">
        <v>0</v>
      </c>
      <c r="AH20" t="s">
        <v>49</v>
      </c>
      <c r="AI20">
        <v>8</v>
      </c>
    </row>
    <row r="21" spans="1:35" x14ac:dyDescent="0.25">
      <c r="A21" t="s">
        <v>281</v>
      </c>
      <c r="B21" t="s">
        <v>136</v>
      </c>
      <c r="C21" t="s">
        <v>205</v>
      </c>
      <c r="D21" t="s">
        <v>220</v>
      </c>
      <c r="E21" s="2">
        <v>31.978260869565219</v>
      </c>
      <c r="F21" s="2">
        <v>5.5321739130434784</v>
      </c>
      <c r="G21" s="2">
        <v>2.1739130434782608E-2</v>
      </c>
      <c r="H21" s="2">
        <v>0.13858695652173914</v>
      </c>
      <c r="I21" s="2">
        <v>0.35597826086956524</v>
      </c>
      <c r="J21" s="2">
        <v>0</v>
      </c>
      <c r="K21" s="2">
        <v>0</v>
      </c>
      <c r="L21" s="2">
        <v>1.0869565217391304E-2</v>
      </c>
      <c r="M21" s="2">
        <v>4.2452173913043474</v>
      </c>
      <c r="N21" s="2">
        <v>0</v>
      </c>
      <c r="O21" s="2">
        <v>0.13275322909585313</v>
      </c>
      <c r="P21" s="2">
        <v>4.905869565217392</v>
      </c>
      <c r="Q21" s="2">
        <v>0.76326086956521733</v>
      </c>
      <c r="R21" s="2">
        <v>0.1772807613868117</v>
      </c>
      <c r="S21" s="2">
        <v>0.43119565217391292</v>
      </c>
      <c r="T21" s="2">
        <v>0</v>
      </c>
      <c r="U21" s="2">
        <v>0</v>
      </c>
      <c r="V21" s="2">
        <v>1.3484024473147515E-2</v>
      </c>
      <c r="W21" s="2">
        <v>0.24836956521739131</v>
      </c>
      <c r="X21" s="2">
        <v>0.21945652173913041</v>
      </c>
      <c r="Y21" s="2">
        <v>0</v>
      </c>
      <c r="Z21" s="2">
        <v>1.4629503738953092E-2</v>
      </c>
      <c r="AA21" s="2">
        <v>0</v>
      </c>
      <c r="AB21" s="2">
        <v>0</v>
      </c>
      <c r="AC21" s="2">
        <v>0</v>
      </c>
      <c r="AD21" s="2">
        <v>0</v>
      </c>
      <c r="AE21" s="2">
        <v>0</v>
      </c>
      <c r="AF21" s="2">
        <v>0</v>
      </c>
      <c r="AG21" s="2">
        <v>0</v>
      </c>
      <c r="AH21" t="s">
        <v>59</v>
      </c>
      <c r="AI21">
        <v>8</v>
      </c>
    </row>
    <row r="22" spans="1:35" x14ac:dyDescent="0.25">
      <c r="A22" t="s">
        <v>281</v>
      </c>
      <c r="B22" t="s">
        <v>130</v>
      </c>
      <c r="C22" t="s">
        <v>201</v>
      </c>
      <c r="D22" t="s">
        <v>238</v>
      </c>
      <c r="E22" s="2">
        <v>28.826086956521738</v>
      </c>
      <c r="F22" s="2">
        <v>4.8247826086956538</v>
      </c>
      <c r="G22" s="2">
        <v>6.5217391304347824E-2</v>
      </c>
      <c r="H22" s="2">
        <v>0.27173913043478259</v>
      </c>
      <c r="I22" s="2">
        <v>0.19293478260869565</v>
      </c>
      <c r="J22" s="2">
        <v>0</v>
      </c>
      <c r="K22" s="2">
        <v>0</v>
      </c>
      <c r="L22" s="2">
        <v>0.11608695652173913</v>
      </c>
      <c r="M22" s="2">
        <v>2.6920652173913049</v>
      </c>
      <c r="N22" s="2">
        <v>0</v>
      </c>
      <c r="O22" s="2">
        <v>9.3389894419306202E-2</v>
      </c>
      <c r="P22" s="2">
        <v>3.2326086956521731</v>
      </c>
      <c r="Q22" s="2">
        <v>3.1115217391304348</v>
      </c>
      <c r="R22" s="2">
        <v>0.22008295625942684</v>
      </c>
      <c r="S22" s="2">
        <v>0.28869565217391302</v>
      </c>
      <c r="T22" s="2">
        <v>4.5652173913043473E-3</v>
      </c>
      <c r="U22" s="2">
        <v>0</v>
      </c>
      <c r="V22" s="2">
        <v>1.0173453996983408E-2</v>
      </c>
      <c r="W22" s="2">
        <v>0.19184782608695655</v>
      </c>
      <c r="X22" s="2">
        <v>0.11217391304347828</v>
      </c>
      <c r="Y22" s="2">
        <v>0</v>
      </c>
      <c r="Z22" s="2">
        <v>1.0546757164404225E-2</v>
      </c>
      <c r="AA22" s="2">
        <v>0</v>
      </c>
      <c r="AB22" s="2">
        <v>0</v>
      </c>
      <c r="AC22" s="2">
        <v>0</v>
      </c>
      <c r="AD22" s="2">
        <v>0</v>
      </c>
      <c r="AE22" s="2">
        <v>0</v>
      </c>
      <c r="AF22" s="2">
        <v>0</v>
      </c>
      <c r="AG22" s="2">
        <v>0</v>
      </c>
      <c r="AH22" t="s">
        <v>53</v>
      </c>
      <c r="AI22">
        <v>8</v>
      </c>
    </row>
    <row r="23" spans="1:35" x14ac:dyDescent="0.25">
      <c r="A23" t="s">
        <v>281</v>
      </c>
      <c r="B23" t="s">
        <v>127</v>
      </c>
      <c r="C23" t="s">
        <v>198</v>
      </c>
      <c r="D23" t="s">
        <v>222</v>
      </c>
      <c r="E23" s="2">
        <v>36.728260869565219</v>
      </c>
      <c r="F23" s="2">
        <v>5.6521739130434785</v>
      </c>
      <c r="G23" s="2">
        <v>0.2608695652173913</v>
      </c>
      <c r="H23" s="2">
        <v>0.22282608695652173</v>
      </c>
      <c r="I23" s="2">
        <v>0.27717391304347827</v>
      </c>
      <c r="J23" s="2">
        <v>0</v>
      </c>
      <c r="K23" s="2">
        <v>0</v>
      </c>
      <c r="L23" s="2">
        <v>4.7608695652173912E-2</v>
      </c>
      <c r="M23" s="2">
        <v>0</v>
      </c>
      <c r="N23" s="2">
        <v>5.2531521739130422</v>
      </c>
      <c r="O23" s="2">
        <v>0.14302752293577978</v>
      </c>
      <c r="P23" s="2">
        <v>2.8477173913043479</v>
      </c>
      <c r="Q23" s="2">
        <v>3.0368478260869569</v>
      </c>
      <c r="R23" s="2">
        <v>0.16021899970405448</v>
      </c>
      <c r="S23" s="2">
        <v>0.41032608695652173</v>
      </c>
      <c r="T23" s="2">
        <v>0</v>
      </c>
      <c r="U23" s="2">
        <v>0</v>
      </c>
      <c r="V23" s="2">
        <v>1.1171944362237347E-2</v>
      </c>
      <c r="W23" s="2">
        <v>0.47782608695652168</v>
      </c>
      <c r="X23" s="2">
        <v>3.5419565217391322</v>
      </c>
      <c r="Y23" s="2">
        <v>0</v>
      </c>
      <c r="Z23" s="2">
        <v>0.10944658182894353</v>
      </c>
      <c r="AA23" s="2">
        <v>0</v>
      </c>
      <c r="AB23" s="2">
        <v>0</v>
      </c>
      <c r="AC23" s="2">
        <v>0</v>
      </c>
      <c r="AD23" s="2">
        <v>0</v>
      </c>
      <c r="AE23" s="2">
        <v>0</v>
      </c>
      <c r="AF23" s="2">
        <v>0</v>
      </c>
      <c r="AG23" s="2">
        <v>0</v>
      </c>
      <c r="AH23" t="s">
        <v>50</v>
      </c>
      <c r="AI23">
        <v>8</v>
      </c>
    </row>
    <row r="24" spans="1:35" x14ac:dyDescent="0.25">
      <c r="A24" t="s">
        <v>281</v>
      </c>
      <c r="B24" t="s">
        <v>131</v>
      </c>
      <c r="C24" t="s">
        <v>202</v>
      </c>
      <c r="D24" t="s">
        <v>247</v>
      </c>
      <c r="E24" s="2">
        <v>29.326086956521738</v>
      </c>
      <c r="F24" s="2">
        <v>5.7391304347826084</v>
      </c>
      <c r="G24" s="2">
        <v>0.40217391304347827</v>
      </c>
      <c r="H24" s="2">
        <v>0.17391304347826086</v>
      </c>
      <c r="I24" s="2">
        <v>0.17391304347826086</v>
      </c>
      <c r="J24" s="2">
        <v>0</v>
      </c>
      <c r="K24" s="2">
        <v>0</v>
      </c>
      <c r="L24" s="2">
        <v>0.14293478260869569</v>
      </c>
      <c r="M24" s="2">
        <v>0</v>
      </c>
      <c r="N24" s="2">
        <v>4.9934782608695647</v>
      </c>
      <c r="O24" s="2">
        <v>0.17027427724240177</v>
      </c>
      <c r="P24" s="2">
        <v>4.7877173913043478</v>
      </c>
      <c r="Q24" s="2">
        <v>3.8977173913043481</v>
      </c>
      <c r="R24" s="2">
        <v>0.29616753150481839</v>
      </c>
      <c r="S24" s="2">
        <v>0.71597826086956506</v>
      </c>
      <c r="T24" s="2">
        <v>5.1847826086956525E-2</v>
      </c>
      <c r="U24" s="2">
        <v>0</v>
      </c>
      <c r="V24" s="2">
        <v>2.6182357301704959E-2</v>
      </c>
      <c r="W24" s="2">
        <v>1.2106521739130434</v>
      </c>
      <c r="X24" s="2">
        <v>0</v>
      </c>
      <c r="Y24" s="2">
        <v>0</v>
      </c>
      <c r="Z24" s="2">
        <v>4.1282431430689395E-2</v>
      </c>
      <c r="AA24" s="2">
        <v>0</v>
      </c>
      <c r="AB24" s="2">
        <v>0</v>
      </c>
      <c r="AC24" s="2">
        <v>0</v>
      </c>
      <c r="AD24" s="2">
        <v>0</v>
      </c>
      <c r="AE24" s="2">
        <v>0</v>
      </c>
      <c r="AF24" s="2">
        <v>0</v>
      </c>
      <c r="AG24" s="2">
        <v>0</v>
      </c>
      <c r="AH24" t="s">
        <v>54</v>
      </c>
      <c r="AI24">
        <v>8</v>
      </c>
    </row>
    <row r="25" spans="1:35" x14ac:dyDescent="0.25">
      <c r="A25" t="s">
        <v>281</v>
      </c>
      <c r="B25" t="s">
        <v>128</v>
      </c>
      <c r="C25" t="s">
        <v>199</v>
      </c>
      <c r="D25" t="s">
        <v>230</v>
      </c>
      <c r="E25" s="2">
        <v>45.358695652173914</v>
      </c>
      <c r="F25" s="2">
        <v>5.7391304347826084</v>
      </c>
      <c r="G25" s="2">
        <v>0.10869565217391304</v>
      </c>
      <c r="H25" s="2">
        <v>0.11956521739130435</v>
      </c>
      <c r="I25" s="2">
        <v>8.6956521739130432E-2</v>
      </c>
      <c r="J25" s="2">
        <v>0</v>
      </c>
      <c r="K25" s="2">
        <v>0</v>
      </c>
      <c r="L25" s="2">
        <v>0.14499999999999999</v>
      </c>
      <c r="M25" s="2">
        <v>4.9826086956521713</v>
      </c>
      <c r="N25" s="2">
        <v>0</v>
      </c>
      <c r="O25" s="2">
        <v>0.10984902947519765</v>
      </c>
      <c r="P25" s="2">
        <v>4.7923913043478255</v>
      </c>
      <c r="Q25" s="2">
        <v>6.9776086956521732</v>
      </c>
      <c r="R25" s="2">
        <v>0.25948717948717948</v>
      </c>
      <c r="S25" s="2">
        <v>1.5010869565217391</v>
      </c>
      <c r="T25" s="2">
        <v>0.1358695652173913</v>
      </c>
      <c r="U25" s="2">
        <v>0</v>
      </c>
      <c r="V25" s="2">
        <v>3.6089144500359452E-2</v>
      </c>
      <c r="W25" s="2">
        <v>1.7227173913043476</v>
      </c>
      <c r="X25" s="2">
        <v>0</v>
      </c>
      <c r="Y25" s="2">
        <v>0</v>
      </c>
      <c r="Z25" s="2">
        <v>3.797987059669302E-2</v>
      </c>
      <c r="AA25" s="2">
        <v>0</v>
      </c>
      <c r="AB25" s="2">
        <v>0</v>
      </c>
      <c r="AC25" s="2">
        <v>0</v>
      </c>
      <c r="AD25" s="2">
        <v>0</v>
      </c>
      <c r="AE25" s="2">
        <v>0</v>
      </c>
      <c r="AF25" s="2">
        <v>0</v>
      </c>
      <c r="AG25" s="2">
        <v>6.5217391304347824E-2</v>
      </c>
      <c r="AH25" t="s">
        <v>51</v>
      </c>
      <c r="AI25">
        <v>8</v>
      </c>
    </row>
    <row r="26" spans="1:35" x14ac:dyDescent="0.25">
      <c r="A26" t="s">
        <v>281</v>
      </c>
      <c r="B26" t="s">
        <v>122</v>
      </c>
      <c r="C26" t="s">
        <v>195</v>
      </c>
      <c r="D26" t="s">
        <v>244</v>
      </c>
      <c r="E26" s="2">
        <v>41.695652173913047</v>
      </c>
      <c r="F26" s="2">
        <v>4.8260869565217392</v>
      </c>
      <c r="G26" s="2">
        <v>3.8043478260869568E-2</v>
      </c>
      <c r="H26" s="2">
        <v>0.17391304347826086</v>
      </c>
      <c r="I26" s="2">
        <v>0.15217391304347827</v>
      </c>
      <c r="J26" s="2">
        <v>0</v>
      </c>
      <c r="K26" s="2">
        <v>0</v>
      </c>
      <c r="L26" s="2">
        <v>4.2717391304347825E-2</v>
      </c>
      <c r="M26" s="2">
        <v>1.8316304347826091</v>
      </c>
      <c r="N26" s="2">
        <v>3.28</v>
      </c>
      <c r="O26" s="2">
        <v>0.12259384775808133</v>
      </c>
      <c r="P26" s="2">
        <v>5.5874999999999995</v>
      </c>
      <c r="Q26" s="2">
        <v>3.8111956521739137</v>
      </c>
      <c r="R26" s="2">
        <v>0.2254118873826903</v>
      </c>
      <c r="S26" s="2">
        <v>0.14793478260869564</v>
      </c>
      <c r="T26" s="2">
        <v>7.9782608695652166E-2</v>
      </c>
      <c r="U26" s="2">
        <v>0</v>
      </c>
      <c r="V26" s="2">
        <v>5.4614181438998955E-3</v>
      </c>
      <c r="W26" s="2">
        <v>0.16304347826086957</v>
      </c>
      <c r="X26" s="2">
        <v>0.27173913043478259</v>
      </c>
      <c r="Y26" s="2">
        <v>0</v>
      </c>
      <c r="Z26" s="2">
        <v>1.0427528675703858E-2</v>
      </c>
      <c r="AA26" s="2">
        <v>0</v>
      </c>
      <c r="AB26" s="2">
        <v>0</v>
      </c>
      <c r="AC26" s="2">
        <v>0</v>
      </c>
      <c r="AD26" s="2">
        <v>0</v>
      </c>
      <c r="AE26" s="2">
        <v>0</v>
      </c>
      <c r="AF26" s="2">
        <v>0</v>
      </c>
      <c r="AG26" s="2">
        <v>0</v>
      </c>
      <c r="AH26" t="s">
        <v>45</v>
      </c>
      <c r="AI26">
        <v>8</v>
      </c>
    </row>
    <row r="27" spans="1:35" x14ac:dyDescent="0.25">
      <c r="A27" t="s">
        <v>281</v>
      </c>
      <c r="B27" t="s">
        <v>86</v>
      </c>
      <c r="C27" t="s">
        <v>163</v>
      </c>
      <c r="D27" t="s">
        <v>227</v>
      </c>
      <c r="E27" s="2">
        <v>35.608695652173914</v>
      </c>
      <c r="F27" s="2">
        <v>0</v>
      </c>
      <c r="G27" s="2">
        <v>0</v>
      </c>
      <c r="H27" s="2">
        <v>0</v>
      </c>
      <c r="I27" s="2">
        <v>0</v>
      </c>
      <c r="J27" s="2">
        <v>0</v>
      </c>
      <c r="K27" s="2">
        <v>0</v>
      </c>
      <c r="L27" s="2">
        <v>0</v>
      </c>
      <c r="M27" s="2">
        <v>0</v>
      </c>
      <c r="N27" s="2">
        <v>5</v>
      </c>
      <c r="O27" s="2">
        <v>0.14041514041514042</v>
      </c>
      <c r="P27" s="2">
        <v>2.4541304347826087</v>
      </c>
      <c r="Q27" s="2">
        <v>4.9923913043478256</v>
      </c>
      <c r="R27" s="2">
        <v>0.20912087912087909</v>
      </c>
      <c r="S27" s="2">
        <v>0</v>
      </c>
      <c r="T27" s="2">
        <v>0</v>
      </c>
      <c r="U27" s="2">
        <v>0</v>
      </c>
      <c r="V27" s="2">
        <v>0</v>
      </c>
      <c r="W27" s="2">
        <v>0.11684782608695653</v>
      </c>
      <c r="X27" s="2">
        <v>0</v>
      </c>
      <c r="Y27" s="2">
        <v>0</v>
      </c>
      <c r="Z27" s="2">
        <v>3.2814407814407815E-3</v>
      </c>
      <c r="AA27" s="2">
        <v>0</v>
      </c>
      <c r="AB27" s="2">
        <v>0</v>
      </c>
      <c r="AC27" s="2">
        <v>0</v>
      </c>
      <c r="AD27" s="2">
        <v>0</v>
      </c>
      <c r="AE27" s="2">
        <v>0</v>
      </c>
      <c r="AF27" s="2">
        <v>0</v>
      </c>
      <c r="AG27" s="2">
        <v>0</v>
      </c>
      <c r="AH27" t="s">
        <v>8</v>
      </c>
      <c r="AI27">
        <v>8</v>
      </c>
    </row>
    <row r="28" spans="1:35" x14ac:dyDescent="0.25">
      <c r="A28" t="s">
        <v>281</v>
      </c>
      <c r="B28" t="s">
        <v>95</v>
      </c>
      <c r="C28" t="s">
        <v>177</v>
      </c>
      <c r="D28" t="s">
        <v>228</v>
      </c>
      <c r="E28" s="2">
        <v>33.347826086956523</v>
      </c>
      <c r="F28" s="2">
        <v>4.1576086956521738</v>
      </c>
      <c r="G28" s="2">
        <v>0.28260869565217389</v>
      </c>
      <c r="H28" s="2">
        <v>0.22282608695652173</v>
      </c>
      <c r="I28" s="2">
        <v>0.27445652173913043</v>
      </c>
      <c r="J28" s="2">
        <v>0</v>
      </c>
      <c r="K28" s="2">
        <v>0</v>
      </c>
      <c r="L28" s="2">
        <v>1.2717391304347824E-2</v>
      </c>
      <c r="M28" s="2">
        <v>0</v>
      </c>
      <c r="N28" s="2">
        <v>4.2961956521739131</v>
      </c>
      <c r="O28" s="2">
        <v>0.12882985658409388</v>
      </c>
      <c r="P28" s="2">
        <v>3.6576086956521738</v>
      </c>
      <c r="Q28" s="2">
        <v>7.4782608695652177</v>
      </c>
      <c r="R28" s="2">
        <v>0.33393089960886568</v>
      </c>
      <c r="S28" s="2">
        <v>0.33619565217391301</v>
      </c>
      <c r="T28" s="2">
        <v>0</v>
      </c>
      <c r="U28" s="2">
        <v>0</v>
      </c>
      <c r="V28" s="2">
        <v>1.0081486310299868E-2</v>
      </c>
      <c r="W28" s="2">
        <v>0.34152173913043476</v>
      </c>
      <c r="X28" s="2">
        <v>0</v>
      </c>
      <c r="Y28" s="2">
        <v>0</v>
      </c>
      <c r="Z28" s="2">
        <v>1.0241199478487614E-2</v>
      </c>
      <c r="AA28" s="2">
        <v>0.22282608695652173</v>
      </c>
      <c r="AB28" s="2">
        <v>0</v>
      </c>
      <c r="AC28" s="2">
        <v>0</v>
      </c>
      <c r="AD28" s="2">
        <v>0</v>
      </c>
      <c r="AE28" s="2">
        <v>0</v>
      </c>
      <c r="AF28" s="2">
        <v>0</v>
      </c>
      <c r="AG28" s="2">
        <v>0</v>
      </c>
      <c r="AH28" t="s">
        <v>17</v>
      </c>
      <c r="AI28">
        <v>8</v>
      </c>
    </row>
    <row r="29" spans="1:35" x14ac:dyDescent="0.25">
      <c r="A29" t="s">
        <v>281</v>
      </c>
      <c r="B29" t="s">
        <v>80</v>
      </c>
      <c r="C29" t="s">
        <v>167</v>
      </c>
      <c r="D29" t="s">
        <v>223</v>
      </c>
      <c r="E29" s="2">
        <v>33.152173913043477</v>
      </c>
      <c r="F29" s="2">
        <v>0</v>
      </c>
      <c r="G29" s="2">
        <v>8.6956521739130432E-2</v>
      </c>
      <c r="H29" s="2">
        <v>0</v>
      </c>
      <c r="I29" s="2">
        <v>3.8441304347826089</v>
      </c>
      <c r="J29" s="2">
        <v>0</v>
      </c>
      <c r="K29" s="2">
        <v>0</v>
      </c>
      <c r="L29" s="2">
        <v>0</v>
      </c>
      <c r="M29" s="2">
        <v>0</v>
      </c>
      <c r="N29" s="2">
        <v>0</v>
      </c>
      <c r="O29" s="2">
        <v>0</v>
      </c>
      <c r="P29" s="2">
        <v>2.6739130434782608</v>
      </c>
      <c r="Q29" s="2">
        <v>9.1205434782608688</v>
      </c>
      <c r="R29" s="2">
        <v>0.35576721311475407</v>
      </c>
      <c r="S29" s="2">
        <v>0.22913043478260867</v>
      </c>
      <c r="T29" s="2">
        <v>0</v>
      </c>
      <c r="U29" s="2">
        <v>0</v>
      </c>
      <c r="V29" s="2">
        <v>6.9114754098360646E-3</v>
      </c>
      <c r="W29" s="2">
        <v>0.78423913043478266</v>
      </c>
      <c r="X29" s="2">
        <v>0</v>
      </c>
      <c r="Y29" s="2">
        <v>0</v>
      </c>
      <c r="Z29" s="2">
        <v>2.3655737704918037E-2</v>
      </c>
      <c r="AA29" s="2">
        <v>0</v>
      </c>
      <c r="AB29" s="2">
        <v>0</v>
      </c>
      <c r="AC29" s="2">
        <v>0</v>
      </c>
      <c r="AD29" s="2">
        <v>0</v>
      </c>
      <c r="AE29" s="2">
        <v>0</v>
      </c>
      <c r="AF29" s="2">
        <v>0</v>
      </c>
      <c r="AG29" s="2">
        <v>0</v>
      </c>
      <c r="AH29" t="s">
        <v>2</v>
      </c>
      <c r="AI29">
        <v>8</v>
      </c>
    </row>
    <row r="30" spans="1:35" x14ac:dyDescent="0.25">
      <c r="A30" t="s">
        <v>281</v>
      </c>
      <c r="B30" t="s">
        <v>125</v>
      </c>
      <c r="C30" t="s">
        <v>196</v>
      </c>
      <c r="D30" t="s">
        <v>245</v>
      </c>
      <c r="E30" s="2">
        <v>48.804347826086953</v>
      </c>
      <c r="F30" s="2">
        <v>14.851630434782608</v>
      </c>
      <c r="G30" s="2">
        <v>0.32608695652173914</v>
      </c>
      <c r="H30" s="2">
        <v>0.39130434782608697</v>
      </c>
      <c r="I30" s="2">
        <v>0.5</v>
      </c>
      <c r="J30" s="2">
        <v>0</v>
      </c>
      <c r="K30" s="2">
        <v>0</v>
      </c>
      <c r="L30" s="2">
        <v>0.375</v>
      </c>
      <c r="M30" s="2">
        <v>0</v>
      </c>
      <c r="N30" s="2">
        <v>4.4103260869565215</v>
      </c>
      <c r="O30" s="2">
        <v>9.0367483296213816E-2</v>
      </c>
      <c r="P30" s="2">
        <v>0</v>
      </c>
      <c r="Q30" s="2">
        <v>20.532608695652176</v>
      </c>
      <c r="R30" s="2">
        <v>0.42071269487750562</v>
      </c>
      <c r="S30" s="2">
        <v>0.96467391304347827</v>
      </c>
      <c r="T30" s="2">
        <v>0.11684782608695653</v>
      </c>
      <c r="U30" s="2">
        <v>0</v>
      </c>
      <c r="V30" s="2">
        <v>2.2160356347438754E-2</v>
      </c>
      <c r="W30" s="2">
        <v>0.44021739130434784</v>
      </c>
      <c r="X30" s="2">
        <v>0.65489130434782605</v>
      </c>
      <c r="Y30" s="2">
        <v>0</v>
      </c>
      <c r="Z30" s="2">
        <v>2.2438752783964365E-2</v>
      </c>
      <c r="AA30" s="2">
        <v>0</v>
      </c>
      <c r="AB30" s="2">
        <v>0</v>
      </c>
      <c r="AC30" s="2">
        <v>0</v>
      </c>
      <c r="AD30" s="2">
        <v>0</v>
      </c>
      <c r="AE30" s="2">
        <v>0</v>
      </c>
      <c r="AF30" s="2">
        <v>0</v>
      </c>
      <c r="AG30" s="2">
        <v>0</v>
      </c>
      <c r="AH30" t="s">
        <v>48</v>
      </c>
      <c r="AI30">
        <v>8</v>
      </c>
    </row>
    <row r="31" spans="1:35" x14ac:dyDescent="0.25">
      <c r="A31" t="s">
        <v>281</v>
      </c>
      <c r="B31" t="s">
        <v>97</v>
      </c>
      <c r="C31" t="s">
        <v>179</v>
      </c>
      <c r="D31" t="s">
        <v>216</v>
      </c>
      <c r="E31" s="2">
        <v>83.25</v>
      </c>
      <c r="F31" s="2">
        <v>5.5652173913043477</v>
      </c>
      <c r="G31" s="2">
        <v>0.71739130434782605</v>
      </c>
      <c r="H31" s="2">
        <v>0</v>
      </c>
      <c r="I31" s="2">
        <v>1.8185869565217387</v>
      </c>
      <c r="J31" s="2">
        <v>0</v>
      </c>
      <c r="K31" s="2">
        <v>0</v>
      </c>
      <c r="L31" s="2">
        <v>0</v>
      </c>
      <c r="M31" s="2">
        <v>5.0865217391304345</v>
      </c>
      <c r="N31" s="2">
        <v>0</v>
      </c>
      <c r="O31" s="2">
        <v>6.1099360229795008E-2</v>
      </c>
      <c r="P31" s="2">
        <v>5.217065217391303</v>
      </c>
      <c r="Q31" s="2">
        <v>20.177065217391313</v>
      </c>
      <c r="R31" s="2">
        <v>0.3050345998172086</v>
      </c>
      <c r="S31" s="2">
        <v>4.1544565217391325</v>
      </c>
      <c r="T31" s="2">
        <v>0</v>
      </c>
      <c r="U31" s="2">
        <v>0</v>
      </c>
      <c r="V31" s="2">
        <v>4.9903381642512103E-2</v>
      </c>
      <c r="W31" s="2">
        <v>4.2185869565217393</v>
      </c>
      <c r="X31" s="2">
        <v>0</v>
      </c>
      <c r="Y31" s="2">
        <v>0</v>
      </c>
      <c r="Z31" s="2">
        <v>5.0673717195456325E-2</v>
      </c>
      <c r="AA31" s="2">
        <v>0</v>
      </c>
      <c r="AB31" s="2">
        <v>0</v>
      </c>
      <c r="AC31" s="2">
        <v>0</v>
      </c>
      <c r="AD31" s="2">
        <v>2.3476086956521733</v>
      </c>
      <c r="AE31" s="2">
        <v>0</v>
      </c>
      <c r="AF31" s="2">
        <v>0</v>
      </c>
      <c r="AG31" s="2">
        <v>0</v>
      </c>
      <c r="AH31" t="s">
        <v>19</v>
      </c>
      <c r="AI31">
        <v>8</v>
      </c>
    </row>
    <row r="32" spans="1:35" x14ac:dyDescent="0.25">
      <c r="A32" t="s">
        <v>281</v>
      </c>
      <c r="B32" t="s">
        <v>87</v>
      </c>
      <c r="C32" t="s">
        <v>161</v>
      </c>
      <c r="D32" t="s">
        <v>228</v>
      </c>
      <c r="E32" s="2">
        <v>76.782608695652172</v>
      </c>
      <c r="F32" s="2">
        <v>4.3423913043478262</v>
      </c>
      <c r="G32" s="2">
        <v>0.58695652173913049</v>
      </c>
      <c r="H32" s="2">
        <v>0.76086956521739135</v>
      </c>
      <c r="I32" s="2">
        <v>4.9728260869565215</v>
      </c>
      <c r="J32" s="2">
        <v>0</v>
      </c>
      <c r="K32" s="2">
        <v>0</v>
      </c>
      <c r="L32" s="2">
        <v>4.6739130434782609E-2</v>
      </c>
      <c r="M32" s="2">
        <v>10.342391304347826</v>
      </c>
      <c r="N32" s="2">
        <v>0</v>
      </c>
      <c r="O32" s="2">
        <v>0.13469705549263875</v>
      </c>
      <c r="P32" s="2">
        <v>26.046195652173914</v>
      </c>
      <c r="Q32" s="2">
        <v>0</v>
      </c>
      <c r="R32" s="2">
        <v>0.33921998867497172</v>
      </c>
      <c r="S32" s="2">
        <v>0.10652173913043479</v>
      </c>
      <c r="T32" s="2">
        <v>0</v>
      </c>
      <c r="U32" s="2">
        <v>3.1494565217391304</v>
      </c>
      <c r="V32" s="2">
        <v>4.2405152887882221E-2</v>
      </c>
      <c r="W32" s="2">
        <v>0.24673913043478252</v>
      </c>
      <c r="X32" s="2">
        <v>0</v>
      </c>
      <c r="Y32" s="2">
        <v>3.6467391304347827</v>
      </c>
      <c r="Z32" s="2">
        <v>5.0707814269535675E-2</v>
      </c>
      <c r="AA32" s="2">
        <v>8.1521739130434784E-2</v>
      </c>
      <c r="AB32" s="2">
        <v>0</v>
      </c>
      <c r="AC32" s="2">
        <v>0</v>
      </c>
      <c r="AD32" s="2">
        <v>0</v>
      </c>
      <c r="AE32" s="2">
        <v>0</v>
      </c>
      <c r="AF32" s="2">
        <v>0</v>
      </c>
      <c r="AG32" s="2">
        <v>0</v>
      </c>
      <c r="AH32" t="s">
        <v>9</v>
      </c>
      <c r="AI32">
        <v>8</v>
      </c>
    </row>
    <row r="33" spans="1:35" x14ac:dyDescent="0.25">
      <c r="A33" t="s">
        <v>281</v>
      </c>
      <c r="B33" t="s">
        <v>88</v>
      </c>
      <c r="C33" t="s">
        <v>172</v>
      </c>
      <c r="D33" t="s">
        <v>224</v>
      </c>
      <c r="E33" s="2">
        <v>45.489130434782609</v>
      </c>
      <c r="F33" s="2">
        <v>5.1413043478260869</v>
      </c>
      <c r="G33" s="2">
        <v>4.3478260869565216E-2</v>
      </c>
      <c r="H33" s="2">
        <v>0.2608695652173913</v>
      </c>
      <c r="I33" s="2">
        <v>0</v>
      </c>
      <c r="J33" s="2">
        <v>1.9021739130434784E-2</v>
      </c>
      <c r="K33" s="2">
        <v>0</v>
      </c>
      <c r="L33" s="2">
        <v>0</v>
      </c>
      <c r="M33" s="2">
        <v>4.3016304347826084</v>
      </c>
      <c r="N33" s="2">
        <v>0</v>
      </c>
      <c r="O33" s="2">
        <v>9.4563918757467141E-2</v>
      </c>
      <c r="P33" s="2">
        <v>3.6983695652173911</v>
      </c>
      <c r="Q33" s="2">
        <v>13.032608695652174</v>
      </c>
      <c r="R33" s="2">
        <v>0.36780167264038233</v>
      </c>
      <c r="S33" s="2">
        <v>1.358695652173913E-2</v>
      </c>
      <c r="T33" s="2">
        <v>2.0380434782608696</v>
      </c>
      <c r="U33" s="2">
        <v>0</v>
      </c>
      <c r="V33" s="2">
        <v>4.51015531660693E-2</v>
      </c>
      <c r="W33" s="2">
        <v>0.27445652173913043</v>
      </c>
      <c r="X33" s="2">
        <v>0</v>
      </c>
      <c r="Y33" s="2">
        <v>0</v>
      </c>
      <c r="Z33" s="2">
        <v>6.033452807646356E-3</v>
      </c>
      <c r="AA33" s="2">
        <v>0</v>
      </c>
      <c r="AB33" s="2">
        <v>0</v>
      </c>
      <c r="AC33" s="2">
        <v>0</v>
      </c>
      <c r="AD33" s="2">
        <v>0</v>
      </c>
      <c r="AE33" s="2">
        <v>0</v>
      </c>
      <c r="AF33" s="2">
        <v>0</v>
      </c>
      <c r="AG33" s="2">
        <v>2.4456521739130436E-2</v>
      </c>
      <c r="AH33" t="s">
        <v>10</v>
      </c>
      <c r="AI33">
        <v>8</v>
      </c>
    </row>
    <row r="34" spans="1:35" x14ac:dyDescent="0.25">
      <c r="A34" t="s">
        <v>281</v>
      </c>
      <c r="B34" t="s">
        <v>119</v>
      </c>
      <c r="C34" t="s">
        <v>193</v>
      </c>
      <c r="D34" t="s">
        <v>244</v>
      </c>
      <c r="E34" s="2">
        <v>82.195652173913047</v>
      </c>
      <c r="F34" s="2">
        <v>4.7826086956521738</v>
      </c>
      <c r="G34" s="2">
        <v>0</v>
      </c>
      <c r="H34" s="2">
        <v>0</v>
      </c>
      <c r="I34" s="2">
        <v>3.7364130434782608</v>
      </c>
      <c r="J34" s="2">
        <v>0</v>
      </c>
      <c r="K34" s="2">
        <v>0</v>
      </c>
      <c r="L34" s="2">
        <v>0.12858695652173913</v>
      </c>
      <c r="M34" s="2">
        <v>9.1005434782608692</v>
      </c>
      <c r="N34" s="2">
        <v>0</v>
      </c>
      <c r="O34" s="2">
        <v>0.11071806400423168</v>
      </c>
      <c r="P34" s="2">
        <v>4.7472826086956523</v>
      </c>
      <c r="Q34" s="2">
        <v>23.888586956521738</v>
      </c>
      <c r="R34" s="2">
        <v>0.34838667019307057</v>
      </c>
      <c r="S34" s="2">
        <v>0.26902173913043476</v>
      </c>
      <c r="T34" s="2">
        <v>0</v>
      </c>
      <c r="U34" s="2">
        <v>13.483695652173912</v>
      </c>
      <c r="V34" s="2">
        <v>0.16731684739486907</v>
      </c>
      <c r="W34" s="2">
        <v>0.20923913043478262</v>
      </c>
      <c r="X34" s="2">
        <v>2.1739130434782608E-2</v>
      </c>
      <c r="Y34" s="2">
        <v>0</v>
      </c>
      <c r="Z34" s="2">
        <v>2.8101031473155252E-3</v>
      </c>
      <c r="AA34" s="2">
        <v>0</v>
      </c>
      <c r="AB34" s="2">
        <v>0</v>
      </c>
      <c r="AC34" s="2">
        <v>0</v>
      </c>
      <c r="AD34" s="2">
        <v>0</v>
      </c>
      <c r="AE34" s="2">
        <v>0</v>
      </c>
      <c r="AF34" s="2">
        <v>0</v>
      </c>
      <c r="AG34" s="2">
        <v>0</v>
      </c>
      <c r="AH34" t="s">
        <v>42</v>
      </c>
      <c r="AI34">
        <v>8</v>
      </c>
    </row>
    <row r="35" spans="1:35" x14ac:dyDescent="0.25">
      <c r="A35" t="s">
        <v>281</v>
      </c>
      <c r="B35" t="s">
        <v>94</v>
      </c>
      <c r="C35" t="s">
        <v>176</v>
      </c>
      <c r="D35" t="s">
        <v>232</v>
      </c>
      <c r="E35" s="2">
        <v>37.858695652173914</v>
      </c>
      <c r="F35" s="2">
        <v>10.830217391304348</v>
      </c>
      <c r="G35" s="2">
        <v>0</v>
      </c>
      <c r="H35" s="2">
        <v>0</v>
      </c>
      <c r="I35" s="2">
        <v>4.4738043478260874</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27.675978260869577</v>
      </c>
      <c r="AE35" s="2">
        <v>0</v>
      </c>
      <c r="AF35" s="2">
        <v>0</v>
      </c>
      <c r="AG35" s="2">
        <v>0</v>
      </c>
      <c r="AH35" t="s">
        <v>16</v>
      </c>
      <c r="AI35">
        <v>8</v>
      </c>
    </row>
    <row r="36" spans="1:35" x14ac:dyDescent="0.25">
      <c r="A36" t="s">
        <v>281</v>
      </c>
      <c r="B36" t="s">
        <v>83</v>
      </c>
      <c r="C36" t="s">
        <v>170</v>
      </c>
      <c r="D36" t="s">
        <v>219</v>
      </c>
      <c r="E36" s="2">
        <v>45.228260869565219</v>
      </c>
      <c r="F36" s="2">
        <v>8.9402173913043477</v>
      </c>
      <c r="G36" s="2">
        <v>0</v>
      </c>
      <c r="H36" s="2">
        <v>0</v>
      </c>
      <c r="I36" s="2">
        <v>0</v>
      </c>
      <c r="J36" s="2">
        <v>0</v>
      </c>
      <c r="K36" s="2">
        <v>0</v>
      </c>
      <c r="L36" s="2">
        <v>0.34782608695652173</v>
      </c>
      <c r="M36" s="2">
        <v>4.7391304347826084</v>
      </c>
      <c r="N36" s="2">
        <v>0</v>
      </c>
      <c r="O36" s="2">
        <v>0.10478250420571977</v>
      </c>
      <c r="P36" s="2">
        <v>4.3940217391304346</v>
      </c>
      <c r="Q36" s="2">
        <v>14.298913043478262</v>
      </c>
      <c r="R36" s="2">
        <v>0.41330209084354719</v>
      </c>
      <c r="S36" s="2">
        <v>4.5760869565217392</v>
      </c>
      <c r="T36" s="2">
        <v>0</v>
      </c>
      <c r="U36" s="2">
        <v>0</v>
      </c>
      <c r="V36" s="2">
        <v>0.1011776015380918</v>
      </c>
      <c r="W36" s="2">
        <v>0</v>
      </c>
      <c r="X36" s="2">
        <v>0</v>
      </c>
      <c r="Y36" s="2">
        <v>11.532608695652174</v>
      </c>
      <c r="Z36" s="2">
        <v>0.25498678202355202</v>
      </c>
      <c r="AA36" s="2">
        <v>0</v>
      </c>
      <c r="AB36" s="2">
        <v>0</v>
      </c>
      <c r="AC36" s="2">
        <v>0</v>
      </c>
      <c r="AD36" s="2">
        <v>0</v>
      </c>
      <c r="AE36" s="2">
        <v>0</v>
      </c>
      <c r="AF36" s="2">
        <v>0</v>
      </c>
      <c r="AG36" s="2">
        <v>0</v>
      </c>
      <c r="AH36" t="s">
        <v>5</v>
      </c>
      <c r="AI36">
        <v>8</v>
      </c>
    </row>
    <row r="37" spans="1:35" x14ac:dyDescent="0.25">
      <c r="A37" t="s">
        <v>281</v>
      </c>
      <c r="B37" t="s">
        <v>139</v>
      </c>
      <c r="C37" t="s">
        <v>207</v>
      </c>
      <c r="D37" t="s">
        <v>250</v>
      </c>
      <c r="E37" s="2">
        <v>34.75</v>
      </c>
      <c r="F37" s="2">
        <v>8.0869565217391308</v>
      </c>
      <c r="G37" s="2">
        <v>1.0869565217391304E-2</v>
      </c>
      <c r="H37" s="2">
        <v>0</v>
      </c>
      <c r="I37" s="2">
        <v>0.27717391304347827</v>
      </c>
      <c r="J37" s="2">
        <v>0</v>
      </c>
      <c r="K37" s="2">
        <v>0</v>
      </c>
      <c r="L37" s="2">
        <v>0</v>
      </c>
      <c r="M37" s="2">
        <v>5.434782608695652E-2</v>
      </c>
      <c r="N37" s="2">
        <v>0</v>
      </c>
      <c r="O37" s="2">
        <v>1.5639662183296839E-3</v>
      </c>
      <c r="P37" s="2">
        <v>0</v>
      </c>
      <c r="Q37" s="2">
        <v>15.611413043478262</v>
      </c>
      <c r="R37" s="2">
        <v>0.44924929621520177</v>
      </c>
      <c r="S37" s="2">
        <v>1.2065217391304348</v>
      </c>
      <c r="T37" s="2">
        <v>0.49456521739130432</v>
      </c>
      <c r="U37" s="2">
        <v>0</v>
      </c>
      <c r="V37" s="2">
        <v>4.8952142633719116E-2</v>
      </c>
      <c r="W37" s="2">
        <v>0.46195652173913043</v>
      </c>
      <c r="X37" s="2">
        <v>1.2690217391304348</v>
      </c>
      <c r="Y37" s="2">
        <v>0</v>
      </c>
      <c r="Z37" s="2">
        <v>4.9812324053800434E-2</v>
      </c>
      <c r="AA37" s="2">
        <v>0</v>
      </c>
      <c r="AB37" s="2">
        <v>0</v>
      </c>
      <c r="AC37" s="2">
        <v>0</v>
      </c>
      <c r="AD37" s="2">
        <v>0</v>
      </c>
      <c r="AE37" s="2">
        <v>0</v>
      </c>
      <c r="AF37" s="2">
        <v>0</v>
      </c>
      <c r="AG37" s="2">
        <v>0</v>
      </c>
      <c r="AH37" t="s">
        <v>62</v>
      </c>
      <c r="AI37">
        <v>8</v>
      </c>
    </row>
    <row r="38" spans="1:35" x14ac:dyDescent="0.25">
      <c r="A38" t="s">
        <v>281</v>
      </c>
      <c r="B38" t="s">
        <v>112</v>
      </c>
      <c r="C38" t="s">
        <v>190</v>
      </c>
      <c r="D38" t="s">
        <v>240</v>
      </c>
      <c r="E38" s="2">
        <v>33.315217391304351</v>
      </c>
      <c r="F38" s="2">
        <v>0</v>
      </c>
      <c r="G38" s="2">
        <v>0</v>
      </c>
      <c r="H38" s="2">
        <v>5.7065217391304345E-2</v>
      </c>
      <c r="I38" s="2">
        <v>0.32880434782608697</v>
      </c>
      <c r="J38" s="2">
        <v>0</v>
      </c>
      <c r="K38" s="2">
        <v>0</v>
      </c>
      <c r="L38" s="2">
        <v>0</v>
      </c>
      <c r="M38" s="2">
        <v>5.5151086956521729</v>
      </c>
      <c r="N38" s="2">
        <v>3.0180434782608692</v>
      </c>
      <c r="O38" s="2">
        <v>0.25613376835236534</v>
      </c>
      <c r="P38" s="2">
        <v>0</v>
      </c>
      <c r="Q38" s="2">
        <v>9.7672826086956555</v>
      </c>
      <c r="R38" s="2">
        <v>0.29317781402936383</v>
      </c>
      <c r="S38" s="2">
        <v>0</v>
      </c>
      <c r="T38" s="2">
        <v>0</v>
      </c>
      <c r="U38" s="2">
        <v>0</v>
      </c>
      <c r="V38" s="2">
        <v>0</v>
      </c>
      <c r="W38" s="2">
        <v>0</v>
      </c>
      <c r="X38" s="2">
        <v>0</v>
      </c>
      <c r="Y38" s="2">
        <v>0</v>
      </c>
      <c r="Z38" s="2">
        <v>0</v>
      </c>
      <c r="AA38" s="2">
        <v>0</v>
      </c>
      <c r="AB38" s="2">
        <v>0</v>
      </c>
      <c r="AC38" s="2">
        <v>0</v>
      </c>
      <c r="AD38" s="2">
        <v>0</v>
      </c>
      <c r="AE38" s="2">
        <v>0</v>
      </c>
      <c r="AF38" s="2">
        <v>0</v>
      </c>
      <c r="AG38" s="2">
        <v>0</v>
      </c>
      <c r="AH38" t="s">
        <v>34</v>
      </c>
      <c r="AI38">
        <v>8</v>
      </c>
    </row>
    <row r="39" spans="1:35" x14ac:dyDescent="0.25">
      <c r="A39" t="s">
        <v>281</v>
      </c>
      <c r="B39" t="s">
        <v>137</v>
      </c>
      <c r="C39" t="s">
        <v>185</v>
      </c>
      <c r="D39" t="s">
        <v>219</v>
      </c>
      <c r="E39" s="2">
        <v>115.65217391304348</v>
      </c>
      <c r="F39" s="2">
        <v>5.7391304347826084</v>
      </c>
      <c r="G39" s="2">
        <v>0.24456521739130435</v>
      </c>
      <c r="H39" s="2">
        <v>1.6558695652173916</v>
      </c>
      <c r="I39" s="2">
        <v>4.4849999999999985</v>
      </c>
      <c r="J39" s="2">
        <v>0</v>
      </c>
      <c r="K39" s="2">
        <v>0</v>
      </c>
      <c r="L39" s="2">
        <v>4.945978260869567</v>
      </c>
      <c r="M39" s="2">
        <v>9.4238043478260831</v>
      </c>
      <c r="N39" s="2">
        <v>0</v>
      </c>
      <c r="O39" s="2">
        <v>8.1484022556390936E-2</v>
      </c>
      <c r="P39" s="2">
        <v>4.1356521739130434</v>
      </c>
      <c r="Q39" s="2">
        <v>29.854239130434781</v>
      </c>
      <c r="R39" s="2">
        <v>0.29389755639097737</v>
      </c>
      <c r="S39" s="2">
        <v>8.5698913043478253</v>
      </c>
      <c r="T39" s="2">
        <v>1.9781521739130439</v>
      </c>
      <c r="U39" s="2">
        <v>0</v>
      </c>
      <c r="V39" s="2">
        <v>9.1204887218045108E-2</v>
      </c>
      <c r="W39" s="2">
        <v>8.438804347826089</v>
      </c>
      <c r="X39" s="2">
        <v>4.5254347826086967</v>
      </c>
      <c r="Y39" s="2">
        <v>0</v>
      </c>
      <c r="Z39" s="2">
        <v>0.11209680451127822</v>
      </c>
      <c r="AA39" s="2">
        <v>0</v>
      </c>
      <c r="AB39" s="2">
        <v>0</v>
      </c>
      <c r="AC39" s="2">
        <v>0</v>
      </c>
      <c r="AD39" s="2">
        <v>0</v>
      </c>
      <c r="AE39" s="2">
        <v>0</v>
      </c>
      <c r="AF39" s="2">
        <v>0</v>
      </c>
      <c r="AG39" s="2">
        <v>0</v>
      </c>
      <c r="AH39" t="s">
        <v>60</v>
      </c>
      <c r="AI39">
        <v>8</v>
      </c>
    </row>
    <row r="40" spans="1:35" x14ac:dyDescent="0.25">
      <c r="A40" t="s">
        <v>281</v>
      </c>
      <c r="B40" t="s">
        <v>79</v>
      </c>
      <c r="C40" t="s">
        <v>166</v>
      </c>
      <c r="D40" t="s">
        <v>225</v>
      </c>
      <c r="E40" s="2">
        <v>32.228260869565219</v>
      </c>
      <c r="F40" s="2">
        <v>7.7391304347826084</v>
      </c>
      <c r="G40" s="2">
        <v>0</v>
      </c>
      <c r="H40" s="2">
        <v>0.31521739130434784</v>
      </c>
      <c r="I40" s="2">
        <v>1.1711956521739131</v>
      </c>
      <c r="J40" s="2">
        <v>0</v>
      </c>
      <c r="K40" s="2">
        <v>0</v>
      </c>
      <c r="L40" s="2">
        <v>0.31749999999999995</v>
      </c>
      <c r="M40" s="2">
        <v>4.5217391304347823</v>
      </c>
      <c r="N40" s="2">
        <v>0</v>
      </c>
      <c r="O40" s="2">
        <v>0.14030354131534567</v>
      </c>
      <c r="P40" s="2">
        <v>5.5705434782608698</v>
      </c>
      <c r="Q40" s="2">
        <v>0</v>
      </c>
      <c r="R40" s="2">
        <v>0.17284654300168634</v>
      </c>
      <c r="S40" s="2">
        <v>2.6652173913043486</v>
      </c>
      <c r="T40" s="2">
        <v>1.4536956521739128</v>
      </c>
      <c r="U40" s="2">
        <v>0</v>
      </c>
      <c r="V40" s="2">
        <v>0.12780438448566614</v>
      </c>
      <c r="W40" s="2">
        <v>1.100108695652174</v>
      </c>
      <c r="X40" s="2">
        <v>3.5763043478260874</v>
      </c>
      <c r="Y40" s="2">
        <v>0</v>
      </c>
      <c r="Z40" s="2">
        <v>0.14510286677908937</v>
      </c>
      <c r="AA40" s="2">
        <v>0</v>
      </c>
      <c r="AB40" s="2">
        <v>0</v>
      </c>
      <c r="AC40" s="2">
        <v>0</v>
      </c>
      <c r="AD40" s="2">
        <v>0</v>
      </c>
      <c r="AE40" s="2">
        <v>0</v>
      </c>
      <c r="AF40" s="2">
        <v>0</v>
      </c>
      <c r="AG40" s="2">
        <v>0</v>
      </c>
      <c r="AH40" t="s">
        <v>1</v>
      </c>
      <c r="AI40">
        <v>8</v>
      </c>
    </row>
    <row r="41" spans="1:35" x14ac:dyDescent="0.25">
      <c r="A41" t="s">
        <v>281</v>
      </c>
      <c r="B41" t="s">
        <v>101</v>
      </c>
      <c r="C41" t="s">
        <v>182</v>
      </c>
      <c r="D41" t="s">
        <v>235</v>
      </c>
      <c r="E41" s="2">
        <v>165.18478260869566</v>
      </c>
      <c r="F41" s="2">
        <v>4.9565217391304346</v>
      </c>
      <c r="G41" s="2">
        <v>6.5217391304347824E-2</v>
      </c>
      <c r="H41" s="2">
        <v>0.5625</v>
      </c>
      <c r="I41" s="2">
        <v>16.347826086956523</v>
      </c>
      <c r="J41" s="2">
        <v>0</v>
      </c>
      <c r="K41" s="2">
        <v>0</v>
      </c>
      <c r="L41" s="2">
        <v>4.2945652173913045</v>
      </c>
      <c r="M41" s="2">
        <v>20.095108695652176</v>
      </c>
      <c r="N41" s="2">
        <v>0</v>
      </c>
      <c r="O41" s="2">
        <v>0.12165229979601237</v>
      </c>
      <c r="P41" s="2">
        <v>0</v>
      </c>
      <c r="Q41" s="2">
        <v>33.964673913043477</v>
      </c>
      <c r="R41" s="2">
        <v>0.20561624004737775</v>
      </c>
      <c r="S41" s="2">
        <v>11.714673913043478</v>
      </c>
      <c r="T41" s="2">
        <v>5.7542391304347822</v>
      </c>
      <c r="U41" s="2">
        <v>0</v>
      </c>
      <c r="V41" s="2">
        <v>0.10575376719089292</v>
      </c>
      <c r="W41" s="2">
        <v>4.9157608695652169</v>
      </c>
      <c r="X41" s="2">
        <v>8.4693478260869561</v>
      </c>
      <c r="Y41" s="2">
        <v>0</v>
      </c>
      <c r="Z41" s="2">
        <v>8.1031124564058685E-2</v>
      </c>
      <c r="AA41" s="2">
        <v>0</v>
      </c>
      <c r="AB41" s="2">
        <v>5.4782608695652177</v>
      </c>
      <c r="AC41" s="2">
        <v>0</v>
      </c>
      <c r="AD41" s="2">
        <v>0</v>
      </c>
      <c r="AE41" s="2">
        <v>0</v>
      </c>
      <c r="AF41" s="2">
        <v>0</v>
      </c>
      <c r="AG41" s="2">
        <v>0</v>
      </c>
      <c r="AH41" t="s">
        <v>23</v>
      </c>
      <c r="AI41">
        <v>8</v>
      </c>
    </row>
    <row r="42" spans="1:35" x14ac:dyDescent="0.25">
      <c r="A42" t="s">
        <v>281</v>
      </c>
      <c r="B42" t="s">
        <v>90</v>
      </c>
      <c r="C42" t="s">
        <v>164</v>
      </c>
      <c r="D42" t="s">
        <v>229</v>
      </c>
      <c r="E42" s="2">
        <v>33.467391304347828</v>
      </c>
      <c r="F42" s="2">
        <v>5.2989130434782608</v>
      </c>
      <c r="G42" s="2">
        <v>0</v>
      </c>
      <c r="H42" s="2">
        <v>0.16304347826086957</v>
      </c>
      <c r="I42" s="2">
        <v>0.12771739130434784</v>
      </c>
      <c r="J42" s="2">
        <v>0</v>
      </c>
      <c r="K42" s="2">
        <v>0</v>
      </c>
      <c r="L42" s="2">
        <v>0</v>
      </c>
      <c r="M42" s="2">
        <v>4.8913043478260869</v>
      </c>
      <c r="N42" s="2">
        <v>0</v>
      </c>
      <c r="O42" s="2">
        <v>0.14615134784020786</v>
      </c>
      <c r="P42" s="2">
        <v>3.4239130434782608</v>
      </c>
      <c r="Q42" s="2">
        <v>17.175326086956524</v>
      </c>
      <c r="R42" s="2">
        <v>0.61550178629425145</v>
      </c>
      <c r="S42" s="2">
        <v>0</v>
      </c>
      <c r="T42" s="2">
        <v>0</v>
      </c>
      <c r="U42" s="2">
        <v>0</v>
      </c>
      <c r="V42" s="2">
        <v>0</v>
      </c>
      <c r="W42" s="2">
        <v>0.23032608695652171</v>
      </c>
      <c r="X42" s="2">
        <v>1.521521739130435</v>
      </c>
      <c r="Y42" s="2">
        <v>0</v>
      </c>
      <c r="Z42" s="2">
        <v>5.2344917180902895E-2</v>
      </c>
      <c r="AA42" s="2">
        <v>6.5217391304347824E-2</v>
      </c>
      <c r="AB42" s="2">
        <v>0</v>
      </c>
      <c r="AC42" s="2">
        <v>0</v>
      </c>
      <c r="AD42" s="2">
        <v>0</v>
      </c>
      <c r="AE42" s="2">
        <v>0</v>
      </c>
      <c r="AF42" s="2">
        <v>0</v>
      </c>
      <c r="AG42" s="2">
        <v>0</v>
      </c>
      <c r="AH42" t="s">
        <v>12</v>
      </c>
      <c r="AI42">
        <v>8</v>
      </c>
    </row>
    <row r="43" spans="1:35" x14ac:dyDescent="0.25">
      <c r="A43" t="s">
        <v>281</v>
      </c>
      <c r="B43" t="s">
        <v>134</v>
      </c>
      <c r="C43" t="s">
        <v>203</v>
      </c>
      <c r="D43" t="s">
        <v>212</v>
      </c>
      <c r="E43" s="2">
        <v>30.815217391304348</v>
      </c>
      <c r="F43" s="2">
        <v>4.7608695652173916</v>
      </c>
      <c r="G43" s="2">
        <v>3.2608695652173912E-2</v>
      </c>
      <c r="H43" s="2">
        <v>0.25543478260869568</v>
      </c>
      <c r="I43" s="2">
        <v>0.41304347826086957</v>
      </c>
      <c r="J43" s="2">
        <v>0</v>
      </c>
      <c r="K43" s="2">
        <v>0.14402173913043478</v>
      </c>
      <c r="L43" s="2">
        <v>6.5217391304347824E-2</v>
      </c>
      <c r="M43" s="2">
        <v>5.434782608695652E-2</v>
      </c>
      <c r="N43" s="2">
        <v>5.2255434782608692</v>
      </c>
      <c r="O43" s="2">
        <v>0.17134038800705464</v>
      </c>
      <c r="P43" s="2">
        <v>5.1548913043478262</v>
      </c>
      <c r="Q43" s="2">
        <v>8.8940217391304355</v>
      </c>
      <c r="R43" s="2">
        <v>0.45590828924162258</v>
      </c>
      <c r="S43" s="2">
        <v>0.21467391304347827</v>
      </c>
      <c r="T43" s="2">
        <v>0</v>
      </c>
      <c r="U43" s="2">
        <v>0</v>
      </c>
      <c r="V43" s="2">
        <v>6.9664902998236335E-3</v>
      </c>
      <c r="W43" s="2">
        <v>1.2663043478260869</v>
      </c>
      <c r="X43" s="2">
        <v>0</v>
      </c>
      <c r="Y43" s="2">
        <v>5.6820652173913047</v>
      </c>
      <c r="Z43" s="2">
        <v>0.22548500881834216</v>
      </c>
      <c r="AA43" s="2">
        <v>0</v>
      </c>
      <c r="AB43" s="2">
        <v>0</v>
      </c>
      <c r="AC43" s="2">
        <v>0</v>
      </c>
      <c r="AD43" s="2">
        <v>0</v>
      </c>
      <c r="AE43" s="2">
        <v>0</v>
      </c>
      <c r="AF43" s="2">
        <v>0</v>
      </c>
      <c r="AG43" s="2">
        <v>0</v>
      </c>
      <c r="AH43" t="s">
        <v>57</v>
      </c>
      <c r="AI43">
        <v>8</v>
      </c>
    </row>
    <row r="44" spans="1:35" x14ac:dyDescent="0.25">
      <c r="A44" t="s">
        <v>281</v>
      </c>
      <c r="B44" t="s">
        <v>96</v>
      </c>
      <c r="C44" t="s">
        <v>178</v>
      </c>
      <c r="D44" t="s">
        <v>220</v>
      </c>
      <c r="E44" s="2">
        <v>32.380434782608695</v>
      </c>
      <c r="F44" s="2">
        <v>5.5652173913043477</v>
      </c>
      <c r="G44" s="2">
        <v>0.10869565217391304</v>
      </c>
      <c r="H44" s="2">
        <v>0.13043478260869565</v>
      </c>
      <c r="I44" s="2">
        <v>0.49184782608695654</v>
      </c>
      <c r="J44" s="2">
        <v>0</v>
      </c>
      <c r="K44" s="2">
        <v>0</v>
      </c>
      <c r="L44" s="2">
        <v>0.14869565217391303</v>
      </c>
      <c r="M44" s="2">
        <v>0</v>
      </c>
      <c r="N44" s="2">
        <v>0</v>
      </c>
      <c r="O44" s="2">
        <v>0</v>
      </c>
      <c r="P44" s="2">
        <v>0</v>
      </c>
      <c r="Q44" s="2">
        <v>0</v>
      </c>
      <c r="R44" s="2">
        <v>0</v>
      </c>
      <c r="S44" s="2">
        <v>7.2826086956521742E-3</v>
      </c>
      <c r="T44" s="2">
        <v>0</v>
      </c>
      <c r="U44" s="2">
        <v>0</v>
      </c>
      <c r="V44" s="2">
        <v>2.2490768714333669E-4</v>
      </c>
      <c r="W44" s="2">
        <v>0.22554347826086957</v>
      </c>
      <c r="X44" s="2">
        <v>0</v>
      </c>
      <c r="Y44" s="2">
        <v>0</v>
      </c>
      <c r="Z44" s="2">
        <v>6.9654246391406514E-3</v>
      </c>
      <c r="AA44" s="2">
        <v>0</v>
      </c>
      <c r="AB44" s="2">
        <v>0</v>
      </c>
      <c r="AC44" s="2">
        <v>0</v>
      </c>
      <c r="AD44" s="2">
        <v>0</v>
      </c>
      <c r="AE44" s="2">
        <v>0</v>
      </c>
      <c r="AF44" s="2">
        <v>0</v>
      </c>
      <c r="AG44" s="2">
        <v>0</v>
      </c>
      <c r="AH44" t="s">
        <v>18</v>
      </c>
      <c r="AI44">
        <v>8</v>
      </c>
    </row>
    <row r="45" spans="1:35" x14ac:dyDescent="0.25">
      <c r="A45" t="s">
        <v>281</v>
      </c>
      <c r="B45" t="s">
        <v>144</v>
      </c>
      <c r="C45" t="s">
        <v>158</v>
      </c>
      <c r="D45" t="s">
        <v>250</v>
      </c>
      <c r="E45" s="2">
        <v>40.282608695652172</v>
      </c>
      <c r="F45" s="2">
        <v>4.4538043478260869</v>
      </c>
      <c r="G45" s="2">
        <v>0.10869565217391304</v>
      </c>
      <c r="H45" s="2">
        <v>0.54076086956521741</v>
      </c>
      <c r="I45" s="2">
        <v>0.26630434782608697</v>
      </c>
      <c r="J45" s="2">
        <v>0.17391304347826086</v>
      </c>
      <c r="K45" s="2">
        <v>0</v>
      </c>
      <c r="L45" s="2">
        <v>0.24184782608695651</v>
      </c>
      <c r="M45" s="2">
        <v>2.974456521739131</v>
      </c>
      <c r="N45" s="2">
        <v>0</v>
      </c>
      <c r="O45" s="2">
        <v>7.3839719373988144E-2</v>
      </c>
      <c r="P45" s="2">
        <v>2.5489130434782608</v>
      </c>
      <c r="Q45" s="2">
        <v>3.4717391304347824</v>
      </c>
      <c r="R45" s="2">
        <v>0.14946033459255262</v>
      </c>
      <c r="S45" s="2">
        <v>0.94565217391304346</v>
      </c>
      <c r="T45" s="2">
        <v>0</v>
      </c>
      <c r="U45" s="2">
        <v>0</v>
      </c>
      <c r="V45" s="2">
        <v>2.3475445223961146E-2</v>
      </c>
      <c r="W45" s="2">
        <v>0.87173913043478268</v>
      </c>
      <c r="X45" s="2">
        <v>0</v>
      </c>
      <c r="Y45" s="2">
        <v>2.6331521739130435</v>
      </c>
      <c r="Z45" s="2">
        <v>8.7007555315704269E-2</v>
      </c>
      <c r="AA45" s="2">
        <v>0</v>
      </c>
      <c r="AB45" s="2">
        <v>0</v>
      </c>
      <c r="AC45" s="2">
        <v>0</v>
      </c>
      <c r="AD45" s="2">
        <v>0</v>
      </c>
      <c r="AE45" s="2">
        <v>0</v>
      </c>
      <c r="AF45" s="2">
        <v>0</v>
      </c>
      <c r="AG45" s="2">
        <v>0</v>
      </c>
      <c r="AH45" t="s">
        <v>67</v>
      </c>
      <c r="AI45">
        <v>8</v>
      </c>
    </row>
    <row r="46" spans="1:35" x14ac:dyDescent="0.25">
      <c r="A46" t="s">
        <v>281</v>
      </c>
      <c r="B46" t="s">
        <v>114</v>
      </c>
      <c r="C46" t="s">
        <v>157</v>
      </c>
      <c r="D46" t="s">
        <v>238</v>
      </c>
      <c r="E46" s="2">
        <v>30.380434782608695</v>
      </c>
      <c r="F46" s="2">
        <v>5.7391304347826084</v>
      </c>
      <c r="G46" s="2">
        <v>4.3478260869565216E-2</v>
      </c>
      <c r="H46" s="2">
        <v>0</v>
      </c>
      <c r="I46" s="2">
        <v>6.0434782608695654</v>
      </c>
      <c r="J46" s="2">
        <v>0</v>
      </c>
      <c r="K46" s="2">
        <v>0</v>
      </c>
      <c r="L46" s="2">
        <v>0</v>
      </c>
      <c r="M46" s="2">
        <v>5.7391304347826084</v>
      </c>
      <c r="N46" s="2">
        <v>2.4911956521739129</v>
      </c>
      <c r="O46" s="2">
        <v>0.27090876565295169</v>
      </c>
      <c r="P46" s="2">
        <v>5.7391304347826084</v>
      </c>
      <c r="Q46" s="2">
        <v>4.7619565217391306</v>
      </c>
      <c r="R46" s="2">
        <v>0.34565295169946331</v>
      </c>
      <c r="S46" s="2">
        <v>0</v>
      </c>
      <c r="T46" s="2">
        <v>0</v>
      </c>
      <c r="U46" s="2">
        <v>0</v>
      </c>
      <c r="V46" s="2">
        <v>0</v>
      </c>
      <c r="W46" s="2">
        <v>0.91304347826086951</v>
      </c>
      <c r="X46" s="2">
        <v>0</v>
      </c>
      <c r="Y46" s="2">
        <v>0</v>
      </c>
      <c r="Z46" s="2">
        <v>3.0053667262969586E-2</v>
      </c>
      <c r="AA46" s="2">
        <v>0</v>
      </c>
      <c r="AB46" s="2">
        <v>0</v>
      </c>
      <c r="AC46" s="2">
        <v>0</v>
      </c>
      <c r="AD46" s="2">
        <v>0</v>
      </c>
      <c r="AE46" s="2">
        <v>0</v>
      </c>
      <c r="AF46" s="2">
        <v>0</v>
      </c>
      <c r="AG46" s="2">
        <v>0</v>
      </c>
      <c r="AH46" t="s">
        <v>36</v>
      </c>
      <c r="AI46">
        <v>8</v>
      </c>
    </row>
    <row r="47" spans="1:35" x14ac:dyDescent="0.25">
      <c r="A47" t="s">
        <v>281</v>
      </c>
      <c r="B47" t="s">
        <v>146</v>
      </c>
      <c r="C47" t="s">
        <v>158</v>
      </c>
      <c r="D47" t="s">
        <v>250</v>
      </c>
      <c r="E47" s="2">
        <v>35.228260869565219</v>
      </c>
      <c r="F47" s="2">
        <v>15.010869565217391</v>
      </c>
      <c r="G47" s="2">
        <v>0</v>
      </c>
      <c r="H47" s="2">
        <v>0</v>
      </c>
      <c r="I47" s="2">
        <v>0</v>
      </c>
      <c r="J47" s="2">
        <v>0</v>
      </c>
      <c r="K47" s="2">
        <v>0</v>
      </c>
      <c r="L47" s="2">
        <v>0</v>
      </c>
      <c r="M47" s="2">
        <v>0</v>
      </c>
      <c r="N47" s="2">
        <v>0</v>
      </c>
      <c r="O47" s="2">
        <v>0</v>
      </c>
      <c r="P47" s="2">
        <v>4.0760869565217392</v>
      </c>
      <c r="Q47" s="2">
        <v>2.0240217391304345</v>
      </c>
      <c r="R47" s="2">
        <v>0.17315951866707804</v>
      </c>
      <c r="S47" s="2">
        <v>0</v>
      </c>
      <c r="T47" s="2">
        <v>0</v>
      </c>
      <c r="U47" s="2">
        <v>0</v>
      </c>
      <c r="V47" s="2">
        <v>0</v>
      </c>
      <c r="W47" s="2">
        <v>0</v>
      </c>
      <c r="X47" s="2">
        <v>0</v>
      </c>
      <c r="Y47" s="2">
        <v>0</v>
      </c>
      <c r="Z47" s="2">
        <v>0</v>
      </c>
      <c r="AA47" s="2">
        <v>0</v>
      </c>
      <c r="AB47" s="2">
        <v>0</v>
      </c>
      <c r="AC47" s="2">
        <v>0</v>
      </c>
      <c r="AD47" s="2">
        <v>0</v>
      </c>
      <c r="AE47" s="2">
        <v>0</v>
      </c>
      <c r="AF47" s="2">
        <v>0</v>
      </c>
      <c r="AG47" s="2">
        <v>0</v>
      </c>
      <c r="AH47" t="s">
        <v>69</v>
      </c>
      <c r="AI47">
        <v>8</v>
      </c>
    </row>
    <row r="48" spans="1:35" x14ac:dyDescent="0.25">
      <c r="A48" t="s">
        <v>281</v>
      </c>
      <c r="B48" t="s">
        <v>99</v>
      </c>
      <c r="C48" t="s">
        <v>181</v>
      </c>
      <c r="D48" t="s">
        <v>234</v>
      </c>
      <c r="E48" s="2">
        <v>33.152173913043477</v>
      </c>
      <c r="F48" s="2">
        <v>0</v>
      </c>
      <c r="G48" s="2">
        <v>0.39130434782608697</v>
      </c>
      <c r="H48" s="2">
        <v>0.39130434782608697</v>
      </c>
      <c r="I48" s="2">
        <v>0.39130434782608697</v>
      </c>
      <c r="J48" s="2">
        <v>0</v>
      </c>
      <c r="K48" s="2">
        <v>0</v>
      </c>
      <c r="L48" s="2">
        <v>0</v>
      </c>
      <c r="M48" s="2">
        <v>5.0411956521739132</v>
      </c>
      <c r="N48" s="2">
        <v>0</v>
      </c>
      <c r="O48" s="2">
        <v>0.15206229508196722</v>
      </c>
      <c r="P48" s="2">
        <v>0</v>
      </c>
      <c r="Q48" s="2">
        <v>1.4253260869565216</v>
      </c>
      <c r="R48" s="2">
        <v>4.2993442622950816E-2</v>
      </c>
      <c r="S48" s="2">
        <v>1.0869565217391304E-2</v>
      </c>
      <c r="T48" s="2">
        <v>0</v>
      </c>
      <c r="U48" s="2">
        <v>0</v>
      </c>
      <c r="V48" s="2">
        <v>3.2786885245901639E-4</v>
      </c>
      <c r="W48" s="2">
        <v>0.29891304347826086</v>
      </c>
      <c r="X48" s="2">
        <v>0</v>
      </c>
      <c r="Y48" s="2">
        <v>0</v>
      </c>
      <c r="Z48" s="2">
        <v>9.0163934426229515E-3</v>
      </c>
      <c r="AA48" s="2">
        <v>0</v>
      </c>
      <c r="AB48" s="2">
        <v>0</v>
      </c>
      <c r="AC48" s="2">
        <v>0</v>
      </c>
      <c r="AD48" s="2">
        <v>1.2179347826086953</v>
      </c>
      <c r="AE48" s="2">
        <v>0</v>
      </c>
      <c r="AF48" s="2">
        <v>0</v>
      </c>
      <c r="AG48" s="2">
        <v>0</v>
      </c>
      <c r="AH48" t="s">
        <v>21</v>
      </c>
      <c r="AI48">
        <v>8</v>
      </c>
    </row>
    <row r="49" spans="1:35" x14ac:dyDescent="0.25">
      <c r="A49" t="s">
        <v>281</v>
      </c>
      <c r="B49" t="s">
        <v>92</v>
      </c>
      <c r="C49" t="s">
        <v>174</v>
      </c>
      <c r="D49" t="s">
        <v>230</v>
      </c>
      <c r="E49" s="2">
        <v>43.478260869565219</v>
      </c>
      <c r="F49" s="2">
        <v>5.3478260869565215</v>
      </c>
      <c r="G49" s="2">
        <v>6.5217391304347824E-2</v>
      </c>
      <c r="H49" s="2">
        <v>0.32608695652173914</v>
      </c>
      <c r="I49" s="2">
        <v>4.7336956521739131</v>
      </c>
      <c r="J49" s="2">
        <v>0</v>
      </c>
      <c r="K49" s="2">
        <v>0</v>
      </c>
      <c r="L49" s="2">
        <v>0.3858695652173913</v>
      </c>
      <c r="M49" s="2">
        <v>1.8043478260869565</v>
      </c>
      <c r="N49" s="2">
        <v>0</v>
      </c>
      <c r="O49" s="2">
        <v>4.1500000000000002E-2</v>
      </c>
      <c r="P49" s="2">
        <v>15.396739130434783</v>
      </c>
      <c r="Q49" s="2">
        <v>0</v>
      </c>
      <c r="R49" s="2">
        <v>0.35412500000000002</v>
      </c>
      <c r="S49" s="2">
        <v>6.2576086956521744</v>
      </c>
      <c r="T49" s="2">
        <v>2.8398913043478258</v>
      </c>
      <c r="U49" s="2">
        <v>0</v>
      </c>
      <c r="V49" s="2">
        <v>0.2092425</v>
      </c>
      <c r="W49" s="2">
        <v>0.42478260869565215</v>
      </c>
      <c r="X49" s="2">
        <v>0.91663043478260864</v>
      </c>
      <c r="Y49" s="2">
        <v>0</v>
      </c>
      <c r="Z49" s="2">
        <v>3.0852499999999995E-2</v>
      </c>
      <c r="AA49" s="2">
        <v>0.13043478260869565</v>
      </c>
      <c r="AB49" s="2">
        <v>0</v>
      </c>
      <c r="AC49" s="2">
        <v>0</v>
      </c>
      <c r="AD49" s="2">
        <v>0</v>
      </c>
      <c r="AE49" s="2">
        <v>0</v>
      </c>
      <c r="AF49" s="2">
        <v>0</v>
      </c>
      <c r="AG49" s="2">
        <v>0</v>
      </c>
      <c r="AH49" t="s">
        <v>14</v>
      </c>
      <c r="AI49">
        <v>8</v>
      </c>
    </row>
    <row r="50" spans="1:35" x14ac:dyDescent="0.25">
      <c r="A50" t="s">
        <v>281</v>
      </c>
      <c r="B50" t="s">
        <v>148</v>
      </c>
      <c r="C50" t="s">
        <v>210</v>
      </c>
      <c r="D50" t="s">
        <v>215</v>
      </c>
      <c r="E50" s="2">
        <v>24.195652173913043</v>
      </c>
      <c r="F50" s="2">
        <v>2.347826086956522</v>
      </c>
      <c r="G50" s="2">
        <v>0.20380434782608695</v>
      </c>
      <c r="H50" s="2">
        <v>0.13043478260869565</v>
      </c>
      <c r="I50" s="2">
        <v>0.3016304347826087</v>
      </c>
      <c r="J50" s="2">
        <v>0</v>
      </c>
      <c r="K50" s="2">
        <v>0</v>
      </c>
      <c r="L50" s="2">
        <v>6.5217391304347824E-2</v>
      </c>
      <c r="M50" s="2">
        <v>0</v>
      </c>
      <c r="N50" s="2">
        <v>2.347826086956522</v>
      </c>
      <c r="O50" s="2">
        <v>9.7035040431266859E-2</v>
      </c>
      <c r="P50" s="2">
        <v>0.17173913043478262</v>
      </c>
      <c r="Q50" s="2">
        <v>8.4003260869565235</v>
      </c>
      <c r="R50" s="2">
        <v>0.35428122192273143</v>
      </c>
      <c r="S50" s="2">
        <v>0.62717391304347825</v>
      </c>
      <c r="T50" s="2">
        <v>0</v>
      </c>
      <c r="U50" s="2">
        <v>0</v>
      </c>
      <c r="V50" s="2">
        <v>2.5920934411500448E-2</v>
      </c>
      <c r="W50" s="2">
        <v>0.20380434782608695</v>
      </c>
      <c r="X50" s="2">
        <v>0.58967391304347827</v>
      </c>
      <c r="Y50" s="2">
        <v>12.590108695652178</v>
      </c>
      <c r="Z50" s="2">
        <v>0.55314016172506753</v>
      </c>
      <c r="AA50" s="2">
        <v>0</v>
      </c>
      <c r="AB50" s="2">
        <v>0</v>
      </c>
      <c r="AC50" s="2">
        <v>0</v>
      </c>
      <c r="AD50" s="2">
        <v>0</v>
      </c>
      <c r="AE50" s="2">
        <v>0</v>
      </c>
      <c r="AF50" s="2">
        <v>0</v>
      </c>
      <c r="AG50" s="2">
        <v>0</v>
      </c>
      <c r="AH50" t="s">
        <v>71</v>
      </c>
      <c r="AI50">
        <v>8</v>
      </c>
    </row>
    <row r="51" spans="1:35" x14ac:dyDescent="0.25">
      <c r="A51" t="s">
        <v>281</v>
      </c>
      <c r="B51" t="s">
        <v>117</v>
      </c>
      <c r="C51" t="s">
        <v>192</v>
      </c>
      <c r="D51" t="s">
        <v>243</v>
      </c>
      <c r="E51" s="2">
        <v>28.586956521739129</v>
      </c>
      <c r="F51" s="2">
        <v>3.8260869565217392</v>
      </c>
      <c r="G51" s="2">
        <v>0</v>
      </c>
      <c r="H51" s="2">
        <v>0</v>
      </c>
      <c r="I51" s="2">
        <v>0</v>
      </c>
      <c r="J51" s="2">
        <v>0</v>
      </c>
      <c r="K51" s="2">
        <v>0</v>
      </c>
      <c r="L51" s="2">
        <v>0</v>
      </c>
      <c r="M51" s="2">
        <v>0</v>
      </c>
      <c r="N51" s="2">
        <v>4.8288043478260869</v>
      </c>
      <c r="O51" s="2">
        <v>0.16891634980988593</v>
      </c>
      <c r="P51" s="2">
        <v>0</v>
      </c>
      <c r="Q51" s="2">
        <v>8.6548913043478262</v>
      </c>
      <c r="R51" s="2">
        <v>0.30275665399239543</v>
      </c>
      <c r="S51" s="2">
        <v>0</v>
      </c>
      <c r="T51" s="2">
        <v>0</v>
      </c>
      <c r="U51" s="2">
        <v>0</v>
      </c>
      <c r="V51" s="2">
        <v>0</v>
      </c>
      <c r="W51" s="2">
        <v>0</v>
      </c>
      <c r="X51" s="2">
        <v>0</v>
      </c>
      <c r="Y51" s="2">
        <v>0</v>
      </c>
      <c r="Z51" s="2">
        <v>0</v>
      </c>
      <c r="AA51" s="2">
        <v>0</v>
      </c>
      <c r="AB51" s="2">
        <v>0</v>
      </c>
      <c r="AC51" s="2">
        <v>0</v>
      </c>
      <c r="AD51" s="2">
        <v>0</v>
      </c>
      <c r="AE51" s="2">
        <v>0</v>
      </c>
      <c r="AF51" s="2">
        <v>0</v>
      </c>
      <c r="AG51" s="2">
        <v>0</v>
      </c>
      <c r="AH51" t="s">
        <v>40</v>
      </c>
      <c r="AI51">
        <v>8</v>
      </c>
    </row>
    <row r="52" spans="1:35" x14ac:dyDescent="0.25">
      <c r="A52" t="s">
        <v>281</v>
      </c>
      <c r="B52" t="s">
        <v>91</v>
      </c>
      <c r="C52" t="s">
        <v>165</v>
      </c>
      <c r="D52" t="s">
        <v>217</v>
      </c>
      <c r="E52" s="2">
        <v>118.22826086956522</v>
      </c>
      <c r="F52" s="2">
        <v>2.0869565217391304</v>
      </c>
      <c r="G52" s="2">
        <v>5.9782608695652176E-2</v>
      </c>
      <c r="H52" s="2">
        <v>0.32608695652173914</v>
      </c>
      <c r="I52" s="2">
        <v>3.9456521739130435</v>
      </c>
      <c r="J52" s="2">
        <v>0</v>
      </c>
      <c r="K52" s="2">
        <v>0</v>
      </c>
      <c r="L52" s="2">
        <v>4.1399999999999997</v>
      </c>
      <c r="M52" s="2">
        <v>32.581521739130437</v>
      </c>
      <c r="N52" s="2">
        <v>0</v>
      </c>
      <c r="O52" s="2">
        <v>0.27558150225245931</v>
      </c>
      <c r="P52" s="2">
        <v>8.2010869565217384</v>
      </c>
      <c r="Q52" s="2">
        <v>6.0380434782608692</v>
      </c>
      <c r="R52" s="2">
        <v>0.12043762066746344</v>
      </c>
      <c r="S52" s="2">
        <v>4.7841304347826075</v>
      </c>
      <c r="T52" s="2">
        <v>4.7911956521739123</v>
      </c>
      <c r="U52" s="2">
        <v>0</v>
      </c>
      <c r="V52" s="2">
        <v>8.0990162728693554E-2</v>
      </c>
      <c r="W52" s="2">
        <v>3.8384782608695662</v>
      </c>
      <c r="X52" s="2">
        <v>5.997826086956521</v>
      </c>
      <c r="Y52" s="2">
        <v>0</v>
      </c>
      <c r="Z52" s="2">
        <v>8.3197572860163646E-2</v>
      </c>
      <c r="AA52" s="2">
        <v>0</v>
      </c>
      <c r="AB52" s="2">
        <v>0</v>
      </c>
      <c r="AC52" s="2">
        <v>0</v>
      </c>
      <c r="AD52" s="2">
        <v>0</v>
      </c>
      <c r="AE52" s="2">
        <v>0</v>
      </c>
      <c r="AF52" s="2">
        <v>0</v>
      </c>
      <c r="AG52" s="2">
        <v>0</v>
      </c>
      <c r="AH52" t="s">
        <v>13</v>
      </c>
      <c r="AI52">
        <v>8</v>
      </c>
    </row>
    <row r="53" spans="1:35" x14ac:dyDescent="0.25">
      <c r="A53" t="s">
        <v>281</v>
      </c>
      <c r="B53" t="s">
        <v>103</v>
      </c>
      <c r="C53" t="s">
        <v>156</v>
      </c>
      <c r="D53" t="s">
        <v>228</v>
      </c>
      <c r="E53" s="2">
        <v>28.760869565217391</v>
      </c>
      <c r="F53" s="2">
        <v>0</v>
      </c>
      <c r="G53" s="2">
        <v>2.7826086956521738</v>
      </c>
      <c r="H53" s="2">
        <v>0.21195652173913043</v>
      </c>
      <c r="I53" s="2">
        <v>0.13043478260869565</v>
      </c>
      <c r="J53" s="2">
        <v>0</v>
      </c>
      <c r="K53" s="2">
        <v>8.1956521739130442E-2</v>
      </c>
      <c r="L53" s="2">
        <v>1.8478260869565218E-2</v>
      </c>
      <c r="M53" s="2">
        <v>2.9184782608695654</v>
      </c>
      <c r="N53" s="2">
        <v>0</v>
      </c>
      <c r="O53" s="2">
        <v>0.10147392290249434</v>
      </c>
      <c r="P53" s="2">
        <v>5.5381521739130424</v>
      </c>
      <c r="Q53" s="2">
        <v>4.6180434782608701</v>
      </c>
      <c r="R53" s="2">
        <v>0.35312547241118669</v>
      </c>
      <c r="S53" s="2">
        <v>0.53902173913043483</v>
      </c>
      <c r="T53" s="2">
        <v>0.20369565217391306</v>
      </c>
      <c r="U53" s="2">
        <v>0</v>
      </c>
      <c r="V53" s="2">
        <v>2.5823885109599397E-2</v>
      </c>
      <c r="W53" s="2">
        <v>0.43391304347826071</v>
      </c>
      <c r="X53" s="2">
        <v>0.29967391304347823</v>
      </c>
      <c r="Y53" s="2">
        <v>0</v>
      </c>
      <c r="Z53" s="2">
        <v>2.5506424792139073E-2</v>
      </c>
      <c r="AA53" s="2">
        <v>0</v>
      </c>
      <c r="AB53" s="2">
        <v>0</v>
      </c>
      <c r="AC53" s="2">
        <v>0</v>
      </c>
      <c r="AD53" s="2">
        <v>0</v>
      </c>
      <c r="AE53" s="2">
        <v>0</v>
      </c>
      <c r="AF53" s="2">
        <v>0</v>
      </c>
      <c r="AG53" s="2">
        <v>0</v>
      </c>
      <c r="AH53" t="s">
        <v>25</v>
      </c>
      <c r="AI53">
        <v>8</v>
      </c>
    </row>
    <row r="54" spans="1:35" x14ac:dyDescent="0.25">
      <c r="A54" t="s">
        <v>281</v>
      </c>
      <c r="B54" t="s">
        <v>115</v>
      </c>
      <c r="C54" t="s">
        <v>191</v>
      </c>
      <c r="D54" t="s">
        <v>241</v>
      </c>
      <c r="E54" s="2">
        <v>157.39130434782609</v>
      </c>
      <c r="F54" s="2">
        <v>5.7391304347826084</v>
      </c>
      <c r="G54" s="2">
        <v>4.3478260869565216E-2</v>
      </c>
      <c r="H54" s="2">
        <v>0</v>
      </c>
      <c r="I54" s="2">
        <v>9.1739130434782616</v>
      </c>
      <c r="J54" s="2">
        <v>0</v>
      </c>
      <c r="K54" s="2">
        <v>0</v>
      </c>
      <c r="L54" s="2">
        <v>1.375</v>
      </c>
      <c r="M54" s="2">
        <v>10.375</v>
      </c>
      <c r="N54" s="2">
        <v>8.9646739130434785</v>
      </c>
      <c r="O54" s="2">
        <v>0.12287638121546959</v>
      </c>
      <c r="P54" s="2">
        <v>4.8695652173913047</v>
      </c>
      <c r="Q54" s="2">
        <v>42.328804347826086</v>
      </c>
      <c r="R54" s="2">
        <v>0.29987914364640883</v>
      </c>
      <c r="S54" s="2">
        <v>1.2853260869565217</v>
      </c>
      <c r="T54" s="2">
        <v>3.2418478260869565</v>
      </c>
      <c r="U54" s="2">
        <v>0</v>
      </c>
      <c r="V54" s="2">
        <v>2.8763812154696134E-2</v>
      </c>
      <c r="W54" s="2">
        <v>0.47282608695652173</v>
      </c>
      <c r="X54" s="2">
        <v>4.4945652173913047</v>
      </c>
      <c r="Y54" s="2">
        <v>0</v>
      </c>
      <c r="Z54" s="2">
        <v>3.1560773480662982E-2</v>
      </c>
      <c r="AA54" s="2">
        <v>0</v>
      </c>
      <c r="AB54" s="2">
        <v>0</v>
      </c>
      <c r="AC54" s="2">
        <v>0</v>
      </c>
      <c r="AD54" s="2">
        <v>2.5733695652173911</v>
      </c>
      <c r="AE54" s="2">
        <v>0</v>
      </c>
      <c r="AF54" s="2">
        <v>0</v>
      </c>
      <c r="AG54" s="2">
        <v>0</v>
      </c>
      <c r="AH54" t="s">
        <v>37</v>
      </c>
      <c r="AI54">
        <v>8</v>
      </c>
    </row>
    <row r="55" spans="1:35" x14ac:dyDescent="0.25">
      <c r="A55" t="s">
        <v>281</v>
      </c>
      <c r="B55" t="s">
        <v>140</v>
      </c>
      <c r="C55" t="s">
        <v>208</v>
      </c>
      <c r="D55" t="s">
        <v>251</v>
      </c>
      <c r="E55" s="2">
        <v>37.065217391304351</v>
      </c>
      <c r="F55" s="2">
        <v>5.6521739130434785</v>
      </c>
      <c r="G55" s="2">
        <v>0.2608695652173913</v>
      </c>
      <c r="H55" s="2">
        <v>0.2608695652173913</v>
      </c>
      <c r="I55" s="2">
        <v>0.21195652173913043</v>
      </c>
      <c r="J55" s="2">
        <v>0</v>
      </c>
      <c r="K55" s="2">
        <v>0</v>
      </c>
      <c r="L55" s="2">
        <v>0.10597826086956522</v>
      </c>
      <c r="M55" s="2">
        <v>0</v>
      </c>
      <c r="N55" s="2">
        <v>1.4809782608695652</v>
      </c>
      <c r="O55" s="2">
        <v>3.9956011730205271E-2</v>
      </c>
      <c r="P55" s="2">
        <v>4.3396739130434785</v>
      </c>
      <c r="Q55" s="2">
        <v>1.5869565217391304</v>
      </c>
      <c r="R55" s="2">
        <v>0.15989736070381233</v>
      </c>
      <c r="S55" s="2">
        <v>2.9693478260869561</v>
      </c>
      <c r="T55" s="2">
        <v>0.52163043478260884</v>
      </c>
      <c r="U55" s="2">
        <v>0</v>
      </c>
      <c r="V55" s="2">
        <v>9.4184750733137826E-2</v>
      </c>
      <c r="W55" s="2">
        <v>0.93717391304347808</v>
      </c>
      <c r="X55" s="2">
        <v>0.27804347826086956</v>
      </c>
      <c r="Y55" s="2">
        <v>0</v>
      </c>
      <c r="Z55" s="2">
        <v>3.278592375366568E-2</v>
      </c>
      <c r="AA55" s="2">
        <v>0</v>
      </c>
      <c r="AB55" s="2">
        <v>0</v>
      </c>
      <c r="AC55" s="2">
        <v>0</v>
      </c>
      <c r="AD55" s="2">
        <v>0.96739130434782605</v>
      </c>
      <c r="AE55" s="2">
        <v>0</v>
      </c>
      <c r="AF55" s="2">
        <v>0</v>
      </c>
      <c r="AG55" s="2">
        <v>0</v>
      </c>
      <c r="AH55" t="s">
        <v>63</v>
      </c>
      <c r="AI55">
        <v>8</v>
      </c>
    </row>
    <row r="56" spans="1:35" x14ac:dyDescent="0.25">
      <c r="A56" t="s">
        <v>281</v>
      </c>
      <c r="B56" t="s">
        <v>98</v>
      </c>
      <c r="C56" t="s">
        <v>180</v>
      </c>
      <c r="D56" t="s">
        <v>233</v>
      </c>
      <c r="E56" s="2">
        <v>23</v>
      </c>
      <c r="F56" s="2">
        <v>5.3315217391304346</v>
      </c>
      <c r="G56" s="2">
        <v>0</v>
      </c>
      <c r="H56" s="2">
        <v>0</v>
      </c>
      <c r="I56" s="2">
        <v>0</v>
      </c>
      <c r="J56" s="2">
        <v>0</v>
      </c>
      <c r="K56" s="2">
        <v>0</v>
      </c>
      <c r="L56" s="2">
        <v>0</v>
      </c>
      <c r="M56" s="2">
        <v>0</v>
      </c>
      <c r="N56" s="2">
        <v>0</v>
      </c>
      <c r="O56" s="2">
        <v>0</v>
      </c>
      <c r="P56" s="2">
        <v>0</v>
      </c>
      <c r="Q56" s="2">
        <v>13.282608695652174</v>
      </c>
      <c r="R56" s="2">
        <v>0.57750472589792057</v>
      </c>
      <c r="S56" s="2">
        <v>0</v>
      </c>
      <c r="T56" s="2">
        <v>0</v>
      </c>
      <c r="U56" s="2">
        <v>0</v>
      </c>
      <c r="V56" s="2">
        <v>0</v>
      </c>
      <c r="W56" s="2">
        <v>0</v>
      </c>
      <c r="X56" s="2">
        <v>0</v>
      </c>
      <c r="Y56" s="2">
        <v>0</v>
      </c>
      <c r="Z56" s="2">
        <v>0</v>
      </c>
      <c r="AA56" s="2">
        <v>0</v>
      </c>
      <c r="AB56" s="2">
        <v>0</v>
      </c>
      <c r="AC56" s="2">
        <v>0</v>
      </c>
      <c r="AD56" s="2">
        <v>0</v>
      </c>
      <c r="AE56" s="2">
        <v>0</v>
      </c>
      <c r="AF56" s="2">
        <v>0</v>
      </c>
      <c r="AG56" s="2">
        <v>0</v>
      </c>
      <c r="AH56" t="s">
        <v>20</v>
      </c>
      <c r="AI56">
        <v>8</v>
      </c>
    </row>
    <row r="57" spans="1:35" x14ac:dyDescent="0.25">
      <c r="A57" t="s">
        <v>281</v>
      </c>
      <c r="B57" t="s">
        <v>147</v>
      </c>
      <c r="C57" t="s">
        <v>182</v>
      </c>
      <c r="D57" t="s">
        <v>235</v>
      </c>
      <c r="E57" s="2">
        <v>10.391304347826088</v>
      </c>
      <c r="F57" s="2">
        <v>0</v>
      </c>
      <c r="G57" s="2">
        <v>2.1902173913043477</v>
      </c>
      <c r="H57" s="2">
        <v>0.39945652173913043</v>
      </c>
      <c r="I57" s="2">
        <v>0.80163043478260865</v>
      </c>
      <c r="J57" s="2">
        <v>0.29347826086956524</v>
      </c>
      <c r="K57" s="2">
        <v>0.91304347826086951</v>
      </c>
      <c r="L57" s="2">
        <v>0</v>
      </c>
      <c r="M57" s="2">
        <v>2.3097826086956523</v>
      </c>
      <c r="N57" s="2">
        <v>0</v>
      </c>
      <c r="O57" s="2">
        <v>0.22228033472803346</v>
      </c>
      <c r="P57" s="2">
        <v>0</v>
      </c>
      <c r="Q57" s="2">
        <v>0</v>
      </c>
      <c r="R57" s="2">
        <v>0</v>
      </c>
      <c r="S57" s="2">
        <v>0.63043478260869568</v>
      </c>
      <c r="T57" s="2">
        <v>0</v>
      </c>
      <c r="U57" s="2">
        <v>0</v>
      </c>
      <c r="V57" s="2">
        <v>6.0669456066945605E-2</v>
      </c>
      <c r="W57" s="2">
        <v>2.9239130434782608</v>
      </c>
      <c r="X57" s="2">
        <v>0</v>
      </c>
      <c r="Y57" s="2">
        <v>0</v>
      </c>
      <c r="Z57" s="2">
        <v>0.28138075313807526</v>
      </c>
      <c r="AA57" s="2">
        <v>8.6956521739130432E-2</v>
      </c>
      <c r="AB57" s="2">
        <v>2.1630434782608696</v>
      </c>
      <c r="AC57" s="2">
        <v>0</v>
      </c>
      <c r="AD57" s="2">
        <v>0</v>
      </c>
      <c r="AE57" s="2">
        <v>0.11413043478260869</v>
      </c>
      <c r="AF57" s="2">
        <v>0</v>
      </c>
      <c r="AG57" s="2">
        <v>2.2010869565217392</v>
      </c>
      <c r="AH57" t="s">
        <v>70</v>
      </c>
      <c r="AI57">
        <v>8</v>
      </c>
    </row>
    <row r="58" spans="1:35" x14ac:dyDescent="0.25">
      <c r="A58" t="s">
        <v>281</v>
      </c>
      <c r="B58" t="s">
        <v>84</v>
      </c>
      <c r="C58" t="s">
        <v>155</v>
      </c>
      <c r="D58" t="s">
        <v>218</v>
      </c>
      <c r="E58" s="2">
        <v>67.521739130434781</v>
      </c>
      <c r="F58" s="2">
        <v>2.2608695652173911</v>
      </c>
      <c r="G58" s="2">
        <v>0</v>
      </c>
      <c r="H58" s="2">
        <v>1.2402173913043477</v>
      </c>
      <c r="I58" s="2">
        <v>0</v>
      </c>
      <c r="J58" s="2">
        <v>0</v>
      </c>
      <c r="K58" s="2">
        <v>0</v>
      </c>
      <c r="L58" s="2">
        <v>0.14130434782608695</v>
      </c>
      <c r="M58" s="2">
        <v>4.7146739130434785</v>
      </c>
      <c r="N58" s="2">
        <v>4.2472826086956523</v>
      </c>
      <c r="O58" s="2">
        <v>0.1327269800386349</v>
      </c>
      <c r="P58" s="2">
        <v>0</v>
      </c>
      <c r="Q58" s="2">
        <v>19.597826086956523</v>
      </c>
      <c r="R58" s="2">
        <v>0.29024468770122347</v>
      </c>
      <c r="S58" s="2">
        <v>8.4239130434782608E-2</v>
      </c>
      <c r="T58" s="2">
        <v>2.0326086956521738</v>
      </c>
      <c r="U58" s="2">
        <v>0</v>
      </c>
      <c r="V58" s="2">
        <v>3.135061171925306E-2</v>
      </c>
      <c r="W58" s="2">
        <v>0.79891304347826086</v>
      </c>
      <c r="X58" s="2">
        <v>0.29891304347826086</v>
      </c>
      <c r="Y58" s="2">
        <v>0</v>
      </c>
      <c r="Z58" s="2">
        <v>1.625885383129427E-2</v>
      </c>
      <c r="AA58" s="2">
        <v>0</v>
      </c>
      <c r="AB58" s="2">
        <v>0</v>
      </c>
      <c r="AC58" s="2">
        <v>0</v>
      </c>
      <c r="AD58" s="2">
        <v>0</v>
      </c>
      <c r="AE58" s="2">
        <v>0</v>
      </c>
      <c r="AF58" s="2">
        <v>0</v>
      </c>
      <c r="AG58" s="2">
        <v>0</v>
      </c>
      <c r="AH58" t="s">
        <v>6</v>
      </c>
      <c r="AI58">
        <v>8</v>
      </c>
    </row>
    <row r="59" spans="1:35" x14ac:dyDescent="0.25">
      <c r="A59" t="s">
        <v>281</v>
      </c>
      <c r="B59" t="s">
        <v>123</v>
      </c>
      <c r="C59" t="s">
        <v>183</v>
      </c>
      <c r="D59" t="s">
        <v>215</v>
      </c>
      <c r="E59" s="2">
        <v>87.369565217391298</v>
      </c>
      <c r="F59" s="2">
        <v>5.5461956521739131</v>
      </c>
      <c r="G59" s="2">
        <v>0.22826086956521738</v>
      </c>
      <c r="H59" s="2">
        <v>0.68478260869565222</v>
      </c>
      <c r="I59" s="2">
        <v>1.6521739130434783</v>
      </c>
      <c r="J59" s="2">
        <v>0</v>
      </c>
      <c r="K59" s="2">
        <v>0</v>
      </c>
      <c r="L59" s="2">
        <v>3.7793478260869557</v>
      </c>
      <c r="M59" s="2">
        <v>10.114130434782609</v>
      </c>
      <c r="N59" s="2">
        <v>6.5869565217391308</v>
      </c>
      <c r="O59" s="2">
        <v>0.1911545160487684</v>
      </c>
      <c r="P59" s="2">
        <v>15.861413043478262</v>
      </c>
      <c r="Q59" s="2">
        <v>0</v>
      </c>
      <c r="R59" s="2">
        <v>0.18154391639711373</v>
      </c>
      <c r="S59" s="2">
        <v>6.9843478260869576</v>
      </c>
      <c r="T59" s="2">
        <v>3.3452173913043484</v>
      </c>
      <c r="U59" s="2">
        <v>0</v>
      </c>
      <c r="V59" s="2">
        <v>0.1182284150286141</v>
      </c>
      <c r="W59" s="2">
        <v>6.1002173913043478</v>
      </c>
      <c r="X59" s="2">
        <v>4.0021739130434781</v>
      </c>
      <c r="Y59" s="2">
        <v>0</v>
      </c>
      <c r="Z59" s="2">
        <v>0.11562826573774572</v>
      </c>
      <c r="AA59" s="2">
        <v>0</v>
      </c>
      <c r="AB59" s="2">
        <v>0</v>
      </c>
      <c r="AC59" s="2">
        <v>0</v>
      </c>
      <c r="AD59" s="2">
        <v>0</v>
      </c>
      <c r="AE59" s="2">
        <v>0</v>
      </c>
      <c r="AF59" s="2">
        <v>0</v>
      </c>
      <c r="AG59" s="2">
        <v>0</v>
      </c>
      <c r="AH59" t="s">
        <v>46</v>
      </c>
      <c r="AI59">
        <v>8</v>
      </c>
    </row>
    <row r="60" spans="1:35" x14ac:dyDescent="0.25">
      <c r="A60" t="s">
        <v>281</v>
      </c>
      <c r="B60" t="s">
        <v>81</v>
      </c>
      <c r="C60" t="s">
        <v>168</v>
      </c>
      <c r="D60" t="s">
        <v>214</v>
      </c>
      <c r="E60" s="2">
        <v>45.217391304347828</v>
      </c>
      <c r="F60" s="2">
        <v>5.5652173913043477</v>
      </c>
      <c r="G60" s="2">
        <v>0.13043478260869565</v>
      </c>
      <c r="H60" s="2">
        <v>0.375</v>
      </c>
      <c r="I60" s="2">
        <v>0.17391304347826086</v>
      </c>
      <c r="J60" s="2">
        <v>0</v>
      </c>
      <c r="K60" s="2">
        <v>0</v>
      </c>
      <c r="L60" s="2">
        <v>0.29989130434782613</v>
      </c>
      <c r="M60" s="2">
        <v>3.9130434782608696</v>
      </c>
      <c r="N60" s="2">
        <v>0</v>
      </c>
      <c r="O60" s="2">
        <v>8.6538461538461536E-2</v>
      </c>
      <c r="P60" s="2">
        <v>11.459239130434783</v>
      </c>
      <c r="Q60" s="2">
        <v>0</v>
      </c>
      <c r="R60" s="2">
        <v>0.25342548076923077</v>
      </c>
      <c r="S60" s="2">
        <v>2.1995652173913047</v>
      </c>
      <c r="T60" s="2">
        <v>1.9467391304347825</v>
      </c>
      <c r="U60" s="2">
        <v>0</v>
      </c>
      <c r="V60" s="2">
        <v>9.1697115384615377E-2</v>
      </c>
      <c r="W60" s="2">
        <v>2.2190217391304352</v>
      </c>
      <c r="X60" s="2">
        <v>4.1385869565217401</v>
      </c>
      <c r="Y60" s="2">
        <v>0</v>
      </c>
      <c r="Z60" s="2">
        <v>0.14060096153846155</v>
      </c>
      <c r="AA60" s="2">
        <v>0.11413043478260869</v>
      </c>
      <c r="AB60" s="2">
        <v>0</v>
      </c>
      <c r="AC60" s="2">
        <v>0</v>
      </c>
      <c r="AD60" s="2">
        <v>0</v>
      </c>
      <c r="AE60" s="2">
        <v>0</v>
      </c>
      <c r="AF60" s="2">
        <v>0</v>
      </c>
      <c r="AG60" s="2">
        <v>0</v>
      </c>
      <c r="AH60" t="s">
        <v>3</v>
      </c>
      <c r="AI60">
        <v>8</v>
      </c>
    </row>
    <row r="61" spans="1:35" x14ac:dyDescent="0.25">
      <c r="A61" t="s">
        <v>281</v>
      </c>
      <c r="B61" t="s">
        <v>152</v>
      </c>
      <c r="C61" t="s">
        <v>182</v>
      </c>
      <c r="D61" t="s">
        <v>235</v>
      </c>
      <c r="E61" s="2">
        <v>69.923913043478265</v>
      </c>
      <c r="F61" s="2">
        <v>4.0625</v>
      </c>
      <c r="G61" s="2">
        <v>0.14130434782608695</v>
      </c>
      <c r="H61" s="2">
        <v>0.26630434782608697</v>
      </c>
      <c r="I61" s="2">
        <v>5.1304347826086953</v>
      </c>
      <c r="J61" s="2">
        <v>0</v>
      </c>
      <c r="K61" s="2">
        <v>0</v>
      </c>
      <c r="L61" s="2">
        <v>7.516413043478261</v>
      </c>
      <c r="M61" s="2">
        <v>8.9483695652173907</v>
      </c>
      <c r="N61" s="2">
        <v>0</v>
      </c>
      <c r="O61" s="2">
        <v>0.12797295196642311</v>
      </c>
      <c r="P61" s="2">
        <v>4.1467391304347823</v>
      </c>
      <c r="Q61" s="2">
        <v>5.2228260869565215</v>
      </c>
      <c r="R61" s="2">
        <v>0.13399658013368568</v>
      </c>
      <c r="S61" s="2">
        <v>11.013369565217392</v>
      </c>
      <c r="T61" s="2">
        <v>0</v>
      </c>
      <c r="U61" s="2">
        <v>0</v>
      </c>
      <c r="V61" s="2">
        <v>0.15750505207523705</v>
      </c>
      <c r="W61" s="2">
        <v>4.8781521739130449</v>
      </c>
      <c r="X61" s="2">
        <v>3.8905434782608692</v>
      </c>
      <c r="Y61" s="2">
        <v>0</v>
      </c>
      <c r="Z61" s="2">
        <v>0.12540338877662055</v>
      </c>
      <c r="AA61" s="2">
        <v>0</v>
      </c>
      <c r="AB61" s="2">
        <v>0</v>
      </c>
      <c r="AC61" s="2">
        <v>0</v>
      </c>
      <c r="AD61" s="2">
        <v>0</v>
      </c>
      <c r="AE61" s="2">
        <v>0</v>
      </c>
      <c r="AF61" s="2">
        <v>0</v>
      </c>
      <c r="AG61" s="2">
        <v>0</v>
      </c>
      <c r="AH61" t="s">
        <v>75</v>
      </c>
      <c r="AI61">
        <v>8</v>
      </c>
    </row>
    <row r="62" spans="1:35" x14ac:dyDescent="0.25">
      <c r="A62" t="s">
        <v>281</v>
      </c>
      <c r="B62" t="s">
        <v>85</v>
      </c>
      <c r="C62" t="s">
        <v>171</v>
      </c>
      <c r="D62" t="s">
        <v>214</v>
      </c>
      <c r="E62" s="2">
        <v>30.423913043478262</v>
      </c>
      <c r="F62" s="2">
        <v>4.0760869565217392</v>
      </c>
      <c r="G62" s="2">
        <v>6.5217391304347824E-2</v>
      </c>
      <c r="H62" s="2">
        <v>0.17717391304347826</v>
      </c>
      <c r="I62" s="2">
        <v>0.21739130434782608</v>
      </c>
      <c r="J62" s="2">
        <v>9.7826086956521743E-2</v>
      </c>
      <c r="K62" s="2">
        <v>6.5217391304347824E-2</v>
      </c>
      <c r="L62" s="2">
        <v>2.1739130434782608E-2</v>
      </c>
      <c r="M62" s="2">
        <v>2.1739130434782608E-2</v>
      </c>
      <c r="N62" s="2">
        <v>2.1369565217391306</v>
      </c>
      <c r="O62" s="2">
        <v>7.0953912111468384E-2</v>
      </c>
      <c r="P62" s="2">
        <v>0</v>
      </c>
      <c r="Q62" s="2">
        <v>8.0173913043478233</v>
      </c>
      <c r="R62" s="2">
        <v>0.26352268667381196</v>
      </c>
      <c r="S62" s="2">
        <v>1.3880434782608695</v>
      </c>
      <c r="T62" s="2">
        <v>5.2173913043478258E-2</v>
      </c>
      <c r="U62" s="2">
        <v>0</v>
      </c>
      <c r="V62" s="2">
        <v>4.7338335119685597E-2</v>
      </c>
      <c r="W62" s="2">
        <v>0.88152173913043452</v>
      </c>
      <c r="X62" s="2">
        <v>0.45652173913043487</v>
      </c>
      <c r="Y62" s="2">
        <v>0</v>
      </c>
      <c r="Z62" s="2">
        <v>4.3979992854590921E-2</v>
      </c>
      <c r="AA62" s="2">
        <v>0</v>
      </c>
      <c r="AB62" s="2">
        <v>0</v>
      </c>
      <c r="AC62" s="2">
        <v>0</v>
      </c>
      <c r="AD62" s="2">
        <v>5.6206521739130491</v>
      </c>
      <c r="AE62" s="2">
        <v>0</v>
      </c>
      <c r="AF62" s="2">
        <v>0</v>
      </c>
      <c r="AG62" s="2">
        <v>4.3478260869565216E-2</v>
      </c>
      <c r="AH62" t="s">
        <v>7</v>
      </c>
      <c r="AI62">
        <v>8</v>
      </c>
    </row>
    <row r="63" spans="1:35" x14ac:dyDescent="0.25">
      <c r="A63" t="s">
        <v>281</v>
      </c>
      <c r="B63" t="s">
        <v>104</v>
      </c>
      <c r="C63" t="s">
        <v>183</v>
      </c>
      <c r="D63" t="s">
        <v>215</v>
      </c>
      <c r="E63" s="2">
        <v>79.565217391304344</v>
      </c>
      <c r="F63" s="2">
        <v>5.2173913043478262</v>
      </c>
      <c r="G63" s="2">
        <v>0.56521739130434778</v>
      </c>
      <c r="H63" s="2">
        <v>0.45652173913043476</v>
      </c>
      <c r="I63" s="2">
        <v>1.3831521739130435</v>
      </c>
      <c r="J63" s="2">
        <v>0</v>
      </c>
      <c r="K63" s="2">
        <v>0</v>
      </c>
      <c r="L63" s="2">
        <v>0.58152173913043481</v>
      </c>
      <c r="M63" s="2">
        <v>4.8804347826086953</v>
      </c>
      <c r="N63" s="2">
        <v>0</v>
      </c>
      <c r="O63" s="2">
        <v>6.1338797814207646E-2</v>
      </c>
      <c r="P63" s="2">
        <v>5.3043478260869561</v>
      </c>
      <c r="Q63" s="2">
        <v>27.951086956521738</v>
      </c>
      <c r="R63" s="2">
        <v>0.41796448087431698</v>
      </c>
      <c r="S63" s="2">
        <v>0.90217391304347827</v>
      </c>
      <c r="T63" s="2">
        <v>0.55978260869565222</v>
      </c>
      <c r="U63" s="2">
        <v>0</v>
      </c>
      <c r="V63" s="2">
        <v>1.8374316939890712E-2</v>
      </c>
      <c r="W63" s="2">
        <v>0.34782608695652173</v>
      </c>
      <c r="X63" s="2">
        <v>0.82880434782608692</v>
      </c>
      <c r="Y63" s="2">
        <v>0</v>
      </c>
      <c r="Z63" s="2">
        <v>1.4788251366120218E-2</v>
      </c>
      <c r="AA63" s="2">
        <v>0</v>
      </c>
      <c r="AB63" s="2">
        <v>0</v>
      </c>
      <c r="AC63" s="2">
        <v>0</v>
      </c>
      <c r="AD63" s="2">
        <v>0</v>
      </c>
      <c r="AE63" s="2">
        <v>0</v>
      </c>
      <c r="AF63" s="2">
        <v>0</v>
      </c>
      <c r="AG63" s="2">
        <v>0</v>
      </c>
      <c r="AH63" t="s">
        <v>26</v>
      </c>
      <c r="AI63">
        <v>8</v>
      </c>
    </row>
    <row r="64" spans="1:35" x14ac:dyDescent="0.25">
      <c r="A64" t="s">
        <v>281</v>
      </c>
      <c r="B64" t="s">
        <v>142</v>
      </c>
      <c r="C64" t="s">
        <v>162</v>
      </c>
      <c r="D64" t="s">
        <v>252</v>
      </c>
      <c r="E64" s="2">
        <v>9.6847826086956523</v>
      </c>
      <c r="F64" s="2">
        <v>1.2623913043478263</v>
      </c>
      <c r="G64" s="2">
        <v>4.3478260869565216E-2</v>
      </c>
      <c r="H64" s="2">
        <v>0.45108695652173914</v>
      </c>
      <c r="I64" s="2">
        <v>8.1521739130434784E-2</v>
      </c>
      <c r="J64" s="2">
        <v>3.2608695652173912E-2</v>
      </c>
      <c r="K64" s="2">
        <v>6.5217391304347824E-2</v>
      </c>
      <c r="L64" s="2">
        <v>0</v>
      </c>
      <c r="M64" s="2">
        <v>0</v>
      </c>
      <c r="N64" s="2">
        <v>0.78260869565217395</v>
      </c>
      <c r="O64" s="2">
        <v>8.0808080808080815E-2</v>
      </c>
      <c r="P64" s="2">
        <v>0.78260869565217395</v>
      </c>
      <c r="Q64" s="2">
        <v>2.4554347826086955</v>
      </c>
      <c r="R64" s="2">
        <v>0.33434343434343433</v>
      </c>
      <c r="S64" s="2">
        <v>0</v>
      </c>
      <c r="T64" s="2">
        <v>0</v>
      </c>
      <c r="U64" s="2">
        <v>0</v>
      </c>
      <c r="V64" s="2">
        <v>0</v>
      </c>
      <c r="W64" s="2">
        <v>0.15217391304347827</v>
      </c>
      <c r="X64" s="2">
        <v>0.70782608695652183</v>
      </c>
      <c r="Y64" s="2">
        <v>0</v>
      </c>
      <c r="Z64" s="2">
        <v>8.879910213243547E-2</v>
      </c>
      <c r="AA64" s="2">
        <v>0</v>
      </c>
      <c r="AB64" s="2">
        <v>0</v>
      </c>
      <c r="AC64" s="2">
        <v>0</v>
      </c>
      <c r="AD64" s="2">
        <v>0</v>
      </c>
      <c r="AE64" s="2">
        <v>0</v>
      </c>
      <c r="AF64" s="2">
        <v>0</v>
      </c>
      <c r="AG64" s="2">
        <v>0.19565217391304349</v>
      </c>
      <c r="AH64" t="s">
        <v>65</v>
      </c>
      <c r="AI64">
        <v>8</v>
      </c>
    </row>
    <row r="65" spans="1:35" x14ac:dyDescent="0.25">
      <c r="A65" t="s">
        <v>281</v>
      </c>
      <c r="B65" t="s">
        <v>138</v>
      </c>
      <c r="C65" t="s">
        <v>206</v>
      </c>
      <c r="D65" t="s">
        <v>249</v>
      </c>
      <c r="E65" s="2">
        <v>29.75</v>
      </c>
      <c r="F65" s="2">
        <v>4.7826086956521738</v>
      </c>
      <c r="G65" s="2">
        <v>0.14130434782608695</v>
      </c>
      <c r="H65" s="2">
        <v>0.16304347826086957</v>
      </c>
      <c r="I65" s="2">
        <v>0.22282608695652173</v>
      </c>
      <c r="J65" s="2">
        <v>0</v>
      </c>
      <c r="K65" s="2">
        <v>0</v>
      </c>
      <c r="L65" s="2">
        <v>0.94141304347826082</v>
      </c>
      <c r="M65" s="2">
        <v>0</v>
      </c>
      <c r="N65" s="2">
        <v>4.3125</v>
      </c>
      <c r="O65" s="2">
        <v>0.14495798319327732</v>
      </c>
      <c r="P65" s="2">
        <v>1.0434782608695652</v>
      </c>
      <c r="Q65" s="2">
        <v>2.8451086956521738</v>
      </c>
      <c r="R65" s="2">
        <v>0.13070880526123493</v>
      </c>
      <c r="S65" s="2">
        <v>2.4633695652173917</v>
      </c>
      <c r="T65" s="2">
        <v>7.6086956521739135E-2</v>
      </c>
      <c r="U65" s="2">
        <v>0</v>
      </c>
      <c r="V65" s="2">
        <v>8.5359883083668264E-2</v>
      </c>
      <c r="W65" s="2">
        <v>0.83695652173913049</v>
      </c>
      <c r="X65" s="2">
        <v>2.3950000000000005</v>
      </c>
      <c r="Y65" s="2">
        <v>0</v>
      </c>
      <c r="Z65" s="2">
        <v>0.10863719400803801</v>
      </c>
      <c r="AA65" s="2">
        <v>4.3478260869565216E-2</v>
      </c>
      <c r="AB65" s="2">
        <v>0</v>
      </c>
      <c r="AC65" s="2">
        <v>0</v>
      </c>
      <c r="AD65" s="2">
        <v>0</v>
      </c>
      <c r="AE65" s="2">
        <v>0</v>
      </c>
      <c r="AF65" s="2">
        <v>0</v>
      </c>
      <c r="AG65" s="2">
        <v>0</v>
      </c>
      <c r="AH65" t="s">
        <v>61</v>
      </c>
      <c r="AI65">
        <v>8</v>
      </c>
    </row>
    <row r="66" spans="1:35" x14ac:dyDescent="0.25">
      <c r="A66" t="s">
        <v>281</v>
      </c>
      <c r="B66" t="s">
        <v>102</v>
      </c>
      <c r="C66" t="s">
        <v>182</v>
      </c>
      <c r="D66" t="s">
        <v>235</v>
      </c>
      <c r="E66" s="2">
        <v>79.510869565217391</v>
      </c>
      <c r="F66" s="2">
        <v>4</v>
      </c>
      <c r="G66" s="2">
        <v>0.25543478260869568</v>
      </c>
      <c r="H66" s="2">
        <v>1.3934782608695655</v>
      </c>
      <c r="I66" s="2">
        <v>5.1999999999999984</v>
      </c>
      <c r="J66" s="2">
        <v>0</v>
      </c>
      <c r="K66" s="2">
        <v>0</v>
      </c>
      <c r="L66" s="2">
        <v>2.6294565217391304</v>
      </c>
      <c r="M66" s="2">
        <v>7.1790217391304347</v>
      </c>
      <c r="N66" s="2">
        <v>1.1328260869565216</v>
      </c>
      <c r="O66" s="2">
        <v>0.10453725222146276</v>
      </c>
      <c r="P66" s="2">
        <v>5.3009782608695648</v>
      </c>
      <c r="Q66" s="2">
        <v>18.998369565217391</v>
      </c>
      <c r="R66" s="2">
        <v>0.30561038961038961</v>
      </c>
      <c r="S66" s="2">
        <v>3.502391304347825</v>
      </c>
      <c r="T66" s="2">
        <v>0.49293478260869567</v>
      </c>
      <c r="U66" s="2">
        <v>0</v>
      </c>
      <c r="V66" s="2">
        <v>5.0248803827751182E-2</v>
      </c>
      <c r="W66" s="2">
        <v>5.3893478260869561</v>
      </c>
      <c r="X66" s="2">
        <v>0.2478260869565217</v>
      </c>
      <c r="Y66" s="2">
        <v>0</v>
      </c>
      <c r="Z66" s="2">
        <v>7.0898154477101835E-2</v>
      </c>
      <c r="AA66" s="2">
        <v>0</v>
      </c>
      <c r="AB66" s="2">
        <v>0</v>
      </c>
      <c r="AC66" s="2">
        <v>0</v>
      </c>
      <c r="AD66" s="2">
        <v>0</v>
      </c>
      <c r="AE66" s="2">
        <v>0</v>
      </c>
      <c r="AF66" s="2">
        <v>0</v>
      </c>
      <c r="AG66" s="2">
        <v>0</v>
      </c>
      <c r="AH66" t="s">
        <v>24</v>
      </c>
      <c r="AI66">
        <v>8</v>
      </c>
    </row>
    <row r="67" spans="1:35" x14ac:dyDescent="0.25">
      <c r="A67" t="s">
        <v>281</v>
      </c>
      <c r="B67" t="s">
        <v>93</v>
      </c>
      <c r="C67" t="s">
        <v>175</v>
      </c>
      <c r="D67" t="s">
        <v>231</v>
      </c>
      <c r="E67" s="2">
        <v>39.152173913043477</v>
      </c>
      <c r="F67" s="2">
        <v>5.3913043478260869</v>
      </c>
      <c r="G67" s="2">
        <v>0.13315217391304349</v>
      </c>
      <c r="H67" s="2">
        <v>0</v>
      </c>
      <c r="I67" s="2">
        <v>0.24456521739130435</v>
      </c>
      <c r="J67" s="2">
        <v>0</v>
      </c>
      <c r="K67" s="2">
        <v>0.1358695652173913</v>
      </c>
      <c r="L67" s="2">
        <v>0</v>
      </c>
      <c r="M67" s="2">
        <v>0</v>
      </c>
      <c r="N67" s="2">
        <v>0</v>
      </c>
      <c r="O67" s="2">
        <v>0</v>
      </c>
      <c r="P67" s="2">
        <v>5.9293478260869561</v>
      </c>
      <c r="Q67" s="2">
        <v>0</v>
      </c>
      <c r="R67" s="2">
        <v>0.15144364242087729</v>
      </c>
      <c r="S67" s="2">
        <v>0.20923913043478262</v>
      </c>
      <c r="T67" s="2">
        <v>0</v>
      </c>
      <c r="U67" s="2">
        <v>0</v>
      </c>
      <c r="V67" s="2">
        <v>5.3442531926707389E-3</v>
      </c>
      <c r="W67" s="2">
        <v>7.0652173913043473E-2</v>
      </c>
      <c r="X67" s="2">
        <v>0</v>
      </c>
      <c r="Y67" s="2">
        <v>0</v>
      </c>
      <c r="Z67" s="2">
        <v>1.8045530260966129E-3</v>
      </c>
      <c r="AA67" s="2">
        <v>0</v>
      </c>
      <c r="AB67" s="2">
        <v>0</v>
      </c>
      <c r="AC67" s="2">
        <v>0</v>
      </c>
      <c r="AD67" s="2">
        <v>0</v>
      </c>
      <c r="AE67" s="2">
        <v>0</v>
      </c>
      <c r="AF67" s="2">
        <v>0</v>
      </c>
      <c r="AG67" s="2">
        <v>0</v>
      </c>
      <c r="AH67" t="s">
        <v>15</v>
      </c>
      <c r="AI67">
        <v>8</v>
      </c>
    </row>
    <row r="68" spans="1:35" x14ac:dyDescent="0.25">
      <c r="A68" t="s">
        <v>281</v>
      </c>
      <c r="B68" t="s">
        <v>106</v>
      </c>
      <c r="C68" t="s">
        <v>185</v>
      </c>
      <c r="D68" t="s">
        <v>219</v>
      </c>
      <c r="E68" s="2">
        <v>118.90217391304348</v>
      </c>
      <c r="F68" s="2">
        <v>3.652173913043478</v>
      </c>
      <c r="G68" s="2">
        <v>0.2391304347826087</v>
      </c>
      <c r="H68" s="2">
        <v>1.7660869565217394</v>
      </c>
      <c r="I68" s="2">
        <v>2.9238043478260871</v>
      </c>
      <c r="J68" s="2">
        <v>0</v>
      </c>
      <c r="K68" s="2">
        <v>0</v>
      </c>
      <c r="L68" s="2">
        <v>4.2113043478260845</v>
      </c>
      <c r="M68" s="2">
        <v>10.518695652173905</v>
      </c>
      <c r="N68" s="2">
        <v>0</v>
      </c>
      <c r="O68" s="2">
        <v>8.8465124782886845E-2</v>
      </c>
      <c r="P68" s="2">
        <v>4.9592391304347823</v>
      </c>
      <c r="Q68" s="2">
        <v>19.68326086956522</v>
      </c>
      <c r="R68" s="2">
        <v>0.20725020568607735</v>
      </c>
      <c r="S68" s="2">
        <v>4.7805434782608707</v>
      </c>
      <c r="T68" s="2">
        <v>3.530652173913043</v>
      </c>
      <c r="U68" s="2">
        <v>0</v>
      </c>
      <c r="V68" s="2">
        <v>6.9899442362190339E-2</v>
      </c>
      <c r="W68" s="2">
        <v>5.3958695652173914</v>
      </c>
      <c r="X68" s="2">
        <v>5.3401086956521731</v>
      </c>
      <c r="Y68" s="2">
        <v>0.25489130434782609</v>
      </c>
      <c r="Z68" s="2">
        <v>9.2436237316025224E-2</v>
      </c>
      <c r="AA68" s="2">
        <v>0</v>
      </c>
      <c r="AB68" s="2">
        <v>0</v>
      </c>
      <c r="AC68" s="2">
        <v>0</v>
      </c>
      <c r="AD68" s="2">
        <v>0</v>
      </c>
      <c r="AE68" s="2">
        <v>0</v>
      </c>
      <c r="AF68" s="2">
        <v>0</v>
      </c>
      <c r="AG68" s="2">
        <v>0</v>
      </c>
      <c r="AH68" t="s">
        <v>28</v>
      </c>
      <c r="AI68">
        <v>8</v>
      </c>
    </row>
    <row r="69" spans="1:35" x14ac:dyDescent="0.25">
      <c r="A69" t="s">
        <v>281</v>
      </c>
      <c r="B69" t="s">
        <v>78</v>
      </c>
      <c r="C69" t="s">
        <v>165</v>
      </c>
      <c r="D69" t="s">
        <v>217</v>
      </c>
      <c r="E69" s="2">
        <v>61.815217391304351</v>
      </c>
      <c r="F69" s="2">
        <v>5.6521739130434785</v>
      </c>
      <c r="G69" s="2">
        <v>0.39130434782608697</v>
      </c>
      <c r="H69" s="2">
        <v>0.2608695652173913</v>
      </c>
      <c r="I69" s="2">
        <v>1.3777173913043479</v>
      </c>
      <c r="J69" s="2">
        <v>0</v>
      </c>
      <c r="K69" s="2">
        <v>0</v>
      </c>
      <c r="L69" s="2">
        <v>11.779891304347826</v>
      </c>
      <c r="M69" s="2">
        <v>10.695652173913043</v>
      </c>
      <c r="N69" s="2">
        <v>0</v>
      </c>
      <c r="O69" s="2">
        <v>0.17302620010550376</v>
      </c>
      <c r="P69" s="2">
        <v>5.6521739130434785</v>
      </c>
      <c r="Q69" s="2">
        <v>10.75</v>
      </c>
      <c r="R69" s="2">
        <v>0.26534200808862313</v>
      </c>
      <c r="S69" s="2">
        <v>8.0027173913043477</v>
      </c>
      <c r="T69" s="2">
        <v>15.127717391304348</v>
      </c>
      <c r="U69" s="2">
        <v>0</v>
      </c>
      <c r="V69" s="2">
        <v>0.37418674169157723</v>
      </c>
      <c r="W69" s="2">
        <v>15.603260869565217</v>
      </c>
      <c r="X69" s="2">
        <v>11.076086956521738</v>
      </c>
      <c r="Y69" s="2">
        <v>3.8179347826086958</v>
      </c>
      <c r="Z69" s="2">
        <v>0.49336205380692799</v>
      </c>
      <c r="AA69" s="2">
        <v>0</v>
      </c>
      <c r="AB69" s="2">
        <v>0</v>
      </c>
      <c r="AC69" s="2">
        <v>0</v>
      </c>
      <c r="AD69" s="2">
        <v>0</v>
      </c>
      <c r="AE69" s="2">
        <v>0</v>
      </c>
      <c r="AF69" s="2">
        <v>0</v>
      </c>
      <c r="AG69" s="2">
        <v>0</v>
      </c>
      <c r="AH69" t="s">
        <v>0</v>
      </c>
      <c r="AI69">
        <v>8</v>
      </c>
    </row>
    <row r="70" spans="1:35" x14ac:dyDescent="0.25">
      <c r="A70" t="s">
        <v>281</v>
      </c>
      <c r="B70" t="s">
        <v>82</v>
      </c>
      <c r="C70" t="s">
        <v>169</v>
      </c>
      <c r="D70" t="s">
        <v>226</v>
      </c>
      <c r="E70" s="2">
        <v>26.043478260869566</v>
      </c>
      <c r="F70" s="2">
        <v>0</v>
      </c>
      <c r="G70" s="2">
        <v>0</v>
      </c>
      <c r="H70" s="2">
        <v>0</v>
      </c>
      <c r="I70" s="2">
        <v>0</v>
      </c>
      <c r="J70" s="2">
        <v>0</v>
      </c>
      <c r="K70" s="2">
        <v>0</v>
      </c>
      <c r="L70" s="2">
        <v>0</v>
      </c>
      <c r="M70" s="2">
        <v>4.7934782608695654</v>
      </c>
      <c r="N70" s="2">
        <v>0</v>
      </c>
      <c r="O70" s="2">
        <v>0.18405676126878129</v>
      </c>
      <c r="P70" s="2">
        <v>0.12228260869565218</v>
      </c>
      <c r="Q70" s="2">
        <v>9.0597826086956523</v>
      </c>
      <c r="R70" s="2">
        <v>0.35256677796327213</v>
      </c>
      <c r="S70" s="2">
        <v>0.18478260869565216</v>
      </c>
      <c r="T70" s="2">
        <v>0</v>
      </c>
      <c r="U70" s="2">
        <v>6.5217391304347824E-2</v>
      </c>
      <c r="V70" s="2">
        <v>9.5993322203672786E-3</v>
      </c>
      <c r="W70" s="2">
        <v>0.58967391304347827</v>
      </c>
      <c r="X70" s="2">
        <v>0</v>
      </c>
      <c r="Y70" s="2">
        <v>4.8913043478260869</v>
      </c>
      <c r="Z70" s="2">
        <v>0.21045492487479131</v>
      </c>
      <c r="AA70" s="2">
        <v>0</v>
      </c>
      <c r="AB70" s="2">
        <v>0</v>
      </c>
      <c r="AC70" s="2">
        <v>0</v>
      </c>
      <c r="AD70" s="2">
        <v>0</v>
      </c>
      <c r="AE70" s="2">
        <v>0</v>
      </c>
      <c r="AF70" s="2">
        <v>0</v>
      </c>
      <c r="AG70" s="2">
        <v>0</v>
      </c>
      <c r="AH70" t="s">
        <v>4</v>
      </c>
      <c r="AI70">
        <v>8</v>
      </c>
    </row>
    <row r="71" spans="1:35" x14ac:dyDescent="0.25">
      <c r="A71" t="s">
        <v>281</v>
      </c>
      <c r="B71" t="s">
        <v>109</v>
      </c>
      <c r="C71" t="s">
        <v>188</v>
      </c>
      <c r="D71" t="s">
        <v>239</v>
      </c>
      <c r="E71" s="2">
        <v>21.021739130434781</v>
      </c>
      <c r="F71" s="2">
        <v>0</v>
      </c>
      <c r="G71" s="2">
        <v>7.6086956521739135E-2</v>
      </c>
      <c r="H71" s="2">
        <v>0</v>
      </c>
      <c r="I71" s="2">
        <v>0</v>
      </c>
      <c r="J71" s="2">
        <v>0</v>
      </c>
      <c r="K71" s="2">
        <v>8.6956521739130432E-2</v>
      </c>
      <c r="L71" s="2">
        <v>0</v>
      </c>
      <c r="M71" s="2">
        <v>0</v>
      </c>
      <c r="N71" s="2">
        <v>0</v>
      </c>
      <c r="O71" s="2">
        <v>0</v>
      </c>
      <c r="P71" s="2">
        <v>4.8739130434782627</v>
      </c>
      <c r="Q71" s="2">
        <v>1.5</v>
      </c>
      <c r="R71" s="2">
        <v>0.30320579110651508</v>
      </c>
      <c r="S71" s="2">
        <v>0</v>
      </c>
      <c r="T71" s="2">
        <v>0</v>
      </c>
      <c r="U71" s="2">
        <v>0</v>
      </c>
      <c r="V71" s="2">
        <v>0</v>
      </c>
      <c r="W71" s="2">
        <v>1.451086956521739</v>
      </c>
      <c r="X71" s="2">
        <v>0</v>
      </c>
      <c r="Y71" s="2">
        <v>0</v>
      </c>
      <c r="Z71" s="2">
        <v>6.9027921406411577E-2</v>
      </c>
      <c r="AA71" s="2">
        <v>0</v>
      </c>
      <c r="AB71" s="2">
        <v>0</v>
      </c>
      <c r="AC71" s="2">
        <v>0</v>
      </c>
      <c r="AD71" s="2">
        <v>0</v>
      </c>
      <c r="AE71" s="2">
        <v>0</v>
      </c>
      <c r="AF71" s="2">
        <v>0</v>
      </c>
      <c r="AG71" s="2">
        <v>0</v>
      </c>
      <c r="AH71" t="s">
        <v>31</v>
      </c>
      <c r="AI71">
        <v>8</v>
      </c>
    </row>
    <row r="72" spans="1:35" x14ac:dyDescent="0.25">
      <c r="A72" t="s">
        <v>281</v>
      </c>
      <c r="B72" t="s">
        <v>113</v>
      </c>
      <c r="C72" t="s">
        <v>166</v>
      </c>
      <c r="D72" t="s">
        <v>225</v>
      </c>
      <c r="E72" s="2">
        <v>119.97826086956522</v>
      </c>
      <c r="F72" s="2">
        <v>5.1304347826086953</v>
      </c>
      <c r="G72" s="2">
        <v>0</v>
      </c>
      <c r="H72" s="2">
        <v>0</v>
      </c>
      <c r="I72" s="2">
        <v>0</v>
      </c>
      <c r="J72" s="2">
        <v>0</v>
      </c>
      <c r="K72" s="2">
        <v>0</v>
      </c>
      <c r="L72" s="2">
        <v>0</v>
      </c>
      <c r="M72" s="2">
        <v>14.547826086956521</v>
      </c>
      <c r="N72" s="2">
        <v>0</v>
      </c>
      <c r="O72" s="2">
        <v>0.12125385033520564</v>
      </c>
      <c r="P72" s="2">
        <v>0</v>
      </c>
      <c r="Q72" s="2">
        <v>27.453260869565231</v>
      </c>
      <c r="R72" s="2">
        <v>0.22881862656278323</v>
      </c>
      <c r="S72" s="2">
        <v>15.835869565217392</v>
      </c>
      <c r="T72" s="2">
        <v>0</v>
      </c>
      <c r="U72" s="2">
        <v>0</v>
      </c>
      <c r="V72" s="2">
        <v>0.13198949084979164</v>
      </c>
      <c r="W72" s="2">
        <v>24.945652173913043</v>
      </c>
      <c r="X72" s="2">
        <v>0</v>
      </c>
      <c r="Y72" s="2">
        <v>0</v>
      </c>
      <c r="Z72" s="2">
        <v>0.2079181011052727</v>
      </c>
      <c r="AA72" s="2">
        <v>0</v>
      </c>
      <c r="AB72" s="2">
        <v>0</v>
      </c>
      <c r="AC72" s="2">
        <v>0</v>
      </c>
      <c r="AD72" s="2">
        <v>148.63097826086957</v>
      </c>
      <c r="AE72" s="2">
        <v>0</v>
      </c>
      <c r="AF72" s="2">
        <v>0</v>
      </c>
      <c r="AG72" s="2">
        <v>0</v>
      </c>
      <c r="AH72" t="s">
        <v>35</v>
      </c>
      <c r="AI72">
        <v>8</v>
      </c>
    </row>
    <row r="73" spans="1:35" x14ac:dyDescent="0.25">
      <c r="A73" t="s">
        <v>281</v>
      </c>
      <c r="B73" t="s">
        <v>108</v>
      </c>
      <c r="C73" t="s">
        <v>187</v>
      </c>
      <c r="D73" t="s">
        <v>238</v>
      </c>
      <c r="E73" s="2">
        <v>182.66304347826087</v>
      </c>
      <c r="F73" s="2">
        <v>0</v>
      </c>
      <c r="G73" s="2">
        <v>1.5326086956521738</v>
      </c>
      <c r="H73" s="2">
        <v>0.78804347826086951</v>
      </c>
      <c r="I73" s="2">
        <v>15.3125</v>
      </c>
      <c r="J73" s="2">
        <v>0</v>
      </c>
      <c r="K73" s="2">
        <v>8.0163043478260878</v>
      </c>
      <c r="L73" s="2">
        <v>0</v>
      </c>
      <c r="M73" s="2">
        <v>30.455652173913041</v>
      </c>
      <c r="N73" s="2">
        <v>0</v>
      </c>
      <c r="O73" s="2">
        <v>0.16673132996132101</v>
      </c>
      <c r="P73" s="2">
        <v>6.7602173913043488</v>
      </c>
      <c r="Q73" s="2">
        <v>1.1060869565217391</v>
      </c>
      <c r="R73" s="2">
        <v>4.3064564117822078E-2</v>
      </c>
      <c r="S73" s="2">
        <v>0</v>
      </c>
      <c r="T73" s="2">
        <v>0</v>
      </c>
      <c r="U73" s="2">
        <v>0</v>
      </c>
      <c r="V73" s="2">
        <v>0</v>
      </c>
      <c r="W73" s="2">
        <v>0</v>
      </c>
      <c r="X73" s="2">
        <v>0</v>
      </c>
      <c r="Y73" s="2">
        <v>0</v>
      </c>
      <c r="Z73" s="2">
        <v>0</v>
      </c>
      <c r="AA73" s="2">
        <v>0</v>
      </c>
      <c r="AB73" s="2">
        <v>4.8695652173913047</v>
      </c>
      <c r="AC73" s="2">
        <v>0</v>
      </c>
      <c r="AD73" s="2">
        <v>0</v>
      </c>
      <c r="AE73" s="2">
        <v>0</v>
      </c>
      <c r="AF73" s="2">
        <v>0</v>
      </c>
      <c r="AG73" s="2">
        <v>0</v>
      </c>
      <c r="AH73" t="s">
        <v>30</v>
      </c>
      <c r="AI73">
        <v>8</v>
      </c>
    </row>
    <row r="74" spans="1:35" x14ac:dyDescent="0.25">
      <c r="A74" t="s">
        <v>281</v>
      </c>
      <c r="B74" t="s">
        <v>77</v>
      </c>
      <c r="C74" t="s">
        <v>165</v>
      </c>
      <c r="D74" t="s">
        <v>217</v>
      </c>
      <c r="E74" s="2">
        <v>89.076086956521735</v>
      </c>
      <c r="F74" s="2">
        <v>2.4347826086956523</v>
      </c>
      <c r="G74" s="2">
        <v>0</v>
      </c>
      <c r="H74" s="2">
        <v>0.92391304347826086</v>
      </c>
      <c r="I74" s="2">
        <v>5.2608695652173916</v>
      </c>
      <c r="J74" s="2">
        <v>0</v>
      </c>
      <c r="K74" s="2">
        <v>0</v>
      </c>
      <c r="L74" s="2">
        <v>1.6624999999999999</v>
      </c>
      <c r="M74" s="2">
        <v>23.673913043478262</v>
      </c>
      <c r="N74" s="2">
        <v>0</v>
      </c>
      <c r="O74" s="2">
        <v>0.26577181208053691</v>
      </c>
      <c r="P74" s="2">
        <v>0</v>
      </c>
      <c r="Q74" s="2">
        <v>15.953804347826088</v>
      </c>
      <c r="R74" s="2">
        <v>0.17910311165344725</v>
      </c>
      <c r="S74" s="2">
        <v>4.1532608695652176</v>
      </c>
      <c r="T74" s="2">
        <v>7.0867391304347844</v>
      </c>
      <c r="U74" s="2">
        <v>0</v>
      </c>
      <c r="V74" s="2">
        <v>0.12618425869432584</v>
      </c>
      <c r="W74" s="2">
        <v>2.4883695652173903</v>
      </c>
      <c r="X74" s="2">
        <v>3.6180434782608697</v>
      </c>
      <c r="Y74" s="2">
        <v>0</v>
      </c>
      <c r="Z74" s="2">
        <v>6.8552776082977412E-2</v>
      </c>
      <c r="AA74" s="2">
        <v>0</v>
      </c>
      <c r="AB74" s="2">
        <v>0</v>
      </c>
      <c r="AC74" s="2">
        <v>0</v>
      </c>
      <c r="AD74" s="2">
        <v>0</v>
      </c>
      <c r="AE74" s="2">
        <v>0</v>
      </c>
      <c r="AF74" s="2">
        <v>0</v>
      </c>
      <c r="AG74" s="2">
        <v>0</v>
      </c>
      <c r="AH74" t="s">
        <v>39</v>
      </c>
      <c r="AI74">
        <v>8</v>
      </c>
    </row>
    <row r="75" spans="1:35" x14ac:dyDescent="0.25">
      <c r="A75" t="s">
        <v>281</v>
      </c>
      <c r="B75" t="s">
        <v>121</v>
      </c>
      <c r="C75" t="s">
        <v>194</v>
      </c>
      <c r="D75" t="s">
        <v>234</v>
      </c>
      <c r="E75" s="2">
        <v>37.978260869565219</v>
      </c>
      <c r="F75" s="2">
        <v>4.9673913043478262</v>
      </c>
      <c r="G75" s="2">
        <v>3.2608695652173912E-2</v>
      </c>
      <c r="H75" s="2">
        <v>0</v>
      </c>
      <c r="I75" s="2">
        <v>1.246195652173913</v>
      </c>
      <c r="J75" s="2">
        <v>0</v>
      </c>
      <c r="K75" s="2">
        <v>0</v>
      </c>
      <c r="L75" s="2">
        <v>0</v>
      </c>
      <c r="M75" s="2">
        <v>8.4239130434782608E-2</v>
      </c>
      <c r="N75" s="2">
        <v>4.4755434782608692</v>
      </c>
      <c r="O75" s="2">
        <v>0.12006296508299941</v>
      </c>
      <c r="P75" s="2">
        <v>5.5570652173913047</v>
      </c>
      <c r="Q75" s="2">
        <v>15.60717391304348</v>
      </c>
      <c r="R75" s="2">
        <v>0.55727246708643396</v>
      </c>
      <c r="S75" s="2">
        <v>0</v>
      </c>
      <c r="T75" s="2">
        <v>0</v>
      </c>
      <c r="U75" s="2">
        <v>0</v>
      </c>
      <c r="V75" s="2">
        <v>0</v>
      </c>
      <c r="W75" s="2">
        <v>5.6582608695652183</v>
      </c>
      <c r="X75" s="2">
        <v>7.0652173913043473E-2</v>
      </c>
      <c r="Y75" s="2">
        <v>6.27163043478261</v>
      </c>
      <c r="Z75" s="2">
        <v>0.31598454493417294</v>
      </c>
      <c r="AA75" s="2">
        <v>0</v>
      </c>
      <c r="AB75" s="2">
        <v>0</v>
      </c>
      <c r="AC75" s="2">
        <v>0</v>
      </c>
      <c r="AD75" s="2">
        <v>0</v>
      </c>
      <c r="AE75" s="2">
        <v>0</v>
      </c>
      <c r="AF75" s="2">
        <v>0</v>
      </c>
      <c r="AG75" s="2">
        <v>0.17934782608695651</v>
      </c>
      <c r="AH75" t="s">
        <v>44</v>
      </c>
      <c r="AI75">
        <v>8</v>
      </c>
    </row>
    <row r="76" spans="1:35" x14ac:dyDescent="0.25">
      <c r="A76" t="s">
        <v>281</v>
      </c>
      <c r="B76" t="s">
        <v>89</v>
      </c>
      <c r="C76" t="s">
        <v>173</v>
      </c>
      <c r="D76" t="s">
        <v>213</v>
      </c>
      <c r="E76" s="2">
        <v>42.391304347826086</v>
      </c>
      <c r="F76" s="2">
        <v>4.2608695652173916</v>
      </c>
      <c r="G76" s="2">
        <v>0.25</v>
      </c>
      <c r="H76" s="2">
        <v>0.2608695652173913</v>
      </c>
      <c r="I76" s="2">
        <v>0.40489130434782611</v>
      </c>
      <c r="J76" s="2">
        <v>0</v>
      </c>
      <c r="K76" s="2">
        <v>0</v>
      </c>
      <c r="L76" s="2">
        <v>8.9673913043478257E-2</v>
      </c>
      <c r="M76" s="2">
        <v>0</v>
      </c>
      <c r="N76" s="2">
        <v>5.8896739130434774</v>
      </c>
      <c r="O76" s="2">
        <v>0.13893589743589743</v>
      </c>
      <c r="P76" s="2">
        <v>0</v>
      </c>
      <c r="Q76" s="2">
        <v>6.6143478260869566</v>
      </c>
      <c r="R76" s="2">
        <v>0.15603076923076922</v>
      </c>
      <c r="S76" s="2">
        <v>0.22826086956521738</v>
      </c>
      <c r="T76" s="2">
        <v>0</v>
      </c>
      <c r="U76" s="2">
        <v>0</v>
      </c>
      <c r="V76" s="2">
        <v>5.3846153846153844E-3</v>
      </c>
      <c r="W76" s="2">
        <v>0.77445652173913049</v>
      </c>
      <c r="X76" s="2">
        <v>0.67141304347826081</v>
      </c>
      <c r="Y76" s="2">
        <v>0</v>
      </c>
      <c r="Z76" s="2">
        <v>3.4107692307692304E-2</v>
      </c>
      <c r="AA76" s="2">
        <v>0</v>
      </c>
      <c r="AB76" s="2">
        <v>0</v>
      </c>
      <c r="AC76" s="2">
        <v>0</v>
      </c>
      <c r="AD76" s="2">
        <v>0</v>
      </c>
      <c r="AE76" s="2">
        <v>0</v>
      </c>
      <c r="AF76" s="2">
        <v>0</v>
      </c>
      <c r="AG76" s="2">
        <v>0</v>
      </c>
      <c r="AH76" t="s">
        <v>11</v>
      </c>
      <c r="AI76">
        <v>8</v>
      </c>
    </row>
    <row r="77" spans="1:35" x14ac:dyDescent="0.25">
      <c r="A77" t="s">
        <v>281</v>
      </c>
      <c r="B77" t="s">
        <v>107</v>
      </c>
      <c r="C77" t="s">
        <v>186</v>
      </c>
      <c r="D77" t="s">
        <v>237</v>
      </c>
      <c r="E77" s="2">
        <v>49.456521739130437</v>
      </c>
      <c r="F77" s="2">
        <v>0</v>
      </c>
      <c r="G77" s="2">
        <v>0</v>
      </c>
      <c r="H77" s="2">
        <v>0</v>
      </c>
      <c r="I77" s="2">
        <v>0</v>
      </c>
      <c r="J77" s="2">
        <v>0</v>
      </c>
      <c r="K77" s="2">
        <v>0</v>
      </c>
      <c r="L77" s="2">
        <v>0</v>
      </c>
      <c r="M77" s="2">
        <v>4.3739130434782618</v>
      </c>
      <c r="N77" s="2">
        <v>3.1293478260869563</v>
      </c>
      <c r="O77" s="2">
        <v>0.15171428571428572</v>
      </c>
      <c r="P77" s="2">
        <v>4.5554347826086952</v>
      </c>
      <c r="Q77" s="2">
        <v>10.759782608695653</v>
      </c>
      <c r="R77" s="2">
        <v>0.30967032967032965</v>
      </c>
      <c r="S77" s="2">
        <v>2.9304347826086952</v>
      </c>
      <c r="T77" s="2">
        <v>0</v>
      </c>
      <c r="U77" s="2">
        <v>0</v>
      </c>
      <c r="V77" s="2">
        <v>5.9252747252747241E-2</v>
      </c>
      <c r="W77" s="2">
        <v>0</v>
      </c>
      <c r="X77" s="2">
        <v>0</v>
      </c>
      <c r="Y77" s="2">
        <v>0</v>
      </c>
      <c r="Z77" s="2">
        <v>0</v>
      </c>
      <c r="AA77" s="2">
        <v>0</v>
      </c>
      <c r="AB77" s="2">
        <v>0</v>
      </c>
      <c r="AC77" s="2">
        <v>0</v>
      </c>
      <c r="AD77" s="2">
        <v>0</v>
      </c>
      <c r="AE77" s="2">
        <v>0</v>
      </c>
      <c r="AF77" s="2">
        <v>0</v>
      </c>
      <c r="AG77" s="2">
        <v>0</v>
      </c>
      <c r="AH77" t="s">
        <v>29</v>
      </c>
      <c r="AI77">
        <v>8</v>
      </c>
    </row>
    <row r="78" spans="1:35" x14ac:dyDescent="0.25">
      <c r="A78" t="s">
        <v>281</v>
      </c>
      <c r="B78" t="s">
        <v>143</v>
      </c>
      <c r="C78" t="s">
        <v>187</v>
      </c>
      <c r="D78" t="s">
        <v>238</v>
      </c>
      <c r="E78" s="2">
        <v>132.35869565217391</v>
      </c>
      <c r="F78" s="2">
        <v>0</v>
      </c>
      <c r="G78" s="2">
        <v>0</v>
      </c>
      <c r="H78" s="2">
        <v>0.44021739130434784</v>
      </c>
      <c r="I78" s="2">
        <v>5.3796739130434776</v>
      </c>
      <c r="J78" s="2">
        <v>0</v>
      </c>
      <c r="K78" s="2">
        <v>0</v>
      </c>
      <c r="L78" s="2">
        <v>0</v>
      </c>
      <c r="M78" s="2">
        <v>15.402173913043478</v>
      </c>
      <c r="N78" s="2">
        <v>0</v>
      </c>
      <c r="O78" s="2">
        <v>0.11636692124497003</v>
      </c>
      <c r="P78" s="2">
        <v>2.5676086956521744</v>
      </c>
      <c r="Q78" s="2">
        <v>0</v>
      </c>
      <c r="R78" s="2">
        <v>1.9398866715939891E-2</v>
      </c>
      <c r="S78" s="2">
        <v>0</v>
      </c>
      <c r="T78" s="2">
        <v>0</v>
      </c>
      <c r="U78" s="2">
        <v>0</v>
      </c>
      <c r="V78" s="2">
        <v>0</v>
      </c>
      <c r="W78" s="2">
        <v>0</v>
      </c>
      <c r="X78" s="2">
        <v>0</v>
      </c>
      <c r="Y78" s="2">
        <v>0</v>
      </c>
      <c r="Z78" s="2">
        <v>0</v>
      </c>
      <c r="AA78" s="2">
        <v>0</v>
      </c>
      <c r="AB78" s="2">
        <v>4.6086956521739131</v>
      </c>
      <c r="AC78" s="2">
        <v>0</v>
      </c>
      <c r="AD78" s="2">
        <v>0</v>
      </c>
      <c r="AE78" s="2">
        <v>0</v>
      </c>
      <c r="AF78" s="2">
        <v>0</v>
      </c>
      <c r="AG78" s="2">
        <v>0</v>
      </c>
      <c r="AH78" t="s">
        <v>66</v>
      </c>
      <c r="AI78">
        <v>8</v>
      </c>
    </row>
  </sheetData>
  <pageMargins left="0.7" right="0.7" top="0.75" bottom="0.75" header="0.3" footer="0.3"/>
  <pageSetup orientation="portrait" horizontalDpi="1200" verticalDpi="1200" r:id="rId1"/>
  <ignoredErrors>
    <ignoredError sqref="AH2:AH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448</v>
      </c>
      <c r="C2" s="3" t="s">
        <v>304</v>
      </c>
      <c r="D2" s="3" t="s">
        <v>449</v>
      </c>
      <c r="E2" s="4"/>
      <c r="F2" s="5" t="s">
        <v>316</v>
      </c>
      <c r="G2" s="5" t="s">
        <v>317</v>
      </c>
      <c r="H2" s="5" t="s">
        <v>312</v>
      </c>
      <c r="I2" s="5" t="s">
        <v>318</v>
      </c>
      <c r="J2" s="6" t="s">
        <v>319</v>
      </c>
      <c r="K2" s="5" t="s">
        <v>320</v>
      </c>
      <c r="L2" s="5"/>
      <c r="M2" s="5" t="s">
        <v>304</v>
      </c>
      <c r="N2" s="5" t="s">
        <v>317</v>
      </c>
      <c r="O2" s="5" t="s">
        <v>312</v>
      </c>
      <c r="P2" s="5" t="s">
        <v>318</v>
      </c>
      <c r="Q2" s="6" t="s">
        <v>319</v>
      </c>
      <c r="R2" s="5" t="s">
        <v>320</v>
      </c>
      <c r="T2" s="7" t="s">
        <v>321</v>
      </c>
      <c r="U2" s="7" t="s">
        <v>450</v>
      </c>
      <c r="V2" s="8" t="s">
        <v>322</v>
      </c>
      <c r="W2" s="8" t="s">
        <v>323</v>
      </c>
    </row>
    <row r="3" spans="2:29" ht="15" customHeight="1" x14ac:dyDescent="0.25">
      <c r="B3" s="9" t="s">
        <v>324</v>
      </c>
      <c r="C3" s="10">
        <f>AVERAGE(Nurse[MDS Census])</f>
        <v>58.694381705251274</v>
      </c>
      <c r="D3" s="18">
        <v>76.573652573281407</v>
      </c>
      <c r="E3" s="10"/>
      <c r="F3" s="7">
        <v>1</v>
      </c>
      <c r="G3" s="11">
        <v>69193.21739130441</v>
      </c>
      <c r="H3" s="12">
        <v>3.6434308857239039</v>
      </c>
      <c r="I3" s="11">
        <v>5</v>
      </c>
      <c r="J3" s="13">
        <v>0.69655137723978899</v>
      </c>
      <c r="K3" s="11">
        <v>4</v>
      </c>
      <c r="M3" t="s">
        <v>253</v>
      </c>
      <c r="N3" s="11">
        <v>499.60869565217388</v>
      </c>
      <c r="O3" s="12">
        <v>5.6112183447915767</v>
      </c>
      <c r="P3" s="14">
        <v>1</v>
      </c>
      <c r="Q3" s="13">
        <v>1.6792550691845793</v>
      </c>
      <c r="R3" s="14">
        <v>1</v>
      </c>
      <c r="T3" s="15" t="s">
        <v>325</v>
      </c>
      <c r="U3" s="11">
        <f>SUM(Nurse[Total Nurse Staff Hours])</f>
        <v>20133.881739130429</v>
      </c>
      <c r="V3" s="16" t="s">
        <v>326</v>
      </c>
      <c r="W3" s="12">
        <f>Category[[#This Row],[State Total]]/C9</f>
        <v>4.4549235553439095</v>
      </c>
    </row>
    <row r="4" spans="2:29" ht="15" customHeight="1" x14ac:dyDescent="0.25">
      <c r="B4" s="17" t="s">
        <v>312</v>
      </c>
      <c r="C4" s="18">
        <f>SUM(Nurse[Total Nurse Staff Hours])/SUM(Nurse[MDS Census])</f>
        <v>4.4549235553439095</v>
      </c>
      <c r="D4" s="18">
        <v>3.6176047823193387</v>
      </c>
      <c r="E4" s="10"/>
      <c r="F4" s="7">
        <v>2</v>
      </c>
      <c r="G4" s="11">
        <v>127581.48913043467</v>
      </c>
      <c r="H4" s="12">
        <v>3.4416696063905325</v>
      </c>
      <c r="I4" s="11">
        <v>10</v>
      </c>
      <c r="J4" s="13">
        <v>0.65620339242685222</v>
      </c>
      <c r="K4" s="11">
        <v>6</v>
      </c>
      <c r="M4" t="s">
        <v>254</v>
      </c>
      <c r="N4" s="11">
        <v>19399.108695652176</v>
      </c>
      <c r="O4" s="12">
        <v>3.6775058076401965</v>
      </c>
      <c r="P4" s="14">
        <v>27</v>
      </c>
      <c r="Q4" s="13">
        <v>0.57240147743228875</v>
      </c>
      <c r="R4" s="14">
        <v>40</v>
      </c>
      <c r="T4" s="11" t="s">
        <v>327</v>
      </c>
      <c r="U4" s="11">
        <f>SUM(Nurse[Total Direct Care Staff Hours])</f>
        <v>18860.966086956516</v>
      </c>
      <c r="V4" s="16">
        <f>Category[[#This Row],[State Total]]/U3</f>
        <v>0.93677743474076403</v>
      </c>
      <c r="W4" s="12">
        <f>Category[[#This Row],[State Total]]/C9</f>
        <v>4.1732718601412717</v>
      </c>
    </row>
    <row r="5" spans="2:29" ht="15" customHeight="1" x14ac:dyDescent="0.25">
      <c r="B5" s="19" t="s">
        <v>328</v>
      </c>
      <c r="C5" s="20">
        <f>SUM(Nurse[Total Direct Care Staff Hours])/SUM(Nurse[MDS Census])</f>
        <v>4.1732718601412717</v>
      </c>
      <c r="D5" s="20">
        <v>3.3431272661315639</v>
      </c>
      <c r="E5" s="21"/>
      <c r="F5" s="7">
        <v>3</v>
      </c>
      <c r="G5" s="11">
        <v>122874.52173913032</v>
      </c>
      <c r="H5" s="12">
        <v>3.5340426527380098</v>
      </c>
      <c r="I5" s="11">
        <v>6</v>
      </c>
      <c r="J5" s="13">
        <v>0.69302446309667654</v>
      </c>
      <c r="K5" s="11">
        <v>5</v>
      </c>
      <c r="M5" t="s">
        <v>255</v>
      </c>
      <c r="N5" s="11">
        <v>14869.576086956522</v>
      </c>
      <c r="O5" s="12">
        <v>3.8599588596791961</v>
      </c>
      <c r="P5" s="14">
        <v>18</v>
      </c>
      <c r="Q5" s="13">
        <v>0.37364743885421114</v>
      </c>
      <c r="R5" s="14">
        <v>49</v>
      </c>
      <c r="T5" s="15" t="s">
        <v>329</v>
      </c>
      <c r="U5" s="11">
        <f>SUM(Nurse[Total RN Hours (w/ Admin, DON)])</f>
        <v>3857.2772826086939</v>
      </c>
      <c r="V5" s="16">
        <f>Category[[#This Row],[State Total]]/U3</f>
        <v>0.19158140156907902</v>
      </c>
      <c r="W5" s="12">
        <f>Category[[#This Row],[State Total]]/C9</f>
        <v>0.8534804986158907</v>
      </c>
      <c r="X5" s="22"/>
      <c r="Y5" s="22"/>
      <c r="AB5" s="22"/>
      <c r="AC5" s="22"/>
    </row>
    <row r="6" spans="2:29" ht="15" customHeight="1" x14ac:dyDescent="0.25">
      <c r="B6" s="23" t="s">
        <v>314</v>
      </c>
      <c r="C6" s="20">
        <f>SUM(Nurse[Total RN Hours (w/ Admin, DON)])/SUM(Nurse[MDS Census])</f>
        <v>0.8534804986158907</v>
      </c>
      <c r="D6" s="20">
        <v>0.62562661165643296</v>
      </c>
      <c r="E6"/>
      <c r="F6" s="7">
        <v>4</v>
      </c>
      <c r="G6" s="11">
        <v>216064.59782608761</v>
      </c>
      <c r="H6" s="12">
        <v>3.7380880873840776</v>
      </c>
      <c r="I6" s="11">
        <v>4</v>
      </c>
      <c r="J6" s="13">
        <v>0.58927713647231816</v>
      </c>
      <c r="K6" s="11">
        <v>9</v>
      </c>
      <c r="M6" t="s">
        <v>256</v>
      </c>
      <c r="N6" s="11">
        <v>10304.97826086957</v>
      </c>
      <c r="O6" s="12">
        <v>3.9885240354493057</v>
      </c>
      <c r="P6" s="14">
        <v>12</v>
      </c>
      <c r="Q6" s="13">
        <v>0.66199321138580036</v>
      </c>
      <c r="R6" s="14">
        <v>31</v>
      </c>
      <c r="T6" s="24" t="s">
        <v>330</v>
      </c>
      <c r="U6" s="11">
        <f>SUM(Nurse[RN Hours (excl. Admin, DON)])</f>
        <v>2674.5254347826099</v>
      </c>
      <c r="V6" s="16">
        <f>Category[[#This Row],[State Total]]/U3</f>
        <v>0.13283704898219598</v>
      </c>
      <c r="W6" s="12">
        <f>Category[[#This Row],[State Total]]/C9</f>
        <v>0.59177889853315757</v>
      </c>
      <c r="X6" s="22"/>
      <c r="Y6" s="22"/>
      <c r="AB6" s="22"/>
      <c r="AC6" s="22"/>
    </row>
    <row r="7" spans="2:29" ht="15" customHeight="1" thickBot="1" x14ac:dyDescent="0.3">
      <c r="B7" s="25" t="s">
        <v>331</v>
      </c>
      <c r="C7" s="20">
        <f>SUM(Nurse[RN Hours (excl. Admin, DON)])/SUM(Nurse[MDS Census])</f>
        <v>0.59177889853315757</v>
      </c>
      <c r="D7" s="20">
        <v>0.42587093571797052</v>
      </c>
      <c r="E7"/>
      <c r="F7" s="7">
        <v>5</v>
      </c>
      <c r="G7" s="11">
        <v>221410.13043478233</v>
      </c>
      <c r="H7" s="12">
        <v>3.4421919709105748</v>
      </c>
      <c r="I7" s="11">
        <v>9</v>
      </c>
      <c r="J7" s="13">
        <v>0.70035472729832737</v>
      </c>
      <c r="K7" s="11">
        <v>3</v>
      </c>
      <c r="M7" t="s">
        <v>257</v>
      </c>
      <c r="N7" s="11">
        <v>90441.815217391239</v>
      </c>
      <c r="O7" s="12">
        <v>4.1688434288824041</v>
      </c>
      <c r="P7" s="14">
        <v>7</v>
      </c>
      <c r="Q7" s="13">
        <v>0.55565366972063701</v>
      </c>
      <c r="R7" s="14">
        <v>41</v>
      </c>
      <c r="T7" s="24" t="s">
        <v>310</v>
      </c>
      <c r="U7" s="11">
        <f>SUM(Nurse[RN Admin Hours])</f>
        <v>795.01</v>
      </c>
      <c r="V7" s="16">
        <f>Category[[#This Row],[State Total]]/U3</f>
        <v>3.9486176103582099E-2</v>
      </c>
      <c r="W7" s="12">
        <f>Category[[#This Row],[State Total]]/C9</f>
        <v>0.17590789603430568</v>
      </c>
      <c r="X7" s="22"/>
      <c r="Y7" s="22"/>
      <c r="Z7" s="22"/>
      <c r="AA7" s="22"/>
      <c r="AB7" s="22"/>
      <c r="AC7" s="22"/>
    </row>
    <row r="8" spans="2:29" ht="15" customHeight="1" thickTop="1" x14ac:dyDescent="0.25">
      <c r="B8" s="26" t="s">
        <v>332</v>
      </c>
      <c r="C8" s="27">
        <f>COUNTA(Nurse[Provider])</f>
        <v>77</v>
      </c>
      <c r="D8" s="27">
        <v>14806</v>
      </c>
      <c r="F8" s="7">
        <v>6</v>
      </c>
      <c r="G8" s="11">
        <v>135212.58695652158</v>
      </c>
      <c r="H8" s="12">
        <v>3.4486186599234512</v>
      </c>
      <c r="I8" s="11">
        <v>7</v>
      </c>
      <c r="J8" s="13">
        <v>0.36452698962455138</v>
      </c>
      <c r="K8" s="11">
        <v>10</v>
      </c>
      <c r="M8" t="s">
        <v>258</v>
      </c>
      <c r="N8" s="11">
        <v>14172.717391304339</v>
      </c>
      <c r="O8" s="12">
        <v>3.7166031567080071</v>
      </c>
      <c r="P8" s="14">
        <v>24</v>
      </c>
      <c r="Q8" s="13">
        <v>0.88015673101258662</v>
      </c>
      <c r="R8" s="14">
        <v>10</v>
      </c>
      <c r="T8" s="33" t="s">
        <v>309</v>
      </c>
      <c r="U8" s="34">
        <f>SUM(Nurse[RN DON Hours])</f>
        <v>387.74184782608694</v>
      </c>
      <c r="V8" s="16">
        <f>Category[[#This Row],[State Total]]/U3</f>
        <v>1.9258176483301092E-2</v>
      </c>
      <c r="W8" s="12">
        <f>Category[[#This Row],[State Total]]/C9</f>
        <v>8.5793704048428177E-2</v>
      </c>
      <c r="X8" s="22"/>
      <c r="Y8" s="22"/>
      <c r="Z8" s="22"/>
      <c r="AA8" s="22"/>
      <c r="AB8" s="22"/>
      <c r="AC8" s="22"/>
    </row>
    <row r="9" spans="2:29" ht="15" customHeight="1" x14ac:dyDescent="0.25">
      <c r="B9" s="26" t="s">
        <v>333</v>
      </c>
      <c r="C9" s="27">
        <f>SUM(Nurse[MDS Census])</f>
        <v>4519.467391304348</v>
      </c>
      <c r="D9" s="27">
        <v>1133749.5000000044</v>
      </c>
      <c r="F9" s="7">
        <v>7</v>
      </c>
      <c r="G9" s="11">
        <v>75955.347826086945</v>
      </c>
      <c r="H9" s="12">
        <v>3.4450510440058326</v>
      </c>
      <c r="I9" s="11">
        <v>8</v>
      </c>
      <c r="J9" s="13">
        <v>0.5931386961904962</v>
      </c>
      <c r="K9" s="11">
        <v>8</v>
      </c>
      <c r="M9" t="s">
        <v>259</v>
      </c>
      <c r="N9" s="11">
        <v>18656.978260869564</v>
      </c>
      <c r="O9" s="12">
        <v>3.5149813975654292</v>
      </c>
      <c r="P9" s="14">
        <v>40</v>
      </c>
      <c r="Q9" s="13">
        <v>0.65521450768508349</v>
      </c>
      <c r="R9" s="14">
        <v>32</v>
      </c>
      <c r="T9" s="15" t="s">
        <v>334</v>
      </c>
      <c r="U9" s="11">
        <f>SUM(Nurse[Total LPN Hours (w/ Admin)])</f>
        <v>2802.8434782608697</v>
      </c>
      <c r="V9" s="16">
        <f>Category[[#This Row],[State Total]]/U3</f>
        <v>0.13921028813899861</v>
      </c>
      <c r="W9" s="12">
        <f>Category[[#This Row],[State Total]]/C9</f>
        <v>0.62017119177663782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260</v>
      </c>
      <c r="N10" s="11">
        <v>1991.2717391304345</v>
      </c>
      <c r="O10" s="12">
        <v>4.1797175172082515</v>
      </c>
      <c r="P10" s="14">
        <v>6</v>
      </c>
      <c r="Q10" s="13">
        <v>1.1788154282002434</v>
      </c>
      <c r="R10" s="14">
        <v>3</v>
      </c>
      <c r="T10" s="24" t="s">
        <v>335</v>
      </c>
      <c r="U10" s="11">
        <f>SUM(Nurse[LPN Hours (excl. Admin)])</f>
        <v>2712.6796739130441</v>
      </c>
      <c r="V10" s="16">
        <f>Category[[#This Row],[State Total]]/U3</f>
        <v>0.13473207546664587</v>
      </c>
      <c r="W10" s="12">
        <f>Category[[#This Row],[State Total]]/C9</f>
        <v>0.60022109665673395</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261</v>
      </c>
      <c r="N11" s="11">
        <v>3455.0000000000005</v>
      </c>
      <c r="O11" s="12">
        <v>3.9600654690744359</v>
      </c>
      <c r="P11" s="14">
        <v>14</v>
      </c>
      <c r="Q11" s="13">
        <v>0.96703712326181301</v>
      </c>
      <c r="R11" s="14">
        <v>7</v>
      </c>
      <c r="T11" s="24" t="s">
        <v>311</v>
      </c>
      <c r="U11" s="11">
        <f>SUM(Nurse[LPN Admin Hours])</f>
        <v>90.163804347826101</v>
      </c>
      <c r="V11" s="16">
        <f>Category[[#This Row],[State Total]]/U3</f>
        <v>4.478212672352779E-3</v>
      </c>
      <c r="W11" s="12">
        <f>Category[[#This Row],[State Total]]/C9</f>
        <v>1.9950095119903994E-2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262</v>
      </c>
      <c r="N12" s="11">
        <v>65769.554347826066</v>
      </c>
      <c r="O12" s="12">
        <v>4.1160659410434892</v>
      </c>
      <c r="P12" s="14">
        <v>10</v>
      </c>
      <c r="Q12" s="13">
        <v>0.69445656019973667</v>
      </c>
      <c r="R12" s="14">
        <v>26</v>
      </c>
      <c r="T12" s="15" t="s">
        <v>336</v>
      </c>
      <c r="U12" s="11">
        <f>SUM(Nurse[Total CNA, NA TR, Med Aide/Tech Hours])</f>
        <v>13473.760978260869</v>
      </c>
      <c r="V12" s="16">
        <f>Category[[#This Row],[State Total]]/U3</f>
        <v>0.66920831029192251</v>
      </c>
      <c r="W12" s="12">
        <f>Category[[#This Row],[State Total]]/C9</f>
        <v>2.9812718649513816</v>
      </c>
      <c r="X12" s="22"/>
      <c r="Y12" s="22"/>
      <c r="Z12" s="22"/>
      <c r="AA12" s="22"/>
      <c r="AB12" s="22"/>
      <c r="AC12" s="22"/>
    </row>
    <row r="13" spans="2:29" ht="15" customHeight="1" x14ac:dyDescent="0.25">
      <c r="I13" s="11"/>
      <c r="J13" s="11"/>
      <c r="K13" s="11"/>
      <c r="M13" t="s">
        <v>263</v>
      </c>
      <c r="N13" s="11">
        <v>27780.826086956524</v>
      </c>
      <c r="O13" s="12">
        <v>3.3807142868321751</v>
      </c>
      <c r="P13" s="14">
        <v>47</v>
      </c>
      <c r="Q13" s="13">
        <v>0.42906146169002968</v>
      </c>
      <c r="R13" s="14">
        <v>46</v>
      </c>
      <c r="T13" s="24" t="s">
        <v>337</v>
      </c>
      <c r="U13" s="11">
        <f>SUM(Nurse[CNA Hours])</f>
        <v>12368.731086956519</v>
      </c>
      <c r="V13" s="16">
        <f>Category[[#This Row],[State Total]]/U3</f>
        <v>0.61432421463555875</v>
      </c>
      <c r="W13" s="12">
        <f>Category[[#This Row],[State Total]]/C9</f>
        <v>2.7367674143980985</v>
      </c>
      <c r="X13" s="22"/>
      <c r="Y13" s="22"/>
      <c r="Z13" s="22"/>
      <c r="AA13" s="22"/>
      <c r="AB13" s="22"/>
      <c r="AC13" s="22"/>
    </row>
    <row r="14" spans="2:29" ht="15" customHeight="1" x14ac:dyDescent="0.25">
      <c r="G14" s="12"/>
      <c r="I14" s="11"/>
      <c r="J14" s="11"/>
      <c r="K14" s="11"/>
      <c r="M14" t="s">
        <v>264</v>
      </c>
      <c r="N14" s="11">
        <v>3190.6195652173915</v>
      </c>
      <c r="O14" s="12">
        <v>4.4830250360261221</v>
      </c>
      <c r="P14" s="14">
        <v>3</v>
      </c>
      <c r="Q14" s="13">
        <v>1.4751847637606159</v>
      </c>
      <c r="R14" s="14">
        <v>2</v>
      </c>
      <c r="T14" s="24" t="s">
        <v>338</v>
      </c>
      <c r="U14" s="11">
        <f>SUM(Nurse[NA TR Hours])</f>
        <v>154.74836956521739</v>
      </c>
      <c r="V14" s="16">
        <f>Category[[#This Row],[State Total]]/U3</f>
        <v>7.685967940521979E-3</v>
      </c>
      <c r="W14" s="12">
        <f>Category[[#This Row],[State Total]]/C9</f>
        <v>3.4240399623849477E-2</v>
      </c>
    </row>
    <row r="15" spans="2:29" ht="15" customHeight="1" x14ac:dyDescent="0.25">
      <c r="I15" s="11"/>
      <c r="J15" s="11"/>
      <c r="K15" s="11"/>
      <c r="M15" t="s">
        <v>265</v>
      </c>
      <c r="N15" s="11">
        <v>20203.739130434784</v>
      </c>
      <c r="O15" s="12">
        <v>3.6020515197359071</v>
      </c>
      <c r="P15" s="14">
        <v>33</v>
      </c>
      <c r="Q15" s="13">
        <v>0.7107612452279598</v>
      </c>
      <c r="R15" s="14">
        <v>23</v>
      </c>
      <c r="T15" s="28" t="s">
        <v>339</v>
      </c>
      <c r="U15" s="29">
        <f>SUM(Nurse[Med Aide/Tech Hours])</f>
        <v>950.28152173913031</v>
      </c>
      <c r="V15" s="16">
        <f>Category[[#This Row],[State Total]]/U3</f>
        <v>4.7198127715841663E-2</v>
      </c>
      <c r="W15" s="12">
        <f>Category[[#This Row],[State Total]]/C9</f>
        <v>0.21026405092943326</v>
      </c>
    </row>
    <row r="16" spans="2:29" ht="15" customHeight="1" x14ac:dyDescent="0.25">
      <c r="I16" s="11"/>
      <c r="J16" s="11"/>
      <c r="K16" s="11"/>
      <c r="M16" t="s">
        <v>266</v>
      </c>
      <c r="N16" s="11">
        <v>3648.0760869565211</v>
      </c>
      <c r="O16" s="12">
        <v>4.1569399594187546</v>
      </c>
      <c r="P16" s="14">
        <v>8</v>
      </c>
      <c r="Q16" s="13">
        <v>0.88999982122798493</v>
      </c>
      <c r="R16" s="14">
        <v>9</v>
      </c>
    </row>
    <row r="17" spans="9:23" ht="15" customHeight="1" x14ac:dyDescent="0.25">
      <c r="I17" s="11"/>
      <c r="J17" s="11"/>
      <c r="K17" s="11"/>
      <c r="M17" t="s">
        <v>267</v>
      </c>
      <c r="N17" s="11">
        <v>56360.021739130454</v>
      </c>
      <c r="O17" s="12">
        <v>2.9793116169687046</v>
      </c>
      <c r="P17" s="14">
        <v>51</v>
      </c>
      <c r="Q17" s="13">
        <v>0.67574055538133815</v>
      </c>
      <c r="R17" s="14">
        <v>29</v>
      </c>
    </row>
    <row r="18" spans="9:23" ht="15" customHeight="1" x14ac:dyDescent="0.25">
      <c r="I18" s="11"/>
      <c r="J18" s="11"/>
      <c r="K18" s="11"/>
      <c r="M18" t="s">
        <v>268</v>
      </c>
      <c r="N18" s="11">
        <v>33912.184782608732</v>
      </c>
      <c r="O18" s="12">
        <v>3.4266122764005855</v>
      </c>
      <c r="P18" s="14">
        <v>44</v>
      </c>
      <c r="Q18" s="13">
        <v>0.5972269073479739</v>
      </c>
      <c r="R18" s="14">
        <v>37</v>
      </c>
      <c r="T18" s="7" t="s">
        <v>340</v>
      </c>
      <c r="U18" s="7" t="s">
        <v>450</v>
      </c>
    </row>
    <row r="19" spans="9:23" ht="15" customHeight="1" x14ac:dyDescent="0.25">
      <c r="M19" t="s">
        <v>269</v>
      </c>
      <c r="N19" s="11">
        <v>14767.652173913046</v>
      </c>
      <c r="O19" s="12">
        <v>3.8376440575170174</v>
      </c>
      <c r="P19" s="14">
        <v>20</v>
      </c>
      <c r="Q19" s="13">
        <v>0.69296483795369435</v>
      </c>
      <c r="R19" s="14">
        <v>28</v>
      </c>
      <c r="T19" s="7" t="s">
        <v>341</v>
      </c>
      <c r="U19" s="11">
        <f>SUM(Nurse[RN Hours Contract (excl. Admin, DON)])</f>
        <v>287.80706521739131</v>
      </c>
    </row>
    <row r="20" spans="9:23" ht="15" customHeight="1" x14ac:dyDescent="0.25">
      <c r="M20" t="s">
        <v>270</v>
      </c>
      <c r="N20" s="11">
        <v>20228.043478260875</v>
      </c>
      <c r="O20" s="12">
        <v>3.649939445883351</v>
      </c>
      <c r="P20" s="14">
        <v>29</v>
      </c>
      <c r="Q20" s="13">
        <v>0.65163810465453664</v>
      </c>
      <c r="R20" s="14">
        <v>33</v>
      </c>
      <c r="T20" s="7" t="s">
        <v>342</v>
      </c>
      <c r="U20" s="11">
        <f>SUM(Nurse[RN Admin Hours Contract])</f>
        <v>12.638586956521738</v>
      </c>
      <c r="W20" s="11"/>
    </row>
    <row r="21" spans="9:23" ht="15" customHeight="1" x14ac:dyDescent="0.25">
      <c r="M21" t="s">
        <v>271</v>
      </c>
      <c r="N21" s="11">
        <v>20988.326086956513</v>
      </c>
      <c r="O21" s="12">
        <v>3.5257540682553339</v>
      </c>
      <c r="P21" s="14">
        <v>39</v>
      </c>
      <c r="Q21" s="13">
        <v>0.24752919065774662</v>
      </c>
      <c r="R21" s="14">
        <v>51</v>
      </c>
      <c r="T21" s="7" t="s">
        <v>343</v>
      </c>
      <c r="U21" s="11">
        <f>SUM(Nurse[RN DON Hours Contract])</f>
        <v>12.125760869565218</v>
      </c>
    </row>
    <row r="22" spans="9:23" ht="15" customHeight="1" x14ac:dyDescent="0.25">
      <c r="M22" t="s">
        <v>272</v>
      </c>
      <c r="N22" s="11">
        <v>31567.130434782615</v>
      </c>
      <c r="O22" s="12">
        <v>3.6090746807356027</v>
      </c>
      <c r="P22" s="14">
        <v>32</v>
      </c>
      <c r="Q22" s="13">
        <v>0.64982515178143496</v>
      </c>
      <c r="R22" s="14">
        <v>34</v>
      </c>
      <c r="T22" s="7" t="s">
        <v>344</v>
      </c>
      <c r="U22" s="11">
        <f>SUM(Nurse[LPN Hours Contract (excl. Admin)])</f>
        <v>388.74130434782603</v>
      </c>
    </row>
    <row r="23" spans="9:23" ht="15" customHeight="1" x14ac:dyDescent="0.25">
      <c r="M23" t="s">
        <v>273</v>
      </c>
      <c r="N23" s="11">
        <v>20843.717391304348</v>
      </c>
      <c r="O23" s="12">
        <v>3.7171215599320409</v>
      </c>
      <c r="P23" s="14">
        <v>23</v>
      </c>
      <c r="Q23" s="13">
        <v>0.7752439792618151</v>
      </c>
      <c r="R23" s="14">
        <v>17</v>
      </c>
      <c r="T23" s="7" t="s">
        <v>345</v>
      </c>
      <c r="U23" s="11">
        <f>SUM(Nurse[LPN Admin Hours Contract])</f>
        <v>1.8948913043478262</v>
      </c>
    </row>
    <row r="24" spans="9:23" ht="15" customHeight="1" x14ac:dyDescent="0.25">
      <c r="M24" t="s">
        <v>274</v>
      </c>
      <c r="N24" s="11">
        <v>4934.9782608695641</v>
      </c>
      <c r="O24" s="12">
        <v>4.3008784012968659</v>
      </c>
      <c r="P24" s="14">
        <v>5</v>
      </c>
      <c r="Q24" s="13">
        <v>1.0343943632190795</v>
      </c>
      <c r="R24" s="14">
        <v>6</v>
      </c>
      <c r="T24" s="7" t="s">
        <v>346</v>
      </c>
      <c r="U24" s="11">
        <f>SUM(Nurse[CNA Hours Contract])</f>
        <v>1258.3083695652174</v>
      </c>
    </row>
    <row r="25" spans="9:23" ht="15" customHeight="1" x14ac:dyDescent="0.25">
      <c r="M25" t="s">
        <v>275</v>
      </c>
      <c r="N25" s="11">
        <v>31237.043478260846</v>
      </c>
      <c r="O25" s="12">
        <v>3.669082729256794</v>
      </c>
      <c r="P25" s="14">
        <v>28</v>
      </c>
      <c r="Q25" s="13">
        <v>0.71055695787610029</v>
      </c>
      <c r="R25" s="14">
        <v>24</v>
      </c>
      <c r="T25" s="7" t="s">
        <v>347</v>
      </c>
      <c r="U25" s="11">
        <f>SUM(Nurse[NA TR Hours Contract])</f>
        <v>3.2554347826086958</v>
      </c>
    </row>
    <row r="26" spans="9:23" ht="15" customHeight="1" x14ac:dyDescent="0.25">
      <c r="M26" t="s">
        <v>276</v>
      </c>
      <c r="N26" s="11">
        <v>20244.869565217403</v>
      </c>
      <c r="O26" s="12">
        <v>4.1530949172307707</v>
      </c>
      <c r="P26" s="14">
        <v>9</v>
      </c>
      <c r="Q26" s="13">
        <v>1.0613915441808113</v>
      </c>
      <c r="R26" s="14">
        <v>5</v>
      </c>
      <c r="T26" s="7" t="s">
        <v>348</v>
      </c>
      <c r="U26" s="11">
        <f>SUM(Nurse[Med Aide/Tech Hours Contract])</f>
        <v>23.098260869565216</v>
      </c>
    </row>
    <row r="27" spans="9:23" ht="15" customHeight="1" x14ac:dyDescent="0.25">
      <c r="M27" t="s">
        <v>277</v>
      </c>
      <c r="N27" s="11">
        <v>31430.967391304355</v>
      </c>
      <c r="O27" s="12">
        <v>2.9948222484817468</v>
      </c>
      <c r="P27" s="14">
        <v>50</v>
      </c>
      <c r="Q27" s="13">
        <v>0.41892845224299335</v>
      </c>
      <c r="R27" s="14">
        <v>47</v>
      </c>
      <c r="T27" s="7" t="s">
        <v>349</v>
      </c>
      <c r="U27" s="11">
        <f>SUM(Nurse[Total Contract Hours])</f>
        <v>1987.869673913043</v>
      </c>
    </row>
    <row r="28" spans="9:23" ht="15" customHeight="1" x14ac:dyDescent="0.25">
      <c r="M28" t="s">
        <v>278</v>
      </c>
      <c r="N28" s="11">
        <v>13447.456521739132</v>
      </c>
      <c r="O28" s="12">
        <v>3.9079850319197242</v>
      </c>
      <c r="P28" s="14">
        <v>17</v>
      </c>
      <c r="Q28" s="13">
        <v>0.58742220526590605</v>
      </c>
      <c r="R28" s="14">
        <v>38</v>
      </c>
      <c r="T28" s="7" t="s">
        <v>370</v>
      </c>
      <c r="U28" s="11">
        <f>SUM(Nurse[Total Nurse Staff Hours])</f>
        <v>20133.881739130429</v>
      </c>
    </row>
    <row r="29" spans="9:23" ht="15" customHeight="1" x14ac:dyDescent="0.25">
      <c r="M29" t="s">
        <v>279</v>
      </c>
      <c r="N29" s="11">
        <v>3239.3369565217386</v>
      </c>
      <c r="O29" s="12">
        <v>3.7065618970602547</v>
      </c>
      <c r="P29" s="14">
        <v>25</v>
      </c>
      <c r="Q29" s="13">
        <v>0.81876702492122988</v>
      </c>
      <c r="R29" s="14">
        <v>15</v>
      </c>
      <c r="T29" s="7" t="s">
        <v>350</v>
      </c>
      <c r="U29" s="30">
        <f>U27/U28</f>
        <v>9.8732559357870647E-2</v>
      </c>
    </row>
    <row r="30" spans="9:23" ht="15" customHeight="1" x14ac:dyDescent="0.25">
      <c r="M30" t="s">
        <v>280</v>
      </c>
      <c r="N30" s="11">
        <v>31207.90217391304</v>
      </c>
      <c r="O30" s="12">
        <v>3.4602131009878692</v>
      </c>
      <c r="P30" s="14">
        <v>42</v>
      </c>
      <c r="Q30" s="13">
        <v>0.53505824367922394</v>
      </c>
      <c r="R30" s="14">
        <v>44</v>
      </c>
    </row>
    <row r="31" spans="9:23" ht="15" customHeight="1" x14ac:dyDescent="0.25">
      <c r="M31" t="s">
        <v>281</v>
      </c>
      <c r="N31" s="11">
        <v>4519.467391304348</v>
      </c>
      <c r="O31" s="12">
        <v>4.4549235553439095</v>
      </c>
      <c r="P31" s="14">
        <v>4</v>
      </c>
      <c r="Q31" s="13">
        <v>0.8534804986158907</v>
      </c>
      <c r="R31" s="14">
        <v>12</v>
      </c>
      <c r="U31" s="11"/>
    </row>
    <row r="32" spans="9:23" ht="15" customHeight="1" x14ac:dyDescent="0.25">
      <c r="M32" t="s">
        <v>282</v>
      </c>
      <c r="N32" s="11">
        <v>9552.9891304347821</v>
      </c>
      <c r="O32" s="12">
        <v>3.9874417863746263</v>
      </c>
      <c r="P32" s="14">
        <v>13</v>
      </c>
      <c r="Q32" s="13">
        <v>0.76324079078367268</v>
      </c>
      <c r="R32" s="14">
        <v>18</v>
      </c>
    </row>
    <row r="33" spans="13:23" ht="15" customHeight="1" x14ac:dyDescent="0.25">
      <c r="M33" t="s">
        <v>283</v>
      </c>
      <c r="N33" s="11">
        <v>5527.1413043478251</v>
      </c>
      <c r="O33" s="12">
        <v>3.7897723880376883</v>
      </c>
      <c r="P33" s="14">
        <v>22</v>
      </c>
      <c r="Q33" s="13">
        <v>0.70854187930312285</v>
      </c>
      <c r="R33" s="14">
        <v>25</v>
      </c>
      <c r="T33" s="49"/>
      <c r="U33" s="50"/>
    </row>
    <row r="34" spans="13:23" ht="15" customHeight="1" x14ac:dyDescent="0.25">
      <c r="M34" t="s">
        <v>284</v>
      </c>
      <c r="N34" s="11">
        <v>36267.402173912989</v>
      </c>
      <c r="O34" s="12">
        <v>3.5869267047513382</v>
      </c>
      <c r="P34" s="14">
        <v>34</v>
      </c>
      <c r="Q34" s="13">
        <v>0.69307262390678503</v>
      </c>
      <c r="R34" s="14">
        <v>27</v>
      </c>
      <c r="T34" s="51"/>
      <c r="U34" s="52"/>
    </row>
    <row r="35" spans="13:23" ht="15" customHeight="1" x14ac:dyDescent="0.25">
      <c r="M35" t="s">
        <v>285</v>
      </c>
      <c r="N35" s="11">
        <v>4756.804347826087</v>
      </c>
      <c r="O35" s="12">
        <v>3.5403690137240473</v>
      </c>
      <c r="P35" s="14">
        <v>38</v>
      </c>
      <c r="Q35" s="13">
        <v>0.66842913812250659</v>
      </c>
      <c r="R35" s="14">
        <v>30</v>
      </c>
      <c r="T35" s="53"/>
      <c r="U35" s="54"/>
    </row>
    <row r="36" spans="13:23" ht="15" customHeight="1" x14ac:dyDescent="0.25">
      <c r="M36" t="s">
        <v>286</v>
      </c>
      <c r="N36" s="11">
        <v>5172.9782608695668</v>
      </c>
      <c r="O36" s="12">
        <v>3.8502402324789768</v>
      </c>
      <c r="P36" s="14">
        <v>19</v>
      </c>
      <c r="Q36" s="13">
        <v>0.77957656215198534</v>
      </c>
      <c r="R36" s="14">
        <v>16</v>
      </c>
      <c r="T36" s="53"/>
      <c r="U36" s="54"/>
    </row>
    <row r="37" spans="13:23" ht="15" customHeight="1" x14ac:dyDescent="0.25">
      <c r="M37" t="s">
        <v>287</v>
      </c>
      <c r="N37" s="11">
        <v>91180.445652173919</v>
      </c>
      <c r="O37" s="12">
        <v>3.3841995453115512</v>
      </c>
      <c r="P37" s="14">
        <v>46</v>
      </c>
      <c r="Q37" s="13">
        <v>0.63938540645812103</v>
      </c>
      <c r="R37" s="14">
        <v>35</v>
      </c>
      <c r="T37" s="53"/>
      <c r="U37" s="54"/>
      <c r="W37" s="12"/>
    </row>
    <row r="38" spans="13:23" ht="15" customHeight="1" x14ac:dyDescent="0.25">
      <c r="M38" t="s">
        <v>288</v>
      </c>
      <c r="N38" s="11">
        <v>61588.445652173861</v>
      </c>
      <c r="O38" s="12">
        <v>3.4122058238267097</v>
      </c>
      <c r="P38" s="14">
        <v>45</v>
      </c>
      <c r="Q38" s="13">
        <v>0.58208364887753339</v>
      </c>
      <c r="R38" s="14">
        <v>39</v>
      </c>
      <c r="T38" s="49"/>
      <c r="U38" s="49"/>
    </row>
    <row r="39" spans="13:23" ht="15" customHeight="1" x14ac:dyDescent="0.25">
      <c r="M39" t="s">
        <v>289</v>
      </c>
      <c r="N39" s="11">
        <v>15250.72826086957</v>
      </c>
      <c r="O39" s="12">
        <v>3.6884554835941534</v>
      </c>
      <c r="P39" s="14">
        <v>26</v>
      </c>
      <c r="Q39" s="13">
        <v>0.36361032652040087</v>
      </c>
      <c r="R39" s="14">
        <v>50</v>
      </c>
    </row>
    <row r="40" spans="13:23" ht="15" customHeight="1" x14ac:dyDescent="0.25">
      <c r="M40" t="s">
        <v>290</v>
      </c>
      <c r="N40" s="11">
        <v>6106.5760869565238</v>
      </c>
      <c r="O40" s="12">
        <v>4.7231716164861455</v>
      </c>
      <c r="P40" s="14">
        <v>2</v>
      </c>
      <c r="Q40" s="13">
        <v>0.74970906275309002</v>
      </c>
      <c r="R40" s="14">
        <v>20</v>
      </c>
    </row>
    <row r="41" spans="13:23" ht="15" customHeight="1" x14ac:dyDescent="0.25">
      <c r="M41" t="s">
        <v>291</v>
      </c>
      <c r="N41" s="11">
        <v>63468.804347826132</v>
      </c>
      <c r="O41" s="12">
        <v>3.5005099201422096</v>
      </c>
      <c r="P41" s="14">
        <v>41</v>
      </c>
      <c r="Q41" s="13">
        <v>0.71129022131721642</v>
      </c>
      <c r="R41" s="14">
        <v>22</v>
      </c>
    </row>
    <row r="42" spans="13:23" ht="15" customHeight="1" x14ac:dyDescent="0.25">
      <c r="M42" t="s">
        <v>292</v>
      </c>
      <c r="N42" s="11">
        <v>6268.7065217391309</v>
      </c>
      <c r="O42" s="12">
        <v>3.4431534485479123</v>
      </c>
      <c r="P42" s="14">
        <v>43</v>
      </c>
      <c r="Q42" s="13">
        <v>0.75944399458316914</v>
      </c>
      <c r="R42" s="14">
        <v>19</v>
      </c>
    </row>
    <row r="43" spans="13:23" ht="15" customHeight="1" x14ac:dyDescent="0.25">
      <c r="M43" t="s">
        <v>293</v>
      </c>
      <c r="N43" s="11">
        <v>14918.402173913038</v>
      </c>
      <c r="O43" s="12">
        <v>3.5435185898944495</v>
      </c>
      <c r="P43" s="14">
        <v>37</v>
      </c>
      <c r="Q43" s="13">
        <v>0.53974215533339709</v>
      </c>
      <c r="R43" s="14">
        <v>43</v>
      </c>
    </row>
    <row r="44" spans="13:23" ht="15" customHeight="1" x14ac:dyDescent="0.25">
      <c r="M44" t="s">
        <v>294</v>
      </c>
      <c r="N44" s="11">
        <v>4723.108695652174</v>
      </c>
      <c r="O44" s="12">
        <v>3.5677603181397655</v>
      </c>
      <c r="P44" s="14">
        <v>35</v>
      </c>
      <c r="Q44" s="13">
        <v>0.8353498064557705</v>
      </c>
      <c r="R44" s="14">
        <v>14</v>
      </c>
    </row>
    <row r="45" spans="13:23" ht="15" customHeight="1" x14ac:dyDescent="0.25">
      <c r="M45" t="s">
        <v>295</v>
      </c>
      <c r="N45" s="11">
        <v>23313.304347826088</v>
      </c>
      <c r="O45" s="12">
        <v>3.6229993323461502</v>
      </c>
      <c r="P45" s="14">
        <v>30</v>
      </c>
      <c r="Q45" s="13">
        <v>0.54875251302670991</v>
      </c>
      <c r="R45" s="14">
        <v>42</v>
      </c>
    </row>
    <row r="46" spans="13:23" ht="15" customHeight="1" x14ac:dyDescent="0.25">
      <c r="M46" t="s">
        <v>296</v>
      </c>
      <c r="N46" s="11">
        <v>79347.152173913142</v>
      </c>
      <c r="O46" s="12">
        <v>3.2995330042529103</v>
      </c>
      <c r="P46" s="14">
        <v>49</v>
      </c>
      <c r="Q46" s="13">
        <v>0.37572269654892942</v>
      </c>
      <c r="R46" s="14">
        <v>48</v>
      </c>
    </row>
    <row r="47" spans="13:23" ht="15" customHeight="1" x14ac:dyDescent="0.25">
      <c r="M47" t="s">
        <v>297</v>
      </c>
      <c r="N47" s="11">
        <v>5298.0652173913022</v>
      </c>
      <c r="O47" s="12">
        <v>3.9381061380077234</v>
      </c>
      <c r="P47" s="14">
        <v>16</v>
      </c>
      <c r="Q47" s="13">
        <v>1.0787532569313658</v>
      </c>
      <c r="R47" s="14">
        <v>4</v>
      </c>
    </row>
    <row r="48" spans="13:23" ht="15" customHeight="1" x14ac:dyDescent="0.25">
      <c r="M48" t="s">
        <v>298</v>
      </c>
      <c r="N48" s="11">
        <v>24257.923913043476</v>
      </c>
      <c r="O48" s="12">
        <v>3.3229098335864258</v>
      </c>
      <c r="P48" s="14">
        <v>48</v>
      </c>
      <c r="Q48" s="13">
        <v>0.51671344952724996</v>
      </c>
      <c r="R48" s="14">
        <v>45</v>
      </c>
    </row>
    <row r="49" spans="13:18" ht="15" customHeight="1" x14ac:dyDescent="0.25">
      <c r="M49" t="s">
        <v>299</v>
      </c>
      <c r="N49" s="11">
        <v>2238.2826086956525</v>
      </c>
      <c r="O49" s="12">
        <v>3.9486413302124101</v>
      </c>
      <c r="P49" s="14">
        <v>15</v>
      </c>
      <c r="Q49" s="13">
        <v>0.74947480113829501</v>
      </c>
      <c r="R49" s="14">
        <v>21</v>
      </c>
    </row>
    <row r="50" spans="13:18" ht="15" customHeight="1" x14ac:dyDescent="0.25">
      <c r="M50" t="s">
        <v>300</v>
      </c>
      <c r="N50" s="11">
        <v>12189.869565217394</v>
      </c>
      <c r="O50" s="12">
        <v>4.070232035153925</v>
      </c>
      <c r="P50" s="14">
        <v>11</v>
      </c>
      <c r="Q50" s="13">
        <v>0.87998641958575707</v>
      </c>
      <c r="R50" s="14">
        <v>11</v>
      </c>
    </row>
    <row r="51" spans="13:18" ht="15" customHeight="1" x14ac:dyDescent="0.25">
      <c r="M51" t="s">
        <v>301</v>
      </c>
      <c r="N51" s="11">
        <v>18067.565217391315</v>
      </c>
      <c r="O51" s="12">
        <v>3.8287163581628367</v>
      </c>
      <c r="P51" s="14">
        <v>21</v>
      </c>
      <c r="Q51" s="13">
        <v>0.95168056979357585</v>
      </c>
      <c r="R51" s="14">
        <v>8</v>
      </c>
    </row>
    <row r="52" spans="13:18" ht="15" customHeight="1" x14ac:dyDescent="0.25">
      <c r="M52" t="s">
        <v>302</v>
      </c>
      <c r="N52" s="11">
        <v>8857.8043478260879</v>
      </c>
      <c r="O52" s="12">
        <v>3.6103887016853227</v>
      </c>
      <c r="P52" s="14">
        <v>31</v>
      </c>
      <c r="Q52" s="13">
        <v>0.6354275031352844</v>
      </c>
      <c r="R52" s="14">
        <v>36</v>
      </c>
    </row>
    <row r="53" spans="13:18" ht="15" customHeight="1" x14ac:dyDescent="0.25">
      <c r="M53" t="s">
        <v>303</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387</v>
      </c>
      <c r="D2" s="40"/>
    </row>
    <row r="3" spans="2:4" x14ac:dyDescent="0.25">
      <c r="C3" s="41" t="s">
        <v>337</v>
      </c>
      <c r="D3" s="42" t="s">
        <v>388</v>
      </c>
    </row>
    <row r="4" spans="2:4" x14ac:dyDescent="0.25">
      <c r="C4" s="43" t="s">
        <v>323</v>
      </c>
      <c r="D4" s="44" t="s">
        <v>389</v>
      </c>
    </row>
    <row r="5" spans="2:4" x14ac:dyDescent="0.25">
      <c r="C5" s="43" t="s">
        <v>390</v>
      </c>
      <c r="D5" s="44" t="s">
        <v>391</v>
      </c>
    </row>
    <row r="6" spans="2:4" ht="15.6" customHeight="1" x14ac:dyDescent="0.25">
      <c r="C6" s="43" t="s">
        <v>339</v>
      </c>
      <c r="D6" s="44" t="s">
        <v>392</v>
      </c>
    </row>
    <row r="7" spans="2:4" ht="15.6" customHeight="1" x14ac:dyDescent="0.25">
      <c r="C7" s="43" t="s">
        <v>338</v>
      </c>
      <c r="D7" s="44" t="s">
        <v>393</v>
      </c>
    </row>
    <row r="8" spans="2:4" x14ac:dyDescent="0.25">
      <c r="C8" s="43" t="s">
        <v>394</v>
      </c>
      <c r="D8" s="44" t="s">
        <v>395</v>
      </c>
    </row>
    <row r="9" spans="2:4" x14ac:dyDescent="0.25">
      <c r="C9" s="45" t="s">
        <v>396</v>
      </c>
      <c r="D9" s="43" t="s">
        <v>397</v>
      </c>
    </row>
    <row r="10" spans="2:4" x14ac:dyDescent="0.25">
      <c r="B10" s="46"/>
      <c r="C10" s="43" t="s">
        <v>398</v>
      </c>
      <c r="D10" s="44" t="s">
        <v>399</v>
      </c>
    </row>
    <row r="11" spans="2:4" x14ac:dyDescent="0.25">
      <c r="C11" s="43" t="s">
        <v>291</v>
      </c>
      <c r="D11" s="44" t="s">
        <v>400</v>
      </c>
    </row>
    <row r="12" spans="2:4" x14ac:dyDescent="0.25">
      <c r="C12" s="43" t="s">
        <v>401</v>
      </c>
      <c r="D12" s="44" t="s">
        <v>402</v>
      </c>
    </row>
    <row r="13" spans="2:4" x14ac:dyDescent="0.25">
      <c r="C13" s="43" t="s">
        <v>398</v>
      </c>
      <c r="D13" s="44" t="s">
        <v>399</v>
      </c>
    </row>
    <row r="14" spans="2:4" x14ac:dyDescent="0.25">
      <c r="C14" s="43" t="s">
        <v>291</v>
      </c>
      <c r="D14" s="44" t="s">
        <v>403</v>
      </c>
    </row>
    <row r="15" spans="2:4" x14ac:dyDescent="0.25">
      <c r="C15" s="47" t="s">
        <v>401</v>
      </c>
      <c r="D15" s="48" t="s">
        <v>402</v>
      </c>
    </row>
    <row r="17" spans="3:4" ht="23.25" x14ac:dyDescent="0.35">
      <c r="C17" s="39" t="s">
        <v>404</v>
      </c>
      <c r="D17" s="40"/>
    </row>
    <row r="18" spans="3:4" x14ac:dyDescent="0.25">
      <c r="C18" s="43" t="s">
        <v>323</v>
      </c>
      <c r="D18" s="44" t="s">
        <v>405</v>
      </c>
    </row>
    <row r="19" spans="3:4" x14ac:dyDescent="0.25">
      <c r="C19" s="43" t="s">
        <v>313</v>
      </c>
      <c r="D19" s="44" t="s">
        <v>406</v>
      </c>
    </row>
    <row r="20" spans="3:4" x14ac:dyDescent="0.25">
      <c r="C20" s="45" t="s">
        <v>407</v>
      </c>
      <c r="D20" s="43" t="s">
        <v>408</v>
      </c>
    </row>
    <row r="21" spans="3:4" x14ac:dyDescent="0.25">
      <c r="C21" s="43" t="s">
        <v>409</v>
      </c>
      <c r="D21" s="44" t="s">
        <v>410</v>
      </c>
    </row>
    <row r="22" spans="3:4" x14ac:dyDescent="0.25">
      <c r="C22" s="43" t="s">
        <v>411</v>
      </c>
      <c r="D22" s="44" t="s">
        <v>412</v>
      </c>
    </row>
    <row r="23" spans="3:4" x14ac:dyDescent="0.25">
      <c r="C23" s="43" t="s">
        <v>413</v>
      </c>
      <c r="D23" s="44" t="s">
        <v>414</v>
      </c>
    </row>
    <row r="24" spans="3:4" x14ac:dyDescent="0.25">
      <c r="C24" s="43" t="s">
        <v>415</v>
      </c>
      <c r="D24" s="44" t="s">
        <v>416</v>
      </c>
    </row>
    <row r="25" spans="3:4" x14ac:dyDescent="0.25">
      <c r="C25" s="43" t="s">
        <v>329</v>
      </c>
      <c r="D25" s="44" t="s">
        <v>417</v>
      </c>
    </row>
    <row r="26" spans="3:4" x14ac:dyDescent="0.25">
      <c r="C26" s="43" t="s">
        <v>411</v>
      </c>
      <c r="D26" s="44" t="s">
        <v>412</v>
      </c>
    </row>
    <row r="27" spans="3:4" x14ac:dyDescent="0.25">
      <c r="C27" s="43" t="s">
        <v>413</v>
      </c>
      <c r="D27" s="44" t="s">
        <v>414</v>
      </c>
    </row>
    <row r="28" spans="3:4" x14ac:dyDescent="0.25">
      <c r="C28" s="47" t="s">
        <v>415</v>
      </c>
      <c r="D28" s="48" t="s">
        <v>416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2022-03-02T16:26:17Z</dcterms:modified>
</cp:coreProperties>
</file>