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egold\Desktop\LTCCC\Data\Staffing data\2021 Q3 Staffing\Website files\"/>
    </mc:Choice>
  </mc:AlternateContent>
  <xr:revisionPtr revIDLastSave="0" documentId="13_ncr:1_{1FB368E7-3C0E-4865-8853-9480DBCCF3B7}" xr6:coauthVersionLast="47" xr6:coauthVersionMax="47" xr10:uidLastSave="{00000000-0000-0000-0000-000000000000}"/>
  <bookViews>
    <workbookView xWindow="-120" yWindow="-120" windowWidth="29040" windowHeight="15720" xr2:uid="{A1A4B9DE-6C7B-464E-B372-82B7659732B5}"/>
  </bookViews>
  <sheets>
    <sheet name="Nurse" sheetId="7" r:id="rId1"/>
    <sheet name="Contract" sheetId="8" r:id="rId2"/>
    <sheet name="Non-Nurse" sheetId="10" r:id="rId3"/>
    <sheet name="Summary Data" sheetId="6" r:id="rId4"/>
    <sheet name="Notes &amp; Glossary" sheetId="9" r:id="rId5"/>
  </sheets>
  <definedNames>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9" i="6" l="1"/>
  <c r="U20" i="6"/>
  <c r="U21" i="6"/>
  <c r="U22" i="6"/>
  <c r="U23" i="6"/>
  <c r="U24" i="6"/>
  <c r="U25" i="6"/>
  <c r="U26" i="6"/>
  <c r="U27" i="6"/>
  <c r="U28" i="6"/>
  <c r="C9" i="6"/>
  <c r="C8" i="6"/>
  <c r="C7" i="6"/>
  <c r="C6" i="6"/>
  <c r="C5" i="6"/>
  <c r="C4" i="6"/>
  <c r="C3" i="6"/>
  <c r="U15" i="6"/>
  <c r="U14" i="6"/>
  <c r="U13" i="6"/>
  <c r="U11" i="6"/>
  <c r="U10" i="6"/>
  <c r="U8" i="6"/>
  <c r="U7" i="6"/>
  <c r="U6" i="6"/>
  <c r="W15" i="6" l="1"/>
  <c r="W11" i="6"/>
  <c r="W10" i="6"/>
  <c r="W8" i="6"/>
  <c r="W7" i="6"/>
  <c r="W14" i="6"/>
  <c r="W6" i="6"/>
  <c r="W13" i="6"/>
  <c r="U12" i="6"/>
  <c r="W12" i="6" s="1"/>
  <c r="U3" i="6"/>
  <c r="V14" i="6" s="1"/>
  <c r="U4" i="6"/>
  <c r="W4" i="6" s="1"/>
  <c r="U5" i="6"/>
  <c r="W5" i="6" s="1"/>
  <c r="U9" i="6"/>
  <c r="W9" i="6" s="1"/>
  <c r="W3" i="6" l="1"/>
  <c r="V7" i="6"/>
  <c r="V5" i="6"/>
  <c r="V6" i="6"/>
  <c r="V15" i="6"/>
  <c r="V11" i="6"/>
  <c r="V4" i="6"/>
  <c r="V8" i="6"/>
  <c r="V10" i="6"/>
  <c r="V12" i="6"/>
  <c r="V9" i="6"/>
  <c r="V13" i="6"/>
  <c r="U29" i="6" l="1"/>
</calcChain>
</file>

<file path=xl/sharedStrings.xml><?xml version="1.0" encoding="utf-8"?>
<sst xmlns="http://schemas.openxmlformats.org/spreadsheetml/2006/main" count="3676" uniqueCount="790">
  <si>
    <t>255050</t>
  </si>
  <si>
    <t>255072</t>
  </si>
  <si>
    <t>255091</t>
  </si>
  <si>
    <t>255092</t>
  </si>
  <si>
    <t>255093</t>
  </si>
  <si>
    <t>255095</t>
  </si>
  <si>
    <t>255096</t>
  </si>
  <si>
    <t>255097</t>
  </si>
  <si>
    <t>255100</t>
  </si>
  <si>
    <t>255101</t>
  </si>
  <si>
    <t>255102</t>
  </si>
  <si>
    <t>255103</t>
  </si>
  <si>
    <t>255104</t>
  </si>
  <si>
    <t>255105</t>
  </si>
  <si>
    <t>255106</t>
  </si>
  <si>
    <t>255108</t>
  </si>
  <si>
    <t>255109</t>
  </si>
  <si>
    <t>255110</t>
  </si>
  <si>
    <t>255111</t>
  </si>
  <si>
    <t>255112</t>
  </si>
  <si>
    <t>255113</t>
  </si>
  <si>
    <t>255114</t>
  </si>
  <si>
    <t>255115</t>
  </si>
  <si>
    <t>255116</t>
  </si>
  <si>
    <t>255117</t>
  </si>
  <si>
    <t>255118</t>
  </si>
  <si>
    <t>255119</t>
  </si>
  <si>
    <t>255125</t>
  </si>
  <si>
    <t>255126</t>
  </si>
  <si>
    <t>255127</t>
  </si>
  <si>
    <t>255130</t>
  </si>
  <si>
    <t>255136</t>
  </si>
  <si>
    <t>255137</t>
  </si>
  <si>
    <t>255138</t>
  </si>
  <si>
    <t>255139</t>
  </si>
  <si>
    <t>255140</t>
  </si>
  <si>
    <t>255141</t>
  </si>
  <si>
    <t>255142</t>
  </si>
  <si>
    <t>255145</t>
  </si>
  <si>
    <t>255146</t>
  </si>
  <si>
    <t>255148</t>
  </si>
  <si>
    <t>255149</t>
  </si>
  <si>
    <t>255150</t>
  </si>
  <si>
    <t>255153</t>
  </si>
  <si>
    <t>255154</t>
  </si>
  <si>
    <t>255156</t>
  </si>
  <si>
    <t>255158</t>
  </si>
  <si>
    <t>255159</t>
  </si>
  <si>
    <t>255160</t>
  </si>
  <si>
    <t>255161</t>
  </si>
  <si>
    <t>255162</t>
  </si>
  <si>
    <t>255163</t>
  </si>
  <si>
    <t>255164</t>
  </si>
  <si>
    <t>255168</t>
  </si>
  <si>
    <t>255169</t>
  </si>
  <si>
    <t>255171</t>
  </si>
  <si>
    <t>255172</t>
  </si>
  <si>
    <t>255173</t>
  </si>
  <si>
    <t>255174</t>
  </si>
  <si>
    <t>255175</t>
  </si>
  <si>
    <t>255179</t>
  </si>
  <si>
    <t>255181</t>
  </si>
  <si>
    <t>255182</t>
  </si>
  <si>
    <t>255185</t>
  </si>
  <si>
    <t>255191</t>
  </si>
  <si>
    <t>255192</t>
  </si>
  <si>
    <t>255206</t>
  </si>
  <si>
    <t>255207</t>
  </si>
  <si>
    <t>255210</t>
  </si>
  <si>
    <t>255212</t>
  </si>
  <si>
    <t>255213</t>
  </si>
  <si>
    <t>255214</t>
  </si>
  <si>
    <t>255215</t>
  </si>
  <si>
    <t>255216</t>
  </si>
  <si>
    <t>255217</t>
  </si>
  <si>
    <t>255218</t>
  </si>
  <si>
    <t>255219</t>
  </si>
  <si>
    <t>255221</t>
  </si>
  <si>
    <t>255222</t>
  </si>
  <si>
    <t>255226</t>
  </si>
  <si>
    <t>255227</t>
  </si>
  <si>
    <t>255228</t>
  </si>
  <si>
    <t>255229</t>
  </si>
  <si>
    <t>255230</t>
  </si>
  <si>
    <t>255232</t>
  </si>
  <si>
    <t>255233</t>
  </si>
  <si>
    <t>255234</t>
  </si>
  <si>
    <t>255243</t>
  </si>
  <si>
    <t>255244</t>
  </si>
  <si>
    <t>255247</t>
  </si>
  <si>
    <t>255249</t>
  </si>
  <si>
    <t>255250</t>
  </si>
  <si>
    <t>255251</t>
  </si>
  <si>
    <t>255252</t>
  </si>
  <si>
    <t>255253</t>
  </si>
  <si>
    <t>255257</t>
  </si>
  <si>
    <t>255259</t>
  </si>
  <si>
    <t>255260</t>
  </si>
  <si>
    <t>255261</t>
  </si>
  <si>
    <t>255262</t>
  </si>
  <si>
    <t>255264</t>
  </si>
  <si>
    <t>255265</t>
  </si>
  <si>
    <t>255266</t>
  </si>
  <si>
    <t>255267</t>
  </si>
  <si>
    <t>255268</t>
  </si>
  <si>
    <t>255269</t>
  </si>
  <si>
    <t>255270</t>
  </si>
  <si>
    <t>255271</t>
  </si>
  <si>
    <t>255272</t>
  </si>
  <si>
    <t>255273</t>
  </si>
  <si>
    <t>255274</t>
  </si>
  <si>
    <t>255275</t>
  </si>
  <si>
    <t>255276</t>
  </si>
  <si>
    <t>255277</t>
  </si>
  <si>
    <t>255278</t>
  </si>
  <si>
    <t>255279</t>
  </si>
  <si>
    <t>255280</t>
  </si>
  <si>
    <t>255281</t>
  </si>
  <si>
    <t>255282</t>
  </si>
  <si>
    <t>255283</t>
  </si>
  <si>
    <t>255284</t>
  </si>
  <si>
    <t>255285</t>
  </si>
  <si>
    <t>255286</t>
  </si>
  <si>
    <t>255287</t>
  </si>
  <si>
    <t>255288</t>
  </si>
  <si>
    <t>255289</t>
  </si>
  <si>
    <t>255290</t>
  </si>
  <si>
    <t>255291</t>
  </si>
  <si>
    <t>255292</t>
  </si>
  <si>
    <t>255293</t>
  </si>
  <si>
    <t>255294</t>
  </si>
  <si>
    <t>255296</t>
  </si>
  <si>
    <t>255297</t>
  </si>
  <si>
    <t>255299</t>
  </si>
  <si>
    <t>255300</t>
  </si>
  <si>
    <t>255301</t>
  </si>
  <si>
    <t>255302</t>
  </si>
  <si>
    <t>255303</t>
  </si>
  <si>
    <t>255304</t>
  </si>
  <si>
    <t>255305</t>
  </si>
  <si>
    <t>255306</t>
  </si>
  <si>
    <t>255307</t>
  </si>
  <si>
    <t>255308</t>
  </si>
  <si>
    <t>255309</t>
  </si>
  <si>
    <t>255310</t>
  </si>
  <si>
    <t>255311</t>
  </si>
  <si>
    <t>255312</t>
  </si>
  <si>
    <t>255313</t>
  </si>
  <si>
    <t>255314</t>
  </si>
  <si>
    <t>255315</t>
  </si>
  <si>
    <t>255316</t>
  </si>
  <si>
    <t>255318</t>
  </si>
  <si>
    <t>255319</t>
  </si>
  <si>
    <t>255320</t>
  </si>
  <si>
    <t>255321</t>
  </si>
  <si>
    <t>255322</t>
  </si>
  <si>
    <t>255323</t>
  </si>
  <si>
    <t>255324</t>
  </si>
  <si>
    <t>255325</t>
  </si>
  <si>
    <t>255326</t>
  </si>
  <si>
    <t>255327</t>
  </si>
  <si>
    <t>255328</t>
  </si>
  <si>
    <t>255329</t>
  </si>
  <si>
    <t>255331</t>
  </si>
  <si>
    <t>255332</t>
  </si>
  <si>
    <t>255333</t>
  </si>
  <si>
    <t>255334</t>
  </si>
  <si>
    <t>255335</t>
  </si>
  <si>
    <t>255336</t>
  </si>
  <si>
    <t>255339</t>
  </si>
  <si>
    <t>255340</t>
  </si>
  <si>
    <t>255341</t>
  </si>
  <si>
    <t>255342</t>
  </si>
  <si>
    <t>255343</t>
  </si>
  <si>
    <t>255344</t>
  </si>
  <si>
    <t>255346</t>
  </si>
  <si>
    <t>255347</t>
  </si>
  <si>
    <t>255348</t>
  </si>
  <si>
    <t>255349</t>
  </si>
  <si>
    <t>255350</t>
  </si>
  <si>
    <t>255351</t>
  </si>
  <si>
    <t>25A123</t>
  </si>
  <si>
    <t>25A162</t>
  </si>
  <si>
    <t>25A174</t>
  </si>
  <si>
    <t>25A178</t>
  </si>
  <si>
    <t>25A190</t>
  </si>
  <si>
    <t>25A197</t>
  </si>
  <si>
    <t>25A233</t>
  </si>
  <si>
    <t>25A374</t>
  </si>
  <si>
    <t>25A380</t>
  </si>
  <si>
    <t>25A381</t>
  </si>
  <si>
    <t>25A389</t>
  </si>
  <si>
    <t>25A402</t>
  </si>
  <si>
    <t>25A404</t>
  </si>
  <si>
    <t>25A414</t>
  </si>
  <si>
    <t>25A416</t>
  </si>
  <si>
    <t>25A418</t>
  </si>
  <si>
    <t>25A422</t>
  </si>
  <si>
    <t>25E015</t>
  </si>
  <si>
    <t>25E115</t>
  </si>
  <si>
    <t>SHELBY HEALTH AND REHABILITATION CENTER</t>
  </si>
  <si>
    <t>JEFFERSON DAVIS COMMUNITY HOSPITAL ECF</t>
  </si>
  <si>
    <t>WINSTON COUNTY NURSING HOME</t>
  </si>
  <si>
    <t>LEXINGTON MANOR SENIOR CARE, LLC</t>
  </si>
  <si>
    <t>BOYINGTON HEALTH AND REHABILITATION</t>
  </si>
  <si>
    <t>THE PILLARS OF BILOXI</t>
  </si>
  <si>
    <t>CARE CENTER OF LAUREL</t>
  </si>
  <si>
    <t>LOUISVILLE HEALTHCARE LLC</t>
  </si>
  <si>
    <t>CARE CENTER OF ABERDEEN</t>
  </si>
  <si>
    <t>DIVERSICARE OF TYLERTOWN</t>
  </si>
  <si>
    <t>MCCOMB NURSING AND REHABILITATION CENTER LLC</t>
  </si>
  <si>
    <t>DIVERSICARE OF RIPLEY</t>
  </si>
  <si>
    <t>EDGEWOOD HEALTH &amp; REHABILITATION</t>
  </si>
  <si>
    <t>GRENADA LIVING CENTER</t>
  </si>
  <si>
    <t>DIVERSICARE OF TUPELO</t>
  </si>
  <si>
    <t>BRANDON NURSING AND REHABILITATION CENTER</t>
  </si>
  <si>
    <t>TREND HEALTH &amp; REHAB OF CARTHAGE LLC</t>
  </si>
  <si>
    <t>DIVERSICARE OF SOUTHAVEN</t>
  </si>
  <si>
    <t>MS CARE CENTER OF ALCORN COUNTY, INC-SNF</t>
  </si>
  <si>
    <t>WEST POINT COMMUNITY LIVING CENTER</t>
  </si>
  <si>
    <t>PLEASANT HILLS COM LIV CENTER</t>
  </si>
  <si>
    <t>RULEVILLE NURSING AND REHABILITATION CENTER LLC</t>
  </si>
  <si>
    <t>CLEVELAND NURSING AND REHABILITATION CENTER</t>
  </si>
  <si>
    <t>MANHATTAN NURSING AND REHABILITATION CENTER LLC</t>
  </si>
  <si>
    <t>LAKELAND NURSING AND REHABILITATION CENTER LLC</t>
  </si>
  <si>
    <t>DIVERSICARE OF EUPORA</t>
  </si>
  <si>
    <t>DIVERSICARE OF MERIDIAN</t>
  </si>
  <si>
    <t>DIVERSICARE OF AMORY</t>
  </si>
  <si>
    <t>CHADWICK NURSING AND REHABILITATION CENTER LLC</t>
  </si>
  <si>
    <t>WILKINSON COUNTY SENIOR CARE</t>
  </si>
  <si>
    <t>TISHOMINGO COMM LIVING CENTER</t>
  </si>
  <si>
    <t>TIPPAH COUNTY NURSING HOME</t>
  </si>
  <si>
    <t>TUPELO NURSING AND REHABILITATION CENTER</t>
  </si>
  <si>
    <t>NESHOBA COUNTY NURSING HOME</t>
  </si>
  <si>
    <t>ASHLAND HEALTH AND REHABILITATION</t>
  </si>
  <si>
    <t>DIVERSICARE OF BATESVILLE</t>
  </si>
  <si>
    <t>THE BLUFFS REHABILITATION AND HEALTHCARE CENTER</t>
  </si>
  <si>
    <t>PICAYUNE REHABILITATION AND HEALTHCARE CENTER</t>
  </si>
  <si>
    <t>OCEAN SPRINGS HEALTH &amp; REHABILITATION CENTER</t>
  </si>
  <si>
    <t>COURTYARD REHABILITATION AND HEALTHCARE</t>
  </si>
  <si>
    <t>YAZOO CITY REHABILITATION AND HEALTHCARE CENTER</t>
  </si>
  <si>
    <t>WOODLANDS REHABILITATION AND HEALTHCARE CENTER</t>
  </si>
  <si>
    <t>BEDFORD CARE CENTER OF PETAL</t>
  </si>
  <si>
    <t>BEDFORD CARE CENTER OF MENDENH</t>
  </si>
  <si>
    <t>BEDFORD CARE CENTER OF NEWTON</t>
  </si>
  <si>
    <t>CRYSTAL REHABILITATION AND HEALTHCARE CENTER</t>
  </si>
  <si>
    <t>GRENADA REHABILITATION AND HEALTHCARE CENTER</t>
  </si>
  <si>
    <t>BEDFORD CARE CENTER OF HATTIESBURG</t>
  </si>
  <si>
    <t>PERRY COUNTY NURSING CENTER</t>
  </si>
  <si>
    <t>DANIEL HEALTH CARE INC DBA THE MEADOWS</t>
  </si>
  <si>
    <t>NMMC BALDWYN NURSING FACILITY</t>
  </si>
  <si>
    <t>TREND HEALTH AND REHAB OF BROOKHAVEN</t>
  </si>
  <si>
    <t>MEMORIAL WOODLAND VILLAGE NURSING CENTER</t>
  </si>
  <si>
    <t>JEFFERSON COUNTY NURSING HOME</t>
  </si>
  <si>
    <t>MERIT HEALTH WESLEY</t>
  </si>
  <si>
    <t>ADAMS COUNTY NURSING CENTER</t>
  </si>
  <si>
    <t>WINONA MANOR HEALTH CARE AND REHABILITATION CENTER</t>
  </si>
  <si>
    <t>STARKVILLE MANOR HEALTH CARE AND REHABILITATION CE</t>
  </si>
  <si>
    <t>GLENBURNEY HEALTH CARE AND REHABILITATION CENTER</t>
  </si>
  <si>
    <t>SINGING RIVER HEALTH AND REHABILITATION CENTER</t>
  </si>
  <si>
    <t>DIVERSICARE OF BROOKHAVEN</t>
  </si>
  <si>
    <t>LEAKESVILLE REHABILITATION AND NURSING CENTER, INC</t>
  </si>
  <si>
    <t>GLEN OAKS NURSING CENTER</t>
  </si>
  <si>
    <t>LAKEVIEW NURSING CENTER</t>
  </si>
  <si>
    <t>INDIANOLA REHABILITATION AND HEALTHCARE CENTER</t>
  </si>
  <si>
    <t>ATTALA COUNTY NURSING CENTER</t>
  </si>
  <si>
    <t>CLAIBORNE COUNTY SENIOR CARE</t>
  </si>
  <si>
    <t>AURORA HEALTH AND REHABILITATION</t>
  </si>
  <si>
    <t>PLAZA COMMUNITY LIVING CENTER</t>
  </si>
  <si>
    <t>PINE CREST GUEST HOME INC</t>
  </si>
  <si>
    <t>COURTYARDS COMM LIVING CENTER</t>
  </si>
  <si>
    <t>MEADVILLE CONVALESCENT HOME</t>
  </si>
  <si>
    <t>LAWRENCE CO NURSING CENTER</t>
  </si>
  <si>
    <t>LANDMARK OF COLLINS</t>
  </si>
  <si>
    <t>RIVERVIEW NURSING &amp; REHABILITATION CENTER</t>
  </si>
  <si>
    <t>RIVER HEIGHTS HEALTHCARE CENTER</t>
  </si>
  <si>
    <t>TISHOMINGO MANOR</t>
  </si>
  <si>
    <t>ARBOR WALK HEALTHCARE CENTER</t>
  </si>
  <si>
    <t>HAVEN HALL HEALTH CARE CENTER</t>
  </si>
  <si>
    <t>TRINITY HEALTHCARE CENTER</t>
  </si>
  <si>
    <t>NATCHEZ REHABILITATION AND HEALTHCARE CENTER</t>
  </si>
  <si>
    <t>COLUMBIA REHABILITATION AND HEALTHCARE CENTER</t>
  </si>
  <si>
    <t>DELTA REHABILITATION AND HEALTHCARE CENTER</t>
  </si>
  <si>
    <t>HOLLY SPRINGS REHABILITATION AND HEALTHCARE CENTER</t>
  </si>
  <si>
    <t>BAPTIST MEMORIAL HOSPITAL GT</t>
  </si>
  <si>
    <t>CORNERSTONE REHABILITATION AND HEALTHCARE CENTER</t>
  </si>
  <si>
    <t>AZALEA GARDENS NURSING CENTER</t>
  </si>
  <si>
    <t>SHADY LAWN HEALTH AND REHABILITATION</t>
  </si>
  <si>
    <t>BILLDORA SENIOR CARE</t>
  </si>
  <si>
    <t>SUNPLEX SUB-ACUTE CENTER</t>
  </si>
  <si>
    <t>REST HAVEN HEALTH AND REHABILITATION</t>
  </si>
  <si>
    <t>COMPERE NH INC</t>
  </si>
  <si>
    <t>MS CARE CENTER OF MORTON</t>
  </si>
  <si>
    <t>MS CARE CENTER OF DEKALB</t>
  </si>
  <si>
    <t>MS CARE CENTER OF GREENVILLE</t>
  </si>
  <si>
    <t>VICKSBURG CONVALESCENT CENTER</t>
  </si>
  <si>
    <t>THE WINDSOR PLACE</t>
  </si>
  <si>
    <t>HUMPHREYS CO NURSING CENTER</t>
  </si>
  <si>
    <t>HILLTOP MANOR HEALTH AND REHABILITATION CENTER</t>
  </si>
  <si>
    <t>THE OAKS REHABILITATION AND HEALTHCARE CENTER</t>
  </si>
  <si>
    <t>LAURELWOOD COMMUNITY LIVING CENTER</t>
  </si>
  <si>
    <t>LONGWOOD COMM LIVING CENTER</t>
  </si>
  <si>
    <t>WINDHAM HOUSE OF HATTIESBURG</t>
  </si>
  <si>
    <t>BRANDON COURT</t>
  </si>
  <si>
    <t>CLARKSDALE NURSING CENTER</t>
  </si>
  <si>
    <t>NEW ALBANY HEALTH &amp; REHAB CENTER</t>
  </si>
  <si>
    <t>OXFORD HEALTH &amp; REHAB CENTER</t>
  </si>
  <si>
    <t>PONTOTOC HEALTH &amp; REHAB CENTER</t>
  </si>
  <si>
    <t>LIBERTY COMMUNITY LIVING CTR</t>
  </si>
  <si>
    <t>MYRTLES NURSING CENTER, LLC</t>
  </si>
  <si>
    <t>FOREST HILL NURSING CENTER</t>
  </si>
  <si>
    <t>HIGHLAND HOME</t>
  </si>
  <si>
    <t>MAGNOLIA SENIOR CARE, LLC</t>
  </si>
  <si>
    <t>BELHAVEN SENIOR CARE, LLC</t>
  </si>
  <si>
    <t>GREENE COUNTY HEALTH AND REHABILITATION</t>
  </si>
  <si>
    <t>HILLCREST NURSING CENTER, LLC</t>
  </si>
  <si>
    <t>SARDIS COMMUNITY  NH</t>
  </si>
  <si>
    <t>CAMELLIA ESTATES</t>
  </si>
  <si>
    <t>LANDMARK OF DESOTO</t>
  </si>
  <si>
    <t>CLINTON HEALTHCARE LLC - SNF</t>
  </si>
  <si>
    <t>VAIDEN COMMUNITY LIVING CENTER</t>
  </si>
  <si>
    <t>HERITAGE HOUSE NURSING CENTER</t>
  </si>
  <si>
    <t>COMMUNITY PLACE</t>
  </si>
  <si>
    <t>PINEVIEW HEALTH AND REHABILITATION CENTER</t>
  </si>
  <si>
    <t>PASS CHRISTIAN HEALTH AND REHABILIATION CENTER</t>
  </si>
  <si>
    <t>LAKESIDE HEALTH AND REHABILITATION CENTER</t>
  </si>
  <si>
    <t>RIVER CHASE VILLAGE</t>
  </si>
  <si>
    <t>DRIFTWOOD NURSING CENTER</t>
  </si>
  <si>
    <t>COPIAH LIVING CENTER</t>
  </si>
  <si>
    <t>LEGACY MANOR NURSING AND REHABILITATION</t>
  </si>
  <si>
    <t>GREENBOUGH HEALTH AND REHABILITATION CENTER</t>
  </si>
  <si>
    <t>DESOTO HEALTHCARE CENTER</t>
  </si>
  <si>
    <t>BEDFORD CARE CTR-MONROE HALL</t>
  </si>
  <si>
    <t>VINEYARD COURT NURSING CENTER</t>
  </si>
  <si>
    <t>WILLOW CREEK RETIREMENT CENTER</t>
  </si>
  <si>
    <t>CARRINGTON, LLC D/B/A THE CARRINGTON</t>
  </si>
  <si>
    <t>SENATOBIA HEALTHCARE &amp; REHAB</t>
  </si>
  <si>
    <t>BRIAR HILL REST HOME</t>
  </si>
  <si>
    <t>THE NICHOLS CENTER</t>
  </si>
  <si>
    <t>RIVER PLACE NURSING CENTER</t>
  </si>
  <si>
    <t>FLOY DYER MANOR NH</t>
  </si>
  <si>
    <t>GOLDEN AGE NURSING HOME</t>
  </si>
  <si>
    <t>MEMORIAL STONE COUNTY NURSING &amp; REHABILITATION CTR</t>
  </si>
  <si>
    <t>CEDARS HEALTH CENTER</t>
  </si>
  <si>
    <t>SILVER CROSS HEALTH &amp; REHAB</t>
  </si>
  <si>
    <t>GREAT OAKS REHABILITATION AND HEALTHCARE CENTER</t>
  </si>
  <si>
    <t>UNION CO HEALTH AND REHAB CENTER, INC</t>
  </si>
  <si>
    <t>DUGAN MEMORIAL HOME</t>
  </si>
  <si>
    <t>WASHINGTON CARE CENTER</t>
  </si>
  <si>
    <t>POPLAR SPRINGS NURSING CTR, LLC</t>
  </si>
  <si>
    <t>THE GROVE</t>
  </si>
  <si>
    <t>J G ALEXANDER NURSING CENTER</t>
  </si>
  <si>
    <t>SUNSHINE HEALTH CARE, INC</t>
  </si>
  <si>
    <t>LANDMARK NURSING AND REHAB CENTER</t>
  </si>
  <si>
    <t>HATTIESBURG HEALTH &amp; REHAB CENTER</t>
  </si>
  <si>
    <t>DUNBAR VILLAGE TERRACE</t>
  </si>
  <si>
    <t>GREENBRIAR NURSING CENTER</t>
  </si>
  <si>
    <t>BRUCE COMMUNITY LIVING CENTER</t>
  </si>
  <si>
    <t>WISTERIA GARDENS</t>
  </si>
  <si>
    <t>PINE FOREST HEALTH AND REHABILITATION</t>
  </si>
  <si>
    <t>MARTHA COKER GREEN HOUSE HOME</t>
  </si>
  <si>
    <t>BEDFORD CARE CENTER OF MARION</t>
  </si>
  <si>
    <t>MADISON CO NH</t>
  </si>
  <si>
    <t>ARRINGTON LIVING CENTER</t>
  </si>
  <si>
    <t>HOLMES COUNTY LONG TERM CARE CENTER - DURANT</t>
  </si>
  <si>
    <t>GEORGE REGIONAL HEALTH &amp; REHAB CENTER</t>
  </si>
  <si>
    <t>TUNICA COUNTY HEALTH &amp; REHAB, LLC</t>
  </si>
  <si>
    <t>FORREST GENERAL HOSPITAL SKILLED NURSING UNIT</t>
  </si>
  <si>
    <t>JONES CO REST HOME</t>
  </si>
  <si>
    <t>CHOCTAW RESIDENTIAL CENTER</t>
  </si>
  <si>
    <t>NORTH POINTE HEALTH &amp; REHABILITATION</t>
  </si>
  <si>
    <t>GULFPORT CARE CENTER</t>
  </si>
  <si>
    <t>MS CARE CENTER OF RALEIGH</t>
  </si>
  <si>
    <t>BEDFORD CARE CENTER OF PICAYUNE</t>
  </si>
  <si>
    <t>QUITMAN COUNTY HEALTH &amp; REHAB LLC</t>
  </si>
  <si>
    <t>SINGING RIVER SKILLED NURSING FACILITY</t>
  </si>
  <si>
    <t>CHOCTAW NURSING AND REHABILITATION CENTER</t>
  </si>
  <si>
    <t>TREND HEALTH &amp; REHAB OF MERIDIAN LLC</t>
  </si>
  <si>
    <t>PEARL RIVER CO NURSING HOME</t>
  </si>
  <si>
    <t>SINGING RIVER GULFPORT SKILLED NURSING FACILITY</t>
  </si>
  <si>
    <t>CARTHAGE SENIOR CARE</t>
  </si>
  <si>
    <t>REGINALD P WHITE NURSING FACILITY</t>
  </si>
  <si>
    <t>SHEARER-RICHARDSON MEMORIAL NURSING HOME</t>
  </si>
  <si>
    <t>YALOBUSHA COUNTY NURSING HOME</t>
  </si>
  <si>
    <t>JASPER COUNTY NH</t>
  </si>
  <si>
    <t>TALLAHATCHIE GENERAL HOSP ECF</t>
  </si>
  <si>
    <t>JNH-JAQUITH INN</t>
  </si>
  <si>
    <t>BAPTIST NURSING HOME-CALHOUN, INC</t>
  </si>
  <si>
    <t>NOXUBEE COUNTY NURSING HOME</t>
  </si>
  <si>
    <t>PONTOTOC NURSING HOME</t>
  </si>
  <si>
    <t>COMFORT CARE NURSING CENTER</t>
  </si>
  <si>
    <t>WEBSTER HEALTH SERVICES NURSING FACILTY</t>
  </si>
  <si>
    <t>JNH-JEFFERSON INN</t>
  </si>
  <si>
    <t>JNH-MADISON INN</t>
  </si>
  <si>
    <t>METHODIST SPECIALTY CARE CENTER</t>
  </si>
  <si>
    <t>BEDFORD ALZHEIMER'S CARE CENTER</t>
  </si>
  <si>
    <t>JAMES T CHAMPION</t>
  </si>
  <si>
    <t>WALTER B CROOK NURSING FACILITY</t>
  </si>
  <si>
    <t>WHITFIELD NURSING HOME</t>
  </si>
  <si>
    <t>OAK GROVE RETIREMENT HOME</t>
  </si>
  <si>
    <t>FLORENCE</t>
  </si>
  <si>
    <t>MARION</t>
  </si>
  <si>
    <t>ASHLAND</t>
  </si>
  <si>
    <t>OXFORD</t>
  </si>
  <si>
    <t>FAYETTE</t>
  </si>
  <si>
    <t>JACKSON</t>
  </si>
  <si>
    <t>GREENVILLE</t>
  </si>
  <si>
    <t>MADISON</t>
  </si>
  <si>
    <t>CENTREVILLE</t>
  </si>
  <si>
    <t>MONTICELLO</t>
  </si>
  <si>
    <t>BATESVILLE</t>
  </si>
  <si>
    <t>BOONEVILLE</t>
  </si>
  <si>
    <t>CLINTON</t>
  </si>
  <si>
    <t>CHARLESTON</t>
  </si>
  <si>
    <t>GREENWOOD</t>
  </si>
  <si>
    <t>LOUISVILLE</t>
  </si>
  <si>
    <t>GULFPORT</t>
  </si>
  <si>
    <t>BRANDON</t>
  </si>
  <si>
    <t>COLUMBUS</t>
  </si>
  <si>
    <t>MACON</t>
  </si>
  <si>
    <t>WAYNESBORO</t>
  </si>
  <si>
    <t>QUITMAN</t>
  </si>
  <si>
    <t>CANTON</t>
  </si>
  <si>
    <t>CLEVELAND</t>
  </si>
  <si>
    <t>HAZLEHURST</t>
  </si>
  <si>
    <t>MERIDIAN</t>
  </si>
  <si>
    <t>MORTON</t>
  </si>
  <si>
    <t>COLUMBIA</t>
  </si>
  <si>
    <t>NEWTON</t>
  </si>
  <si>
    <t>NEW ALBANY</t>
  </si>
  <si>
    <t>LIBERTY</t>
  </si>
  <si>
    <t>INDIANOLA</t>
  </si>
  <si>
    <t>WEST POINT</t>
  </si>
  <si>
    <t>FULTON</t>
  </si>
  <si>
    <t>LEXINGTON</t>
  </si>
  <si>
    <t>UNION</t>
  </si>
  <si>
    <t>LAUREL</t>
  </si>
  <si>
    <t>WINONA</t>
  </si>
  <si>
    <t>HOUSTON</t>
  </si>
  <si>
    <t>PRENTISS</t>
  </si>
  <si>
    <t>BILOXI</t>
  </si>
  <si>
    <t>ABERDEEN</t>
  </si>
  <si>
    <t>TYLERTOWN</t>
  </si>
  <si>
    <t>MCCOMB</t>
  </si>
  <si>
    <t>RIPLEY</t>
  </si>
  <si>
    <t>BYRAM</t>
  </si>
  <si>
    <t>GRENADA</t>
  </si>
  <si>
    <t>TUPELO</t>
  </si>
  <si>
    <t>CARTHAGE</t>
  </si>
  <si>
    <t>SOUTHAVEN</t>
  </si>
  <si>
    <t>CORINTH</t>
  </si>
  <si>
    <t>RULEVILLE</t>
  </si>
  <si>
    <t>EUPORA</t>
  </si>
  <si>
    <t>AMORY</t>
  </si>
  <si>
    <t>IUKA</t>
  </si>
  <si>
    <t>PHILADELPHIA</t>
  </si>
  <si>
    <t>VICKSBURG</t>
  </si>
  <si>
    <t>PICAYUNE</t>
  </si>
  <si>
    <t>OCEAN SPRINGS</t>
  </si>
  <si>
    <t>YAZOO CITY</t>
  </si>
  <si>
    <t>PETAL</t>
  </si>
  <si>
    <t>MENDENHALL</t>
  </si>
  <si>
    <t>HATTIESBURG</t>
  </si>
  <si>
    <t>RICHTON</t>
  </si>
  <si>
    <t>BALDWYN</t>
  </si>
  <si>
    <t>BROOKHAVEN</t>
  </si>
  <si>
    <t>DIAMONDHEAD</t>
  </si>
  <si>
    <t>NATCHEZ</t>
  </si>
  <si>
    <t>STARKVILLE</t>
  </si>
  <si>
    <t>MOSS POINT</t>
  </si>
  <si>
    <t>LEAKESVILLE</t>
  </si>
  <si>
    <t>LUCEDALE</t>
  </si>
  <si>
    <t>KOSCIUSKO</t>
  </si>
  <si>
    <t>PORT GIBSON</t>
  </si>
  <si>
    <t>PASCAGOULA</t>
  </si>
  <si>
    <t>MEADVILLE</t>
  </si>
  <si>
    <t>COLLINS</t>
  </si>
  <si>
    <t>HOLLY SPRINGS</t>
  </si>
  <si>
    <t>WIGGINS</t>
  </si>
  <si>
    <t>DE KALB</t>
  </si>
  <si>
    <t>BELZONI</t>
  </si>
  <si>
    <t>CLARKSDALE</t>
  </si>
  <si>
    <t>PONTOTOC</t>
  </si>
  <si>
    <t>RIDGELAND</t>
  </si>
  <si>
    <t>MAGEE</t>
  </si>
  <si>
    <t>SARDIS</t>
  </si>
  <si>
    <t>HORN LAKE</t>
  </si>
  <si>
    <t>VAIDEN</t>
  </si>
  <si>
    <t>PASS CHRISTIAN</t>
  </si>
  <si>
    <t>GAUTIER</t>
  </si>
  <si>
    <t>CRYSTAL SPRINGS</t>
  </si>
  <si>
    <t>SHELBY</t>
  </si>
  <si>
    <t>SENATOBIA</t>
  </si>
  <si>
    <t>BYHALIA</t>
  </si>
  <si>
    <t>BAY SAINT LOUIS</t>
  </si>
  <si>
    <t>DIBERVILLE</t>
  </si>
  <si>
    <t>BRUCE</t>
  </si>
  <si>
    <t>PEARL</t>
  </si>
  <si>
    <t>DURANT</t>
  </si>
  <si>
    <t>TUNICA</t>
  </si>
  <si>
    <t>ELLISVILLE</t>
  </si>
  <si>
    <t>CHOCTAW</t>
  </si>
  <si>
    <t>RALEIGH</t>
  </si>
  <si>
    <t>MARKS</t>
  </si>
  <si>
    <t>ACKERMAN</t>
  </si>
  <si>
    <t>POPLARVILLE</t>
  </si>
  <si>
    <t>OKOLONA</t>
  </si>
  <si>
    <t>WATER VALLEY</t>
  </si>
  <si>
    <t>BAY SPRINGS</t>
  </si>
  <si>
    <t>WHITFIELD</t>
  </si>
  <si>
    <t>CALHOUN CITY</t>
  </si>
  <si>
    <t>FLOWOOD</t>
  </si>
  <si>
    <t>DUNCAN</t>
  </si>
  <si>
    <t>Jefferson</t>
  </si>
  <si>
    <t>Lauderdale</t>
  </si>
  <si>
    <t>Montgomery</t>
  </si>
  <si>
    <t>Marshall</t>
  </si>
  <si>
    <t>Franklin</t>
  </si>
  <si>
    <t>Perry</t>
  </si>
  <si>
    <t>Madison</t>
  </si>
  <si>
    <t>Calhoun</t>
  </si>
  <si>
    <t>Washington</t>
  </si>
  <si>
    <t>Clay</t>
  </si>
  <si>
    <t>Lawrence</t>
  </si>
  <si>
    <t>Winston</t>
  </si>
  <si>
    <t>Marion</t>
  </si>
  <si>
    <t>Choctaw</t>
  </si>
  <si>
    <t>Jackson</t>
  </si>
  <si>
    <t>Clarke</t>
  </si>
  <si>
    <t>Lee</t>
  </si>
  <si>
    <t>Covington</t>
  </si>
  <si>
    <t>Pike</t>
  </si>
  <si>
    <t>Monroe</t>
  </si>
  <si>
    <t>Lowndes</t>
  </si>
  <si>
    <t>Benton</t>
  </si>
  <si>
    <t>Stone</t>
  </si>
  <si>
    <t>Greene</t>
  </si>
  <si>
    <t>Union</t>
  </si>
  <si>
    <t>Lafayette</t>
  </si>
  <si>
    <t>Carroll</t>
  </si>
  <si>
    <t>Lincoln</t>
  </si>
  <si>
    <t>Scott</t>
  </si>
  <si>
    <t>Newton</t>
  </si>
  <si>
    <t>Adams</t>
  </si>
  <si>
    <t>Holmes</t>
  </si>
  <si>
    <t>De Soto</t>
  </si>
  <si>
    <t>Warren</t>
  </si>
  <si>
    <t>Hancock</t>
  </si>
  <si>
    <t>Wayne</t>
  </si>
  <si>
    <t>Wilkinson</t>
  </si>
  <si>
    <t>Jones</t>
  </si>
  <si>
    <t>Jasper</t>
  </si>
  <si>
    <t>Harrison</t>
  </si>
  <si>
    <t>Webster</t>
  </si>
  <si>
    <t>Chickasaw</t>
  </si>
  <si>
    <t>Smith</t>
  </si>
  <si>
    <t>Simpson</t>
  </si>
  <si>
    <t>Claiborne</t>
  </si>
  <si>
    <t>Jefferson Davis</t>
  </si>
  <si>
    <t>Walthall</t>
  </si>
  <si>
    <t>Tippah</t>
  </si>
  <si>
    <t>Hinds</t>
  </si>
  <si>
    <t>Grenada</t>
  </si>
  <si>
    <t>Rankin</t>
  </si>
  <si>
    <t>Leake</t>
  </si>
  <si>
    <t>Alcorn</t>
  </si>
  <si>
    <t>Sunflower</t>
  </si>
  <si>
    <t>Bolivar</t>
  </si>
  <si>
    <t>Tishomingo</t>
  </si>
  <si>
    <t>Neshoba</t>
  </si>
  <si>
    <t>Panola</t>
  </si>
  <si>
    <t>Pearl River</t>
  </si>
  <si>
    <t>Yazoo</t>
  </si>
  <si>
    <t>Forrest</t>
  </si>
  <si>
    <t>Leflore</t>
  </si>
  <si>
    <t>Itawamba</t>
  </si>
  <si>
    <t>Oktibbeha</t>
  </si>
  <si>
    <t>George</t>
  </si>
  <si>
    <t>Attala</t>
  </si>
  <si>
    <t>Copiah</t>
  </si>
  <si>
    <t>Kemper</t>
  </si>
  <si>
    <t>Humphreys</t>
  </si>
  <si>
    <t>Prentiss</t>
  </si>
  <si>
    <t>Coahoma</t>
  </si>
  <si>
    <t>Pontotoc</t>
  </si>
  <si>
    <t>Amite</t>
  </si>
  <si>
    <t>Tate</t>
  </si>
  <si>
    <t>Tunica</t>
  </si>
  <si>
    <t>Quitman</t>
  </si>
  <si>
    <t>Yalobusha</t>
  </si>
  <si>
    <t>Tallahatchie</t>
  </si>
  <si>
    <t>Noxubee</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</si>
  <si>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</si>
  <si>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</si>
  <si>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</si>
  <si>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</si>
  <si>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</si>
  <si>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</si>
  <si>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</si>
  <si>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</si>
  <si>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</si>
  <si>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</si>
  <si>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</si>
  <si>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</si>
  <si>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</si>
  <si>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</si>
  <si>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</si>
  <si>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</si>
  <si>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</si>
  <si>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</si>
  <si>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</si>
  <si>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</si>
  <si>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</si>
  <si>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</si>
  <si>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</si>
  <si>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</si>
  <si>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</si>
  <si>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</si>
  <si>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</si>
  <si>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</si>
  <si>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</si>
  <si>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</si>
  <si>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</si>
  <si>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</si>
  <si>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</si>
  <si>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</si>
  <si>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</si>
  <si>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</si>
  <si>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</si>
  <si>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</si>
  <si>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</si>
  <si>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</si>
  <si>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</si>
  <si>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</si>
  <si>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</si>
  <si>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</si>
  <si>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</si>
  <si>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</si>
  <si>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</si>
  <si>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</si>
  <si>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</si>
  <si>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</si>
  <si>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</si>
  <si>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State</t>
  </si>
  <si>
    <t>Provider Number</t>
  </si>
  <si>
    <t>County</t>
  </si>
  <si>
    <t>City</t>
  </si>
  <si>
    <t>MDS Census</t>
  </si>
  <si>
    <t>RN DON</t>
  </si>
  <si>
    <t>RN Admin</t>
  </si>
  <si>
    <t>LPN Admin</t>
  </si>
  <si>
    <t>Total Nurse Staff HPRD</t>
  </si>
  <si>
    <t>Total Nurse Staff</t>
  </si>
  <si>
    <t>Total RN Staff HPRD</t>
  </si>
  <si>
    <t>Total Direct Care Staff HPRD</t>
  </si>
  <si>
    <t>CMS Region Number</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</si>
  <si>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</si>
  <si>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</si>
  <si>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</si>
  <si>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</si>
  <si>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</si>
  <si>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</si>
  <si>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</si>
  <si>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</si>
  <si>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</si>
  <si>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</si>
  <si>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</si>
  <si>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</si>
  <si>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</si>
  <si>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</si>
  <si>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</si>
  <si>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Total Facilities</t>
  </si>
  <si>
    <t>Total Residents</t>
  </si>
  <si>
    <t>Total LPN</t>
  </si>
  <si>
    <t>LPN (excl.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</si>
  <si>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</si>
  <si>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</si>
  <si>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</si>
  <si>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</si>
  <si>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</si>
  <si>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</si>
  <si>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</si>
  <si>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</si>
  <si>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</si>
  <si>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</si>
  <si>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</si>
  <si>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</si>
  <si>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</si>
  <si>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</si>
  <si>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Contract %</t>
  </si>
  <si>
    <t>Total Nurse Staff Hours</t>
  </si>
  <si>
    <t>Total RN Hours (w/ Admin, DON)</t>
  </si>
  <si>
    <t>Total Direct Care Staff Hours</t>
  </si>
  <si>
    <t>RN Hours (excl. Admin, DON)</t>
  </si>
  <si>
    <t>RN Admin Hours</t>
  </si>
  <si>
    <t>RN DON Hours</t>
  </si>
  <si>
    <t>LPN Admin Hours</t>
  </si>
  <si>
    <t>CNA Hours</t>
  </si>
  <si>
    <t>NA TR Hours</t>
  </si>
  <si>
    <t>Med Aide/Tech Hours</t>
  </si>
  <si>
    <t>Total LPN Hours (w/ Admin)</t>
  </si>
  <si>
    <t>LPN Hours (excl. Admin)</t>
  </si>
  <si>
    <t>RN Admin Hours Contract</t>
  </si>
  <si>
    <t>RN Hours Contract (excl. Admin, DON)</t>
  </si>
  <si>
    <t>RN DON Hours Contract</t>
  </si>
  <si>
    <t>LPN Admin Hours Contract</t>
  </si>
  <si>
    <t>CNA Hours Contract</t>
  </si>
  <si>
    <t>NA TR Hours Contract</t>
  </si>
  <si>
    <t>Med Aide/Tech Hours Contract</t>
  </si>
  <si>
    <t>Total Hours</t>
  </si>
  <si>
    <t>Provider</t>
  </si>
  <si>
    <t>Total RN Care Staff HPRD (excl. Admin/DON)</t>
  </si>
  <si>
    <t>Total CNA, NA TR, Med Aide/Tech Hours</t>
  </si>
  <si>
    <t>Total Contract Hours</t>
  </si>
  <si>
    <t>LPN Hours Contract (excl. Admin)</t>
  </si>
  <si>
    <t>Percent Contract Hours</t>
  </si>
  <si>
    <t>Total Contract RN Hours (w/ Admin, DON)</t>
  </si>
  <si>
    <t>Percent Contract RN Hours (w/ Admin, DON)</t>
  </si>
  <si>
    <t>Percent RN Hours Contract (excl. Admin, DON)</t>
  </si>
  <si>
    <t>Percent RN Admin Hours Contract</t>
  </si>
  <si>
    <t>Percent RN DON Hours Contract</t>
  </si>
  <si>
    <t>Percent LPN Hours Contract (excl. Admin)</t>
  </si>
  <si>
    <t>Percent LPN Admin Hours Contract</t>
  </si>
  <si>
    <t>Percent CNA Hours Contract</t>
  </si>
  <si>
    <t>Percent NA TR Hours Contract</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</si>
  <si>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</si>
  <si>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</si>
  <si>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</si>
  <si>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</si>
  <si>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</si>
  <si>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</si>
  <si>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</si>
  <si>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</si>
  <si>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</si>
  <si>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</si>
  <si>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</si>
  <si>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</si>
  <si>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</si>
  <si>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</si>
  <si>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</si>
  <si>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</si>
  <si>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</si>
  <si>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</si>
  <si>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</si>
  <si>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</si>
  <si>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</si>
  <si>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</si>
  <si>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</si>
  <si>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</si>
  <si>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</si>
  <si>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</si>
  <si>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</si>
  <si>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</si>
  <si>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</si>
  <si>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</si>
  <si>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</si>
  <si>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</si>
  <si>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</si>
  <si>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</si>
  <si>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</si>
  <si>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</si>
  <si>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</si>
  <si>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</si>
  <si>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</si>
  <si>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</si>
  <si>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</si>
  <si>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</si>
  <si>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</si>
  <si>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</si>
  <si>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</si>
  <si>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</si>
  <si>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</si>
  <si>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</si>
  <si>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</si>
  <si>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</si>
  <si>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</si>
  <si>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</si>
  <si>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</si>
  <si>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</si>
  <si>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</si>
  <si>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</si>
  <si>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</si>
  <si>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</si>
  <si>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</si>
  <si>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</si>
  <si>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</si>
  <si>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N/A</t>
  </si>
  <si>
    <t>State - Q3 2021</t>
  </si>
  <si>
    <t>US</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</si>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</sst>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55">
    <xf numFmtId="0" fontId="0" fillId="0" borderId="0" xfId="0"/>
    <xf numFmtId="0" fontId="0" fillId="0" borderId="0" xfId="0" applyAlignment="1">
      <alignment wrapText="1"/>
    </xf>
    <xf numFmtId="2" fontId="0" fillId="0" borderId="0" xfId="0" applyNumberForma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1" applyFont="1" applyBorder="1" applyAlignment="1">
      <alignment vertical="top" wrapText="1"/>
    </xf>
    <xf numFmtId="2" fontId="6" fillId="0" borderId="0" xfId="1"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1" applyFont="1" applyBorder="1" applyAlignment="1">
      <alignment vertical="top" wrapText="1"/>
    </xf>
    <xf numFmtId="2" fontId="6" fillId="0" borderId="2" xfId="1" applyNumberFormat="1" applyFont="1" applyBorder="1" applyAlignment="1">
      <alignment vertical="top"/>
    </xf>
    <xf numFmtId="0" fontId="7" fillId="0" borderId="3" xfId="1" applyFont="1" applyBorder="1" applyAlignment="1">
      <alignment vertical="top" wrapText="1"/>
    </xf>
    <xf numFmtId="2" fontId="6" fillId="0" borderId="4" xfId="1" applyNumberFormat="1" applyFont="1" applyBorder="1" applyAlignment="1">
      <alignment vertical="top"/>
    </xf>
    <xf numFmtId="2" fontId="8" fillId="0" borderId="0" xfId="1" applyNumberFormat="1" applyFont="1" applyAlignment="1">
      <alignment vertical="top"/>
    </xf>
    <xf numFmtId="0" fontId="4" fillId="0" borderId="0" xfId="0" applyFont="1" applyAlignment="1">
      <alignment vertical="top" wrapText="1"/>
    </xf>
    <xf numFmtId="0" fontId="7" fillId="0" borderId="5" xfId="1" applyFont="1" applyBorder="1" applyAlignment="1">
      <alignment vertical="top" wrapText="1"/>
    </xf>
    <xf numFmtId="3" fontId="9" fillId="0" borderId="0" xfId="0" applyNumberFormat="1" applyFont="1"/>
    <xf numFmtId="0" fontId="7" fillId="0" borderId="6" xfId="1" applyFont="1" applyBorder="1" applyAlignment="1">
      <alignment vertical="top" wrapText="1"/>
    </xf>
    <xf numFmtId="0" fontId="2" fillId="0" borderId="1" xfId="0" applyFont="1" applyBorder="1"/>
    <xf numFmtId="3" fontId="6" fillId="0" borderId="2" xfId="1"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4" fontId="0" fillId="0" borderId="0" xfId="0" applyNumberFormat="1"/>
    <xf numFmtId="1" fontId="0" fillId="0" borderId="0" xfId="0" applyNumberFormat="1"/>
    <xf numFmtId="3" fontId="9" fillId="0" borderId="0" xfId="0" applyNumberFormat="1" applyFont="1" applyBorder="1"/>
    <xf numFmtId="3" fontId="4" fillId="0" borderId="0" xfId="0" applyNumberFormat="1" applyFont="1" applyBorder="1"/>
    <xf numFmtId="10" fontId="0" fillId="0" borderId="0" xfId="2" applyNumberFormat="1" applyFont="1" applyAlignment="1">
      <alignment wrapText="1"/>
    </xf>
    <xf numFmtId="10" fontId="0" fillId="0" borderId="0" xfId="2" applyNumberFormat="1" applyFont="1"/>
    <xf numFmtId="0" fontId="0" fillId="0" borderId="0" xfId="0" applyNumberFormat="1"/>
    <xf numFmtId="2" fontId="0" fillId="0" borderId="0" xfId="0" applyNumberFormat="1" applyAlignment="1">
      <alignment wrapText="1"/>
    </xf>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1" applyFont="1" applyAlignment="1">
      <alignment horizontal="left" vertical="top" wrapText="1"/>
    </xf>
    <xf numFmtId="0" fontId="4" fillId="0" borderId="13" xfId="0" applyFont="1" applyBorder="1"/>
    <xf numFmtId="0" fontId="4" fillId="0" borderId="14" xfId="0" applyFont="1" applyBorder="1"/>
    <xf numFmtId="0" fontId="4" fillId="0" borderId="0" xfId="0" applyFont="1" applyFill="1" applyBorder="1"/>
    <xf numFmtId="0" fontId="4" fillId="0" borderId="0" xfId="0" applyFont="1" applyFill="1" applyBorder="1" applyAlignment="1">
      <alignment wrapText="1"/>
    </xf>
    <xf numFmtId="3" fontId="3" fillId="0" borderId="0" xfId="0" applyNumberFormat="1" applyFont="1" applyFill="1" applyBorder="1"/>
    <xf numFmtId="4" fontId="4" fillId="0" borderId="0" xfId="0" applyNumberFormat="1" applyFont="1" applyFill="1" applyBorder="1"/>
    <xf numFmtId="3" fontId="4" fillId="0" borderId="0" xfId="0" applyNumberFormat="1" applyFont="1" applyFill="1" applyBorder="1"/>
    <xf numFmtId="2" fontId="6" fillId="0" borderId="0" xfId="1" applyNumberFormat="1" applyFont="1" applyFill="1" applyBorder="1" applyAlignment="1">
      <alignment vertical="top"/>
    </xf>
  </cellXfs>
  <cellStyles count="3">
    <cellStyle name="Normal" xfId="0" builtinId="0"/>
    <cellStyle name="Normal 2 2" xfId="1" xr:uid="{59799FEF-402E-4691-9359-970103B6140D}"/>
    <cellStyle name="Percent" xfId="2" builtinId="5"/>
  </cellStyles>
  <dxfs count="126">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4"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0" formatCode="General"/>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1" formatCode="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1277471</xdr:rowOff>
    </xdr:to>
    <xdr:sp macro="" textlink="">
      <xdr:nvSpPr>
        <xdr:cNvPr id="2" name="TextBox 1">
          <a:extLst>
            <a:ext uri="{FF2B5EF4-FFF2-40B4-BE49-F238E27FC236}">
              <a16:creationId xmlns:a16="http://schemas.microsoft.com/office/drawing/2014/main" id="{DFE945A3-1D48-4C57-96E4-732915658F04}"/>
            </a:ext>
          </a:extLst>
        </xdr:cNvPr>
        <xdr:cNvSpPr txBox="1"/>
      </xdr:nvSpPr>
      <xdr:spPr>
        <a:xfrm>
          <a:off x="5233147" y="78440"/>
          <a:ext cx="5726206" cy="119903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a:t>
          </a:r>
          <a:r>
            <a:rPr lang="en-US" sz="1100" b="0" baseline="0">
              <a:solidFill>
                <a:schemeClr val="dk1"/>
              </a:solidFill>
              <a:effectLst/>
              <a:latin typeface="+mn-lt"/>
              <a:ea typeface="+mn-ea"/>
              <a:cs typeface="+mn-cs"/>
            </a:rPr>
            <a:t> the nursing home's daily staff hours divided </a:t>
          </a:r>
          <a:r>
            <a:rPr lang="en-US" sz="1100" b="0" baseline="0"/>
            <a:t>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7C20B406-42B5-40FC-8578-1AC91285A118}"/>
            </a:ext>
          </a:extLst>
        </xdr:cNvPr>
        <xdr:cNvSpPr txBox="1">
          <a:spLocks noChangeAspect="1"/>
        </xdr:cNvSpPr>
      </xdr:nvSpPr>
      <xdr:spPr>
        <a:xfrm>
          <a:off x="12453937" y="214313"/>
          <a:ext cx="23499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6" name="TextBox 5">
          <a:extLst>
            <a:ext uri="{FF2B5EF4-FFF2-40B4-BE49-F238E27FC236}">
              <a16:creationId xmlns:a16="http://schemas.microsoft.com/office/drawing/2014/main" id="{05F81A24-BAAE-44CA-A3E9-B06C65892DC8}"/>
            </a:ext>
          </a:extLst>
        </xdr:cNvPr>
        <xdr:cNvSpPr txBox="1"/>
      </xdr:nvSpPr>
      <xdr:spPr>
        <a:xfrm>
          <a:off x="37783294" y="559593"/>
          <a:ext cx="6401934"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75079</xdr:colOff>
      <xdr:row>0</xdr:row>
      <xdr:rowOff>160245</xdr:rowOff>
    </xdr:from>
    <xdr:to>
      <xdr:col>1</xdr:col>
      <xdr:colOff>1903879</xdr:colOff>
      <xdr:row>0</xdr:row>
      <xdr:rowOff>1604997</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73A18C0F-8355-47D7-80EA-1A264A29A602}"/>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46579" y="160245"/>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336175</xdr:colOff>
      <xdr:row>0</xdr:row>
      <xdr:rowOff>292756</xdr:rowOff>
    </xdr:from>
    <xdr:to>
      <xdr:col>36</xdr:col>
      <xdr:colOff>666240</xdr:colOff>
      <xdr:row>0</xdr:row>
      <xdr:rowOff>593914</xdr:rowOff>
    </xdr:to>
    <xdr:sp macro="" textlink="">
      <xdr:nvSpPr>
        <xdr:cNvPr id="2" name="TextBox 1">
          <a:extLst>
            <a:ext uri="{FF2B5EF4-FFF2-40B4-BE49-F238E27FC236}">
              <a16:creationId xmlns:a16="http://schemas.microsoft.com/office/drawing/2014/main" id="{55A5017C-F7A1-474B-B0CB-9A597CB20FED}"/>
            </a:ext>
          </a:extLst>
        </xdr:cNvPr>
        <xdr:cNvSpPr txBox="1">
          <a:spLocks noChangeAspect="1"/>
        </xdr:cNvSpPr>
      </xdr:nvSpPr>
      <xdr:spPr>
        <a:xfrm>
          <a:off x="9950822" y="292756"/>
          <a:ext cx="3165153" cy="30115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for more contract data.</a:t>
          </a:r>
          <a:endParaRPr lang="en-US" sz="1100"/>
        </a:p>
      </xdr:txBody>
    </xdr:sp>
    <xdr:clientData/>
  </xdr:twoCellAnchor>
  <xdr:twoCellAnchor>
    <xdr:from>
      <xdr:col>37</xdr:col>
      <xdr:colOff>862853</xdr:colOff>
      <xdr:row>0</xdr:row>
      <xdr:rowOff>829235</xdr:rowOff>
    </xdr:from>
    <xdr:to>
      <xdr:col>43</xdr:col>
      <xdr:colOff>944670</xdr:colOff>
      <xdr:row>1</xdr:row>
      <xdr:rowOff>0</xdr:rowOff>
    </xdr:to>
    <xdr:sp macro="" textlink="">
      <xdr:nvSpPr>
        <xdr:cNvPr id="5" name="TextBox 4">
          <a:extLst>
            <a:ext uri="{FF2B5EF4-FFF2-40B4-BE49-F238E27FC236}">
              <a16:creationId xmlns:a16="http://schemas.microsoft.com/office/drawing/2014/main" id="{7E92A313-1D5E-4961-814D-6015A512A8F3}"/>
            </a:ext>
          </a:extLst>
        </xdr:cNvPr>
        <xdr:cNvSpPr txBox="1"/>
      </xdr:nvSpPr>
      <xdr:spPr>
        <a:xfrm>
          <a:off x="13845428" y="829235"/>
          <a:ext cx="636831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xdr:from>
      <xdr:col>1</xdr:col>
      <xdr:colOff>2711824</xdr:colOff>
      <xdr:row>0</xdr:row>
      <xdr:rowOff>168088</xdr:rowOff>
    </xdr:from>
    <xdr:to>
      <xdr:col>3</xdr:col>
      <xdr:colOff>1288677</xdr:colOff>
      <xdr:row>0</xdr:row>
      <xdr:rowOff>862852</xdr:rowOff>
    </xdr:to>
    <xdr:sp macro="" textlink="">
      <xdr:nvSpPr>
        <xdr:cNvPr id="7" name="TextBox 6">
          <a:extLst>
            <a:ext uri="{FF2B5EF4-FFF2-40B4-BE49-F238E27FC236}">
              <a16:creationId xmlns:a16="http://schemas.microsoft.com/office/drawing/2014/main" id="{B1B05BA3-5F4F-4B11-8903-4315292AED15}"/>
            </a:ext>
          </a:extLst>
        </xdr:cNvPr>
        <xdr:cNvSpPr txBox="1"/>
      </xdr:nvSpPr>
      <xdr:spPr>
        <a:xfrm>
          <a:off x="3283324" y="168088"/>
          <a:ext cx="4067735" cy="694764"/>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171450</xdr:rowOff>
    </xdr:from>
    <xdr:to>
      <xdr:col>1</xdr:col>
      <xdr:colOff>1843928</xdr:colOff>
      <xdr:row>0</xdr:row>
      <xdr:rowOff>1613647</xdr:rowOff>
    </xdr:to>
    <mc:AlternateContent xmlns:mc="http://schemas.openxmlformats.org/markup-compatibility/2006" xmlns:sle15="http://schemas.microsoft.com/office/drawing/2012/slicer">
      <mc:Choice Requires="sle15">
        <xdr:graphicFrame macro="">
          <xdr:nvGraphicFramePr>
            <xdr:cNvPr id="4" name="County 1">
              <a:extLst>
                <a:ext uri="{FF2B5EF4-FFF2-40B4-BE49-F238E27FC236}">
                  <a16:creationId xmlns:a16="http://schemas.microsoft.com/office/drawing/2014/main" id="{17708844-BECE-4074-A8AA-A45CB8C09650}"/>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86628" y="171450"/>
              <a:ext cx="1828800" cy="144219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27E0DBF7-A077-47E6-9AC9-F5BC825DD469}"/>
            </a:ext>
          </a:extLst>
        </xdr:cNvPr>
        <xdr:cNvSpPr txBox="1">
          <a:spLocks noChangeAspect="1"/>
        </xdr:cNvSpPr>
      </xdr:nvSpPr>
      <xdr:spPr>
        <a:xfrm>
          <a:off x="14280167" y="211186"/>
          <a:ext cx="3266517"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EDDBFDE1-355E-4584-AD73-1AB8161C1561}"/>
            </a:ext>
          </a:extLst>
        </xdr:cNvPr>
        <xdr:cNvSpPr txBox="1">
          <a:spLocks noChangeAspect="1"/>
        </xdr:cNvSpPr>
      </xdr:nvSpPr>
      <xdr:spPr>
        <a:xfrm>
          <a:off x="22902863" y="773906"/>
          <a:ext cx="6425746"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99126</xdr:rowOff>
    </xdr:from>
    <xdr:to>
      <xdr:col>3</xdr:col>
      <xdr:colOff>952500</xdr:colOff>
      <xdr:row>0</xdr:row>
      <xdr:rowOff>1277472</xdr:rowOff>
    </xdr:to>
    <xdr:sp macro="" textlink="">
      <xdr:nvSpPr>
        <xdr:cNvPr id="5" name="TextBox 4">
          <a:extLst>
            <a:ext uri="{FF2B5EF4-FFF2-40B4-BE49-F238E27FC236}">
              <a16:creationId xmlns:a16="http://schemas.microsoft.com/office/drawing/2014/main" id="{67D7A814-9CA0-4E22-BB69-E84E9F78E9B8}"/>
            </a:ext>
          </a:extLst>
        </xdr:cNvPr>
        <xdr:cNvSpPr txBox="1">
          <a:spLocks noChangeAspect="1"/>
        </xdr:cNvSpPr>
      </xdr:nvSpPr>
      <xdr:spPr>
        <a:xfrm>
          <a:off x="5220213" y="99126"/>
          <a:ext cx="1794669" cy="1178346"/>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a:solidFill>
                <a:schemeClr val="dk1"/>
              </a:solidFill>
              <a:effectLst/>
              <a:latin typeface="+mn-lt"/>
              <a:ea typeface="+mn-ea"/>
              <a:cs typeface="+mn-cs"/>
            </a:rPr>
            <a:t>⚠ </a:t>
          </a:r>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817BAF-0D1A-4778-94CB-CEAEA406D18D}"/>
            </a:ext>
          </a:extLst>
        </xdr:cNvPr>
        <xdr:cNvSpPr txBox="1"/>
      </xdr:nvSpPr>
      <xdr:spPr>
        <a:xfrm>
          <a:off x="7776880" y="100855"/>
          <a:ext cx="6039973"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the nursing home's daily staff hours divided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216274</xdr:rowOff>
    </xdr:from>
    <xdr:to>
      <xdr:col>1</xdr:col>
      <xdr:colOff>1843928</xdr:colOff>
      <xdr:row>0</xdr:row>
      <xdr:rowOff>1661026</xdr:rowOff>
    </xdr:to>
    <mc:AlternateContent xmlns:mc="http://schemas.openxmlformats.org/markup-compatibility/2006" xmlns:sle15="http://schemas.microsoft.com/office/drawing/2012/slicer">
      <mc:Choice Requires="sle15">
        <xdr:graphicFrame macro="">
          <xdr:nvGraphicFramePr>
            <xdr:cNvPr id="8" name="County 2">
              <a:extLst>
                <a:ext uri="{FF2B5EF4-FFF2-40B4-BE49-F238E27FC236}">
                  <a16:creationId xmlns:a16="http://schemas.microsoft.com/office/drawing/2014/main" id="{B4E1BF41-3207-4ADF-A00C-A6A5468B04A4}"/>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86628" y="216274"/>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23813</xdr:colOff>
      <xdr:row>14</xdr:row>
      <xdr:rowOff>178593</xdr:rowOff>
    </xdr:from>
    <xdr:to>
      <xdr:col>10</xdr:col>
      <xdr:colOff>305934</xdr:colOff>
      <xdr:row>60</xdr:row>
      <xdr:rowOff>145369</xdr:rowOff>
    </xdr:to>
    <xdr:sp macro="" textlink="">
      <xdr:nvSpPr>
        <xdr:cNvPr id="2" name="TextBox 1">
          <a:extLst>
            <a:ext uri="{FF2B5EF4-FFF2-40B4-BE49-F238E27FC236}">
              <a16:creationId xmlns:a16="http://schemas.microsoft.com/office/drawing/2014/main" id="{FB6010FE-CF8A-405C-B45A-B1D4ABFD4C51}"/>
            </a:ext>
          </a:extLst>
        </xdr:cNvPr>
        <xdr:cNvSpPr txBox="1"/>
      </xdr:nvSpPr>
      <xdr:spPr>
        <a:xfrm>
          <a:off x="223838" y="3750468"/>
          <a:ext cx="6397171" cy="878692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42</xdr:row>
      <xdr:rowOff>160678</xdr:rowOff>
    </xdr:to>
    <xdr:sp macro="" textlink="">
      <xdr:nvSpPr>
        <xdr:cNvPr id="2" name="TextBox 1">
          <a:extLst>
            <a:ext uri="{FF2B5EF4-FFF2-40B4-BE49-F238E27FC236}">
              <a16:creationId xmlns:a16="http://schemas.microsoft.com/office/drawing/2014/main" id="{FCA0AF53-0CB2-4DBE-811D-5F0B9CB12581}"/>
            </a:ext>
          </a:extLst>
        </xdr:cNvPr>
        <xdr:cNvSpPr txBox="1"/>
      </xdr:nvSpPr>
      <xdr:spPr>
        <a:xfrm>
          <a:off x="163286" y="95250"/>
          <a:ext cx="6504214" cy="863792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D690897B-F577-4D95-9B0B-8E8B889DAF5C}" sourceName="County">
  <extLst>
    <x:ext xmlns:x15="http://schemas.microsoft.com/office/spreadsheetml/2010/11/main" uri="{2F2917AC-EB37-4324-AD4E-5DD8C200BD13}">
      <x15:tableSlicerCache tableId="8"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10316FE5-B117-43E5-B051-F2AB8B7719CE}" sourceName="County">
  <extLst>
    <x:ext xmlns:x15="http://schemas.microsoft.com/office/spreadsheetml/2010/11/main" uri="{2F2917AC-EB37-4324-AD4E-5DD8C200BD13}">
      <x15:tableSlicerCache tableId="9"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AB88A2DA-596E-45FB-AD35-44DC5F4F1917}"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55340B29-17E9-4B9B-A1A2-EAE5E97A2170}" cache="Slicer_County" caption="Filter by Count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84386EC3-945B-4A17-8581-737036F4F2B2}"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86D2A531-947F-4547-B666-CA520BBCE41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55FF4EC-9B3A-40E9-B5FD-85C86C960AD6}" name="Nurse" displayName="Nurse" ref="A1:AG201" totalsRowShown="0" headerRowDxfId="125">
  <autoFilter ref="A1:AG201" xr:uid="{F6C3CB19-CE12-4B14-8BE9-BE2DA56924F3}"/>
  <tableColumns count="33">
    <tableColumn id="1" xr3:uid="{ABAB593D-FD5B-4419-BBAB-CDC37CE62275}" name="State"/>
    <tableColumn id="2" xr3:uid="{DA8E9A76-9E14-4421-A6E8-72FB71874B77}" name="Provider"/>
    <tableColumn id="3" xr3:uid="{E0670A18-519F-4752-B4D8-B80732CE0847}" name="City"/>
    <tableColumn id="4" xr3:uid="{F6684E0C-4732-40BB-A2E7-7B9F555D1DFD}" name="County"/>
    <tableColumn id="6" xr3:uid="{5A4961F2-56B7-4443-AC8D-934642A0DC8B}" name="MDS Census" dataDxfId="124"/>
    <tableColumn id="32" xr3:uid="{66272861-FA08-4F8B-B9DC-AF244774BF67}" name="Total Nurse Staff HPRD" dataDxfId="123"/>
    <tableColumn id="33" xr3:uid="{D526BB60-FCF9-4D45-AFF8-902DD350258B}" name="Total Direct Care Staff HPRD" dataDxfId="122"/>
    <tableColumn id="37" xr3:uid="{49D55EAB-7C36-4BB6-B4DF-3DE0B180339E}" name="Total RN Staff HPRD" dataDxfId="121"/>
    <tableColumn id="36" xr3:uid="{FB380080-9A90-4908-A7CD-B0A074D0E774}" name="Total RN Care Staff HPRD (excl. Admin/DON)" dataDxfId="120"/>
    <tableColumn id="35" xr3:uid="{E7B0245D-2779-4151-9D48-443001E945AF}" name="Total Nurse Staff Hours" dataDxfId="119"/>
    <tableColumn id="34" xr3:uid="{91E09CF7-ED5D-48FF-B42A-A6995E78FF22}" name="Total Direct Care Staff Hours" dataDxfId="118"/>
    <tableColumn id="38" xr3:uid="{E618867F-F71F-4D0C-A9AB-509FF462CD6A}" name="Total RN Hours (w/ Admin, DON)" dataDxfId="117"/>
    <tableColumn id="7" xr3:uid="{9C984810-5FF2-46DC-8107-0BEBDBAAF414}" name="RN Hours (excl. Admin, DON)" dataDxfId="116"/>
    <tableColumn id="10" xr3:uid="{9795729A-775B-4BC8-A6E7-974DF71DC74A}" name="RN Admin Hours" dataDxfId="115"/>
    <tableColumn id="13" xr3:uid="{7E8DA4B1-DAEC-4432-B6FF-711C0904E23D}" name="RN DON Hours" dataDxfId="114"/>
    <tableColumn id="11" xr3:uid="{71ADF6CB-AC28-4E20-9E1F-F90B131B9686}" name="Total LPN Hours (w/ Admin)" dataDxfId="113"/>
    <tableColumn id="16" xr3:uid="{8B96F6BD-BD28-4B99-AE8F-6941DDF94360}" name="LPN Hours (excl. Admin)" dataDxfId="112"/>
    <tableColumn id="19" xr3:uid="{54009ADA-DBC7-4F2A-8A3B-0A1B020EAA2E}" name="LPN Admin Hours" dataDxfId="111"/>
    <tableColumn id="8" xr3:uid="{A8C7447C-9FBB-4D92-A8DA-985CF9A4AEB7}" name="Total CNA, NA TR, Med Aide/Tech Hours" dataDxfId="110"/>
    <tableColumn id="22" xr3:uid="{1E5C08E0-1E52-41F9-B813-77A9CC9E9EFB}" name="CNA Hours" dataDxfId="109"/>
    <tableColumn id="25" xr3:uid="{540B2205-7F03-4ECE-8816-47B471F7E4D0}" name="NA TR Hours" dataDxfId="108"/>
    <tableColumn id="28" xr3:uid="{6A5DE319-9D11-4A99-BF11-8A9FF6A44A23}" name="Med Aide/Tech Hours" dataDxfId="107"/>
    <tableColumn id="39" xr3:uid="{C3740951-8F0B-435E-83B9-EF1AE533765A}" name="Total Contract Hours" dataDxfId="106"/>
    <tableColumn id="9" xr3:uid="{3CD9C4BC-96BB-4A6F-8602-17D5BBE6614F}" name="RN Hours Contract (excl. Admin, DON)" dataDxfId="105"/>
    <tableColumn id="12" xr3:uid="{5C5ECD7F-E3FF-44F3-B01F-D177E837990B}" name="RN Admin Hours Contract" dataDxfId="104"/>
    <tableColumn id="15" xr3:uid="{28C766FD-54F3-4AFC-8EBC-B9DC71ADD946}" name="RN DON Hours Contract" dataDxfId="103"/>
    <tableColumn id="18" xr3:uid="{3B93067E-F01D-44CD-94FC-A4D9DA8304C6}" name="LPN Hours Contract (excl. Admin)" dataDxfId="102"/>
    <tableColumn id="21" xr3:uid="{00302D4D-05CE-410F-9C04-CCAB4C1F3712}" name="LPN Admin Hours Contract" dataDxfId="101"/>
    <tableColumn id="24" xr3:uid="{BC87E103-389E-4A87-B788-4C1276CFEF94}" name="CNA Hours Contract" dataDxfId="100"/>
    <tableColumn id="27" xr3:uid="{666EA0DC-051F-4DB5-A3F6-37CCDD29175B}" name="NA TR Hours Contract" dataDxfId="99"/>
    <tableColumn id="30" xr3:uid="{53EC9CC0-5A45-472B-ABF7-538921248B00}" name="Med Aide/Tech Hours Contract" dataDxfId="98"/>
    <tableColumn id="5" xr3:uid="{74923E22-8814-4FC6-897F-B0E4561F5E95}" name="Provider Number"/>
    <tableColumn id="14" xr3:uid="{DDF0366C-9E7D-4372-96E2-1CC4C1CC2436}" name="CMS Region Number" dataDxfId="97"/>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74CAC0-93C7-477B-84AE-E0225124820E}" name="Contract" displayName="Contract" ref="A1:AK201" totalsRowShown="0" headerRowDxfId="96">
  <autoFilter ref="A1:AK201" xr:uid="{F6C3CB19-CE12-4B14-8BE9-BE2DA56924F3}"/>
  <sortState xmlns:xlrd2="http://schemas.microsoft.com/office/spreadsheetml/2017/richdata2" ref="A2:AK201">
    <sortCondition ref="A1:A201"/>
  </sortState>
  <tableColumns count="37">
    <tableColumn id="1" xr3:uid="{3099AC13-4CF4-4F50-BF77-7E7B801F4549}" name="State"/>
    <tableColumn id="2" xr3:uid="{FCBE0EDA-645B-4C59-A1E4-160E77EF59C9}" name="Provider"/>
    <tableColumn id="3" xr3:uid="{9AA6D93B-FA78-4E14-975A-535F96D2E8DF}" name="City"/>
    <tableColumn id="4" xr3:uid="{FBD7A3C3-26CB-49BB-A0F6-52A6682883A0}" name="County"/>
    <tableColumn id="6" xr3:uid="{E8A1A9E6-7E7B-478A-9E91-6CFC4FE5418F}" name="MDS Census" dataDxfId="95"/>
    <tableColumn id="35" xr3:uid="{50533234-BE3E-43B1-8B60-54F346C439BF}" name="Total Nurse Staff Hours" dataDxfId="94"/>
    <tableColumn id="39" xr3:uid="{5D1C01B5-8707-4C8E-996E-AFA84EAED5D1}" name="Total Contract Hours" dataDxfId="93"/>
    <tableColumn id="8" xr3:uid="{AEE5F0E3-73F2-4D6A-9BA2-DCED3E222F78}" name="Percent Contract Hours" dataDxfId="92" dataCellStyle="Percent"/>
    <tableColumn id="38" xr3:uid="{F467BE27-9DC9-4D9F-A7A0-1CC873B50845}" name="Total RN Hours (w/ Admin, DON)" dataDxfId="91"/>
    <tableColumn id="14" xr3:uid="{E9A34D48-053E-4785-B707-7CC4FAEFE0F6}" name="Total Contract RN Hours (w/ Admin, DON)" dataDxfId="90"/>
    <tableColumn id="11" xr3:uid="{B9C99171-231B-47E2-A2A0-1F3F8D6C3DE8}" name="Percent Contract RN Hours (w/ Admin, DON)" dataDxfId="89" dataCellStyle="Percent"/>
    <tableColumn id="7" xr3:uid="{DDA69880-6339-431D-B4B7-E5AE333C7FB1}" name="RN Hours (excl. Admin, DON)" dataDxfId="88"/>
    <tableColumn id="9" xr3:uid="{06977362-E4AE-41A5-9AAB-2DADCF15884C}" name="RN Hours Contract (excl. Admin, DON)" dataDxfId="87"/>
    <tableColumn id="33" xr3:uid="{4A9B5286-CAA7-4518-8B83-462FF51B4224}" name="Percent RN Hours Contract (excl. Admin, DON)" dataDxfId="86" dataCellStyle="Percent"/>
    <tableColumn id="10" xr3:uid="{82609618-B70F-4EF8-B67D-F26460BE073B}" name="RN Admin Hours" dataDxfId="85"/>
    <tableColumn id="12" xr3:uid="{C16A789D-C6A4-4EE3-9404-FABE2AC285E9}" name="RN Admin Hours Contract" dataDxfId="84"/>
    <tableColumn id="32" xr3:uid="{8C6CBAB1-4AEB-4A22-A1DF-B772224433E2}" name="Percent RN Admin Hours Contract" dataDxfId="83" dataCellStyle="Percent"/>
    <tableColumn id="13" xr3:uid="{3CC4890B-29D5-405E-B12F-ED29AA275D75}" name="RN DON Hours" dataDxfId="82"/>
    <tableColumn id="15" xr3:uid="{ADA3164A-3BE5-4D30-A8A5-130B9BA6F15D}" name="RN DON Hours Contract" dataDxfId="81"/>
    <tableColumn id="29" xr3:uid="{B407741D-1DF4-45B1-AD85-71A6757D3B16}" name="Percent RN DON Hours Contract" dataDxfId="80" dataCellStyle="Percent"/>
    <tableColumn id="16" xr3:uid="{DDDDD5A2-7EED-4F69-9A27-891F4137656D}" name="LPN Hours (excl. Admin)" dataDxfId="79"/>
    <tableColumn id="18" xr3:uid="{75DE175A-D827-44BD-8876-62D88FE47947}" name="LPN Hours Contract (excl. Admin)" dataDxfId="78"/>
    <tableColumn id="26" xr3:uid="{2217C8F1-CE73-4D84-9E5E-6BCA418A40AC}" name="Percent LPN Hours Contract (excl. Admin)" dataDxfId="77" dataCellStyle="Percent"/>
    <tableColumn id="19" xr3:uid="{C639186E-EFFC-47B1-9A04-BF13538E4467}" name="LPN Admin Hours" dataDxfId="76"/>
    <tableColumn id="21" xr3:uid="{E2FFCC4A-45ED-4365-9EC0-99EDE467A1EB}" name="LPN Admin Hours Contract" dataDxfId="75"/>
    <tableColumn id="23" xr3:uid="{4259FA0C-4FC5-489B-AC74-DA49990A00A5}" name="Percent LPN Admin Hours Contract" dataDxfId="74" dataCellStyle="Percent"/>
    <tableColumn id="22" xr3:uid="{34D6C111-6B44-48C9-B68E-E7AE3E8B6FA0}" name="CNA Hours" dataDxfId="73"/>
    <tableColumn id="24" xr3:uid="{43294E2D-82E6-421B-ABB5-165E262D7AF7}" name="CNA Hours Contract" dataDxfId="72"/>
    <tableColumn id="20" xr3:uid="{D9A8D736-4730-4F00-A3DF-FDB1C396CDAF}" name="Percent CNA Hours Contract" dataDxfId="71" dataCellStyle="Percent"/>
    <tableColumn id="25" xr3:uid="{E034D994-B1A2-4C9C-BE1B-DAA4D5492B69}" name="NA TR Hours" dataDxfId="70"/>
    <tableColumn id="27" xr3:uid="{22C7895F-619D-426D-A9BC-ECC4AFA8724A}" name="NA TR Hours Contract" dataDxfId="69"/>
    <tableColumn id="17" xr3:uid="{5CFFA5D4-590F-4A24-9812-846632059B8F}" name="Percent NA TR Hours Contract" dataDxfId="68" dataCellStyle="Percent"/>
    <tableColumn id="28" xr3:uid="{26340B62-57E4-4038-B254-C599EABBBEC8}" name="Med Aide/Tech Hours" dataDxfId="67"/>
    <tableColumn id="30" xr3:uid="{3DB296A4-87E4-4B46-864C-D4855A8F0401}" name="Med Aide/Tech Hours Contract" dataDxfId="66"/>
    <tableColumn id="34" xr3:uid="{A567A3F9-969E-4DE3-8A4A-EC0548B2A58F}" name="Percent Med Aide/Tech Hours Contract" dataDxfId="65" dataCellStyle="Percent"/>
    <tableColumn id="5" xr3:uid="{58783FEB-1F51-4E21-BED4-8EB994EB78D3}" name="Provider Number"/>
    <tableColumn id="36" xr3:uid="{0981507B-F19D-491C-AB86-78CCFCB332CA}" name="CMS Region Number" dataDxfId="64"/>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B00724-C2D5-44E8-8DCC-4AB86B4BD42C}" name="NonNurse" displayName="NonNurse" ref="A1:AI201" totalsRowShown="0" headerRowDxfId="63">
  <autoFilter ref="A1:AI201" xr:uid="{0BC5ADF1-15D4-4F74-902E-CBC634AC45F1}"/>
  <sortState xmlns:xlrd2="http://schemas.microsoft.com/office/spreadsheetml/2017/richdata2" ref="A2:AI201">
    <sortCondition ref="A1:A201"/>
  </sortState>
  <tableColumns count="35">
    <tableColumn id="1" xr3:uid="{746F0C10-7290-4FF1-BC14-CF6AF8A5F2CB}" name="State"/>
    <tableColumn id="3" xr3:uid="{F15BC00C-BC48-4813-B69F-C4AA65DD6B2B}" name="Provider"/>
    <tableColumn id="4" xr3:uid="{74B73170-B727-43EE-85DC-66CB63DA906F}" name="City"/>
    <tableColumn id="5" xr3:uid="{68A40A24-BC18-4890-8492-9C56AC6CA963}" name="County"/>
    <tableColumn id="6" xr3:uid="{A8C1C2AE-4EF2-4B03-98AB-FA239D7B1F53}" name="MDS Census" dataDxfId="62"/>
    <tableColumn id="7" xr3:uid="{6A0E2DCC-C50F-4D8F-B0AB-5962BE365EF0}" name="Admin Hours" dataDxfId="61"/>
    <tableColumn id="30" xr3:uid="{60B0C3F7-5874-491B-9124-3A5677A99DB0}" name="Medical Director Hours" dataDxfId="60"/>
    <tableColumn id="8" xr3:uid="{7CBABF30-8897-40CD-9327-E47D10E5B195}" name="Pharmacist Hours" dataDxfId="59"/>
    <tableColumn id="10" xr3:uid="{08B319C7-FFEC-48D6-8926-4870D636C1D6}" name="Dietician Hours" dataDxfId="58"/>
    <tableColumn id="28" xr3:uid="{358F62EA-72B6-4EFA-BDBF-8476A114EB9C}" name="Physician Assistant Hours" dataDxfId="57"/>
    <tableColumn id="29" xr3:uid="{98137460-45FB-47C2-862E-CC3BD98DC229}" name="Nurse Practictioner Hours" dataDxfId="56"/>
    <tableColumn id="20" xr3:uid="{9AE39622-D442-41F2-BB09-775FCF98BA02}" name="Speech/Language Pathologist Hours" dataDxfId="55"/>
    <tableColumn id="17" xr3:uid="{C02EFD25-4D91-4DF8-B171-32057799B77B}" name="Qualified Social Work Staff Hours" dataDxfId="54"/>
    <tableColumn id="15" xr3:uid="{24764CA9-0B3D-4615-A103-C5C884C5B8E0}" name="Other Social Work Staff Hours" dataDxfId="53"/>
    <tableColumn id="34" xr3:uid="{6C67C646-E924-46F2-8EFE-8038F6A1F6A7}" name="HPRD: Total Social Work " dataDxfId="52"/>
    <tableColumn id="18" xr3:uid="{F7B08F7C-DBDB-4382-A5A0-4A091A983BD0}" name="Qualified Activities Professional Hours" dataDxfId="51"/>
    <tableColumn id="16" xr3:uid="{8D97232C-593A-456E-8EF5-F0C87A782681}" name="Other Activities Professional Hours" dataDxfId="50"/>
    <tableColumn id="33" xr3:uid="{49C5A5D2-8045-4019-97ED-F5A6ECB317E2}" name="HPRD: Combined Activities" dataDxfId="49"/>
    <tableColumn id="12" xr3:uid="{4F225DA5-6252-46C2-9E62-4D8A0EC7600D}" name="Occupational Therapist Hours" dataDxfId="48"/>
    <tableColumn id="13" xr3:uid="{E0096331-D677-4901-A299-7AFB172C1D35}" name="OT Assistant Hours" dataDxfId="47"/>
    <tableColumn id="22" xr3:uid="{5CBD9D9F-12E2-476A-B650-765AC5D7A708}" name="OT Aide Hours" dataDxfId="46"/>
    <tableColumn id="35" xr3:uid="{B1974E73-0766-4E42-8F50-68E333AB5147}" name="HPRD: OT (incl. Assistant &amp; Aide)" dataDxfId="45"/>
    <tableColumn id="23" xr3:uid="{92D6DA82-4A39-4FF0-9B2D-6C59D13D4588}" name="Physical Therapist (PT) Hours" dataDxfId="44"/>
    <tableColumn id="24" xr3:uid="{82AD846A-C1C0-41C4-BF7D-25240175783C}" name="PT Assistant Hours" dataDxfId="43"/>
    <tableColumn id="25" xr3:uid="{357463A7-4748-4CA2-92CD-77CEDAFC737F}" name="PT Aide Hours" dataDxfId="42"/>
    <tableColumn id="36" xr3:uid="{FEC8E97C-A1F1-44ED-8235-1FE99A7B20F4}" name="HPRD: PT (incl. Assistant &amp; Aide)" dataDxfId="41"/>
    <tableColumn id="14" xr3:uid="{5C7AEA02-E85C-4537-A480-A33AA27F64A9}" name="Mental Health Service Worker Hours" dataDxfId="40"/>
    <tableColumn id="21" xr3:uid="{EAB130F4-F9CC-4796-AB2C-30BA9C9E01E5}" name="Therapeutic Recreation Specialist" dataDxfId="39"/>
    <tableColumn id="9" xr3:uid="{73077007-0751-4EB7-B368-1B06E88C15DF}" name="Clinical Nurse Specialist Hours" dataDxfId="38"/>
    <tableColumn id="11" xr3:uid="{1DE77FC7-A1AC-4679-9835-5F44B686832F}" name="Feeding Assistant Hours" dataDxfId="37"/>
    <tableColumn id="26" xr3:uid="{4788FCC0-D5D1-4D65-96A7-D15FE00312E9}" name="Respiratory Therapist Hours" dataDxfId="36"/>
    <tableColumn id="27" xr3:uid="{793D6F67-C5EF-4E12-93BC-5D015C052104}" name="Respiratory Therapy Technician Hours" dataDxfId="35"/>
    <tableColumn id="31" xr3:uid="{393FEDBD-DAB9-482C-9752-19B1C344360A}" name="Other Physician Hours" dataDxfId="34"/>
    <tableColumn id="2" xr3:uid="{5FF8734A-65A3-4A12-B1FE-14FE8B85CAD6}" name="Provider Number" dataDxfId="33"/>
    <tableColumn id="32" xr3:uid="{6A583A4B-EE1A-419E-AFD6-FB81DC367144}" name="CMS Region" dataDxfId="32"/>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D24AE48-B7D7-4CF2-A2C6-292B212A88DA}" name="Summary" displayName="Summary" ref="B2:D9" totalsRowShown="0" headerRowDxfId="31" dataDxfId="30" tableBorderDxfId="29">
  <autoFilter ref="B2:D9" xr:uid="{1ED771D8-DBF2-4B5C-9F7D-A59FBB047463}"/>
  <tableColumns count="3">
    <tableColumn id="1" xr3:uid="{BEE65606-42EC-4533-8BC4-0D2AAD5D9ED3}" name="State - Q3 2021" dataDxfId="28"/>
    <tableColumn id="3" xr3:uid="{71157121-1164-4F88-ABD2-CBD850580EBE}" name="State" dataDxfId="27" dataCellStyle="Normal 2 2"/>
    <tableColumn id="2" xr3:uid="{48FB7CBE-DB51-43B4-AD75-168CF89B7321}" name="US" dataDxfId="26"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C4ADF57-F564-48E7-8375-DF5DD58231DB}" name="CMSRegion" displayName="CMSRegion" ref="F2:K12" totalsRowShown="0" headerRowDxfId="25" dataDxfId="24">
  <autoFilter ref="F2:K12" xr:uid="{8DA5A7B1-12B2-4B6A-ACD1-897DD9C7A713}"/>
  <tableColumns count="6">
    <tableColumn id="1" xr3:uid="{BD3BF801-A5BD-4CB0-8EC9-4C21629CD26C}" name="CMS Region Number" dataDxfId="23"/>
    <tableColumn id="2" xr3:uid="{73D72707-2AA2-4446-9D65-01C7C6B140DC}" name="Total Census" dataDxfId="22"/>
    <tableColumn id="7" xr3:uid="{CCF9C743-1504-4D7B-AD4E-483AF55735FC}" name="Total Nurse Staff HPRD" dataDxfId="21"/>
    <tableColumn id="3" xr3:uid="{F17BFE24-7208-4F5F-B7BC-279B7EF09C59}" name="Rank: Total Nurse Staff HPRD" dataDxfId="20"/>
    <tableColumn id="5" xr3:uid="{D4424C81-7971-4806-AEEA-05351BA501AA}" name="RN Staff HPRD" dataDxfId="19"/>
    <tableColumn id="6" xr3:uid="{79BED424-59AA-491F-B6E2-52CFB95D7257}" name="Rank: RN Staff HPRD" dataDxfId="18"/>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15E6BDE-78DE-4F9E-BD06-E28C7F00A573}" name="State" displayName="State" ref="M2:R53" totalsRowShown="0" headerRowDxfId="17" dataDxfId="16">
  <autoFilter ref="M2:R53" xr:uid="{3A6DC66B-51AF-4021-A205-FEA1BCFE532F}"/>
  <tableColumns count="6">
    <tableColumn id="1" xr3:uid="{FE0144D0-54C9-4A4B-B736-73152791E03F}" name="State" dataDxfId="15"/>
    <tableColumn id="2" xr3:uid="{580D95B7-9797-46FF-A3BE-C12A7C5E9978}" name="Total Census" dataDxfId="14"/>
    <tableColumn id="4" xr3:uid="{A077B7D3-3889-4BB3-B067-85147DA80B08}" name="Total Nurse Staff HPRD" dataDxfId="13"/>
    <tableColumn id="3" xr3:uid="{9012E4B1-5055-45F2-831A-19069D7EE5CA}" name="Rank: Total Nurse Staff HPRD" dataDxfId="12"/>
    <tableColumn id="5" xr3:uid="{7E5296A0-E32D-4CA8-9D06-58E1632CB648}" name="RN Staff HPRD" dataDxfId="11"/>
    <tableColumn id="6" xr3:uid="{054EF975-8A04-431E-ACC5-D7BC0FC543CC}" name="Rank: RN Staff HPRD" dataDxfId="10"/>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FC91A02-3297-4BE2-A62C-2E85F394FCC0}" name="Category" displayName="Category" ref="T2:W15" totalsRowShown="0" headerRowDxfId="9" dataDxfId="8">
  <tableColumns count="4">
    <tableColumn id="1" xr3:uid="{6A55453E-8305-4658-934D-968C33897C8D}" name="Staffing Category" dataDxfId="7"/>
    <tableColumn id="2" xr3:uid="{80796A6E-A20D-4851-8698-64E87CD22DFD}" name="State Total" dataDxfId="6"/>
    <tableColumn id="3" xr3:uid="{1AF800B7-EB57-4437-B379-629881B5B796}" name="Percentage of Total" dataDxfId="5">
      <calculatedColumnFormula>Category[[#This Row],[State Total]]/U1</calculatedColumnFormula>
    </tableColumn>
    <tableColumn id="4" xr3:uid="{152CBEE7-B844-46D8-AA51-29477A45D584}" name="HPRD" dataDxfId="4">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42DE3F7-1CA0-42D4-852B-EEF2488DB027}" name="ContractSummary" displayName="ContractSummary" ref="T18:U29" totalsRowShown="0" headerRowDxfId="3" dataDxfId="2">
  <tableColumns count="2">
    <tableColumn id="1" xr3:uid="{0B23A447-33EC-42D9-B0A0-B78286680E80}" name="Contract Hours" dataDxfId="1"/>
    <tableColumn id="2" xr3:uid="{ED6396CB-DF28-415F-9527-37ED31F7E67F}" name="State Total" dataDxfId="0">
      <calculatedColumnFormula>SUM(#REF!)</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AF6A5-CBB7-4715-A07B-251BB4843A83}">
  <sheetPr codeName="Sheet1">
    <outlinePr summaryRight="0"/>
  </sheetPr>
  <dimension ref="A1:AH213"/>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2" customWidth="1"/>
    <col min="34" max="34" width="15.7109375" style="32"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1" customFormat="1" ht="189.95" customHeight="1" x14ac:dyDescent="0.25">
      <c r="A1" s="1" t="s">
        <v>643</v>
      </c>
      <c r="B1" s="1" t="s">
        <v>710</v>
      </c>
      <c r="C1" s="1" t="s">
        <v>646</v>
      </c>
      <c r="D1" s="1" t="s">
        <v>645</v>
      </c>
      <c r="E1" s="1" t="s">
        <v>647</v>
      </c>
      <c r="F1" s="1" t="s">
        <v>651</v>
      </c>
      <c r="G1" s="1" t="s">
        <v>654</v>
      </c>
      <c r="H1" s="1" t="s">
        <v>653</v>
      </c>
      <c r="I1" s="1" t="s">
        <v>711</v>
      </c>
      <c r="J1" s="1" t="s">
        <v>690</v>
      </c>
      <c r="K1" s="1" t="s">
        <v>692</v>
      </c>
      <c r="L1" s="1" t="s">
        <v>691</v>
      </c>
      <c r="M1" s="1" t="s">
        <v>693</v>
      </c>
      <c r="N1" s="1" t="s">
        <v>694</v>
      </c>
      <c r="O1" s="1" t="s">
        <v>695</v>
      </c>
      <c r="P1" s="1" t="s">
        <v>700</v>
      </c>
      <c r="Q1" s="1" t="s">
        <v>701</v>
      </c>
      <c r="R1" s="1" t="s">
        <v>696</v>
      </c>
      <c r="S1" s="1" t="s">
        <v>712</v>
      </c>
      <c r="T1" s="1" t="s">
        <v>697</v>
      </c>
      <c r="U1" s="1" t="s">
        <v>698</v>
      </c>
      <c r="V1" s="1" t="s">
        <v>699</v>
      </c>
      <c r="W1" s="1" t="s">
        <v>713</v>
      </c>
      <c r="X1" s="1" t="s">
        <v>703</v>
      </c>
      <c r="Y1" s="1" t="s">
        <v>702</v>
      </c>
      <c r="Z1" s="1" t="s">
        <v>704</v>
      </c>
      <c r="AA1" s="1" t="s">
        <v>714</v>
      </c>
      <c r="AB1" s="1" t="s">
        <v>705</v>
      </c>
      <c r="AC1" s="1" t="s">
        <v>706</v>
      </c>
      <c r="AD1" s="1" t="s">
        <v>707</v>
      </c>
      <c r="AE1" s="1" t="s">
        <v>708</v>
      </c>
      <c r="AF1" s="1" t="s">
        <v>644</v>
      </c>
      <c r="AG1" s="38" t="s">
        <v>655</v>
      </c>
    </row>
    <row r="2" spans="1:34" x14ac:dyDescent="0.25">
      <c r="A2" t="s">
        <v>617</v>
      </c>
      <c r="B2" t="s">
        <v>255</v>
      </c>
      <c r="C2" t="s">
        <v>467</v>
      </c>
      <c r="D2" t="s">
        <v>543</v>
      </c>
      <c r="E2" s="31">
        <v>55.163043478260867</v>
      </c>
      <c r="F2" s="31">
        <v>3.4961379310344829</v>
      </c>
      <c r="G2" s="31">
        <v>3.3836551724137931</v>
      </c>
      <c r="H2" s="31">
        <v>0.58081773399014791</v>
      </c>
      <c r="I2" s="31">
        <v>0.46833497536945823</v>
      </c>
      <c r="J2" s="31">
        <v>192.85760869565217</v>
      </c>
      <c r="K2" s="31">
        <v>186.65271739130435</v>
      </c>
      <c r="L2" s="31">
        <v>32.039673913043487</v>
      </c>
      <c r="M2" s="31">
        <v>25.834782608695658</v>
      </c>
      <c r="N2" s="31">
        <v>0.32880434782608697</v>
      </c>
      <c r="O2" s="31">
        <v>5.8760869565217391</v>
      </c>
      <c r="P2" s="31">
        <v>52.122826086956536</v>
      </c>
      <c r="Q2" s="31">
        <v>52.122826086956536</v>
      </c>
      <c r="R2" s="31">
        <v>0</v>
      </c>
      <c r="S2" s="31">
        <v>108.69510869565217</v>
      </c>
      <c r="T2" s="31">
        <v>108.69510869565217</v>
      </c>
      <c r="U2" s="31">
        <v>0</v>
      </c>
      <c r="V2" s="31">
        <v>0</v>
      </c>
      <c r="W2" s="31">
        <v>18.77391304347826</v>
      </c>
      <c r="X2" s="31">
        <v>0</v>
      </c>
      <c r="Y2" s="31">
        <v>0.32880434782608697</v>
      </c>
      <c r="Z2" s="31">
        <v>0</v>
      </c>
      <c r="AA2" s="31">
        <v>4.4369565217391305</v>
      </c>
      <c r="AB2" s="31">
        <v>0</v>
      </c>
      <c r="AC2" s="31">
        <v>14.008152173913043</v>
      </c>
      <c r="AD2" s="31">
        <v>0</v>
      </c>
      <c r="AE2" s="31">
        <v>0</v>
      </c>
      <c r="AF2" t="s">
        <v>54</v>
      </c>
      <c r="AG2" s="32">
        <v>4</v>
      </c>
      <c r="AH2"/>
    </row>
    <row r="3" spans="1:34" x14ac:dyDescent="0.25">
      <c r="A3" t="s">
        <v>617</v>
      </c>
      <c r="B3" t="s">
        <v>277</v>
      </c>
      <c r="C3" t="s">
        <v>406</v>
      </c>
      <c r="D3" t="s">
        <v>521</v>
      </c>
      <c r="E3" s="31">
        <v>44.858695652173914</v>
      </c>
      <c r="F3" s="31">
        <v>3.925430094499637</v>
      </c>
      <c r="G3" s="31">
        <v>3.7217106857281319</v>
      </c>
      <c r="H3" s="31">
        <v>0.52998546159437854</v>
      </c>
      <c r="I3" s="31">
        <v>0.42579355464017449</v>
      </c>
      <c r="J3" s="31">
        <v>176.0896739130435</v>
      </c>
      <c r="K3" s="31">
        <v>166.95108695652175</v>
      </c>
      <c r="L3" s="31">
        <v>23.774456521739133</v>
      </c>
      <c r="M3" s="31">
        <v>19.100543478260871</v>
      </c>
      <c r="N3" s="31">
        <v>0</v>
      </c>
      <c r="O3" s="31">
        <v>4.6739130434782608</v>
      </c>
      <c r="P3" s="31">
        <v>34.644021739130437</v>
      </c>
      <c r="Q3" s="31">
        <v>30.179347826086957</v>
      </c>
      <c r="R3" s="31">
        <v>4.4646739130434785</v>
      </c>
      <c r="S3" s="31">
        <v>117.67119565217391</v>
      </c>
      <c r="T3" s="31">
        <v>117.23913043478261</v>
      </c>
      <c r="U3" s="31">
        <v>0.43206521739130432</v>
      </c>
      <c r="V3" s="31">
        <v>0</v>
      </c>
      <c r="W3" s="31">
        <v>8.6956521739130432E-2</v>
      </c>
      <c r="X3" s="31">
        <v>8.6956521739130432E-2</v>
      </c>
      <c r="Y3" s="31">
        <v>0</v>
      </c>
      <c r="Z3" s="31">
        <v>0</v>
      </c>
      <c r="AA3" s="31">
        <v>0</v>
      </c>
      <c r="AB3" s="31">
        <v>0</v>
      </c>
      <c r="AC3" s="31">
        <v>0</v>
      </c>
      <c r="AD3" s="31">
        <v>0</v>
      </c>
      <c r="AE3" s="31">
        <v>0</v>
      </c>
      <c r="AF3" t="s">
        <v>76</v>
      </c>
      <c r="AG3" s="32">
        <v>4</v>
      </c>
      <c r="AH3"/>
    </row>
    <row r="4" spans="1:34" x14ac:dyDescent="0.25">
      <c r="A4" t="s">
        <v>617</v>
      </c>
      <c r="B4" t="s">
        <v>363</v>
      </c>
      <c r="C4" t="s">
        <v>476</v>
      </c>
      <c r="D4" t="s">
        <v>530</v>
      </c>
      <c r="E4" s="31">
        <v>54.489130434782609</v>
      </c>
      <c r="F4" s="31">
        <v>3.9045980450827851</v>
      </c>
      <c r="G4" s="31">
        <v>3.5843806104129263</v>
      </c>
      <c r="H4" s="31">
        <v>1.12098543786156</v>
      </c>
      <c r="I4" s="31">
        <v>0.80076800319170161</v>
      </c>
      <c r="J4" s="31">
        <v>212.75815217391306</v>
      </c>
      <c r="K4" s="31">
        <v>195.30978260869566</v>
      </c>
      <c r="L4" s="31">
        <v>61.081521739130437</v>
      </c>
      <c r="M4" s="31">
        <v>43.633152173913047</v>
      </c>
      <c r="N4" s="31">
        <v>10.880434782608695</v>
      </c>
      <c r="O4" s="31">
        <v>6.5679347826086953</v>
      </c>
      <c r="P4" s="31">
        <v>23.410326086956523</v>
      </c>
      <c r="Q4" s="31">
        <v>23.410326086956523</v>
      </c>
      <c r="R4" s="31">
        <v>0</v>
      </c>
      <c r="S4" s="31">
        <v>128.26630434782609</v>
      </c>
      <c r="T4" s="31">
        <v>128.26630434782609</v>
      </c>
      <c r="U4" s="31">
        <v>0</v>
      </c>
      <c r="V4" s="31">
        <v>0</v>
      </c>
      <c r="W4" s="31">
        <v>0</v>
      </c>
      <c r="X4" s="31">
        <v>0</v>
      </c>
      <c r="Y4" s="31">
        <v>0</v>
      </c>
      <c r="Z4" s="31">
        <v>0</v>
      </c>
      <c r="AA4" s="31">
        <v>0</v>
      </c>
      <c r="AB4" s="31">
        <v>0</v>
      </c>
      <c r="AC4" s="31">
        <v>0</v>
      </c>
      <c r="AD4" s="31">
        <v>0</v>
      </c>
      <c r="AE4" s="31">
        <v>0</v>
      </c>
      <c r="AF4" t="s">
        <v>163</v>
      </c>
      <c r="AG4" s="32">
        <v>4</v>
      </c>
      <c r="AH4"/>
    </row>
    <row r="5" spans="1:34" x14ac:dyDescent="0.25">
      <c r="A5" t="s">
        <v>617</v>
      </c>
      <c r="B5" t="s">
        <v>234</v>
      </c>
      <c r="C5" t="s">
        <v>402</v>
      </c>
      <c r="D5" t="s">
        <v>534</v>
      </c>
      <c r="E5" s="31">
        <v>41.141304347826086</v>
      </c>
      <c r="F5" s="31">
        <v>3.934768824306472</v>
      </c>
      <c r="G5" s="31">
        <v>3.3791994715984139</v>
      </c>
      <c r="H5" s="31">
        <v>0.71654425363276075</v>
      </c>
      <c r="I5" s="31">
        <v>0.30069220607661806</v>
      </c>
      <c r="J5" s="31">
        <v>161.88152173913039</v>
      </c>
      <c r="K5" s="31">
        <v>139.02467391304344</v>
      </c>
      <c r="L5" s="31">
        <v>29.479565217391297</v>
      </c>
      <c r="M5" s="31">
        <v>12.370869565217385</v>
      </c>
      <c r="N5" s="31">
        <v>12.043478260869565</v>
      </c>
      <c r="O5" s="31">
        <v>5.0652173913043477</v>
      </c>
      <c r="P5" s="31">
        <v>68.984130434782571</v>
      </c>
      <c r="Q5" s="31">
        <v>63.235978260869523</v>
      </c>
      <c r="R5" s="31">
        <v>5.7481521739130441</v>
      </c>
      <c r="S5" s="31">
        <v>63.417826086956531</v>
      </c>
      <c r="T5" s="31">
        <v>60.484891304347833</v>
      </c>
      <c r="U5" s="31">
        <v>2.932934782608696</v>
      </c>
      <c r="V5" s="31">
        <v>0</v>
      </c>
      <c r="W5" s="31">
        <v>0</v>
      </c>
      <c r="X5" s="31">
        <v>0</v>
      </c>
      <c r="Y5" s="31">
        <v>0</v>
      </c>
      <c r="Z5" s="31">
        <v>0</v>
      </c>
      <c r="AA5" s="31">
        <v>0</v>
      </c>
      <c r="AB5" s="31">
        <v>0</v>
      </c>
      <c r="AC5" s="31">
        <v>0</v>
      </c>
      <c r="AD5" s="31">
        <v>0</v>
      </c>
      <c r="AE5" s="31">
        <v>0</v>
      </c>
      <c r="AF5" t="s">
        <v>33</v>
      </c>
      <c r="AG5" s="32">
        <v>4</v>
      </c>
      <c r="AH5"/>
    </row>
    <row r="6" spans="1:34" x14ac:dyDescent="0.25">
      <c r="A6" t="s">
        <v>617</v>
      </c>
      <c r="B6" t="s">
        <v>265</v>
      </c>
      <c r="C6" t="s">
        <v>472</v>
      </c>
      <c r="D6" t="s">
        <v>578</v>
      </c>
      <c r="E6" s="31">
        <v>87.195652173913047</v>
      </c>
      <c r="F6" s="31">
        <v>3.3108052854649719</v>
      </c>
      <c r="G6" s="31">
        <v>3.2423996509598614</v>
      </c>
      <c r="H6" s="31">
        <v>0.25418224881575674</v>
      </c>
      <c r="I6" s="31">
        <v>0.18577661431064579</v>
      </c>
      <c r="J6" s="31">
        <v>288.68782608695659</v>
      </c>
      <c r="K6" s="31">
        <v>282.72315217391315</v>
      </c>
      <c r="L6" s="31">
        <v>22.163586956521748</v>
      </c>
      <c r="M6" s="31">
        <v>16.198913043478267</v>
      </c>
      <c r="N6" s="31">
        <v>0.22554347826086957</v>
      </c>
      <c r="O6" s="31">
        <v>5.7391304347826084</v>
      </c>
      <c r="P6" s="31">
        <v>97.378586956521801</v>
      </c>
      <c r="Q6" s="31">
        <v>97.378586956521801</v>
      </c>
      <c r="R6" s="31">
        <v>0</v>
      </c>
      <c r="S6" s="31">
        <v>169.14565217391305</v>
      </c>
      <c r="T6" s="31">
        <v>169.14565217391305</v>
      </c>
      <c r="U6" s="31">
        <v>0</v>
      </c>
      <c r="V6" s="31">
        <v>0</v>
      </c>
      <c r="W6" s="31">
        <v>4.34</v>
      </c>
      <c r="X6" s="31">
        <v>0</v>
      </c>
      <c r="Y6" s="31">
        <v>0.22554347826086957</v>
      </c>
      <c r="Z6" s="31">
        <v>0</v>
      </c>
      <c r="AA6" s="31">
        <v>4.1144565217391307</v>
      </c>
      <c r="AB6" s="31">
        <v>0</v>
      </c>
      <c r="AC6" s="31">
        <v>0</v>
      </c>
      <c r="AD6" s="31">
        <v>0</v>
      </c>
      <c r="AE6" s="31">
        <v>0</v>
      </c>
      <c r="AF6" t="s">
        <v>64</v>
      </c>
      <c r="AG6" s="32">
        <v>4</v>
      </c>
      <c r="AH6"/>
    </row>
    <row r="7" spans="1:34" x14ac:dyDescent="0.25">
      <c r="A7" t="s">
        <v>617</v>
      </c>
      <c r="B7" t="s">
        <v>267</v>
      </c>
      <c r="C7" t="s">
        <v>418</v>
      </c>
      <c r="D7" t="s">
        <v>533</v>
      </c>
      <c r="E7" s="31">
        <v>73.608695652173907</v>
      </c>
      <c r="F7" s="31">
        <v>3.8730596574128771</v>
      </c>
      <c r="G7" s="31">
        <v>3.5709539279385711</v>
      </c>
      <c r="H7" s="31">
        <v>0.57234347312463107</v>
      </c>
      <c r="I7" s="31">
        <v>0.41559509746013007</v>
      </c>
      <c r="J7" s="31">
        <v>285.09086956521742</v>
      </c>
      <c r="K7" s="31">
        <v>262.85326086956525</v>
      </c>
      <c r="L7" s="31">
        <v>42.129456521739144</v>
      </c>
      <c r="M7" s="31">
        <v>30.591413043478269</v>
      </c>
      <c r="N7" s="31">
        <v>5.7173913043478262</v>
      </c>
      <c r="O7" s="31">
        <v>5.8206521739130439</v>
      </c>
      <c r="P7" s="31">
        <v>83.033804347826077</v>
      </c>
      <c r="Q7" s="31">
        <v>72.334239130434767</v>
      </c>
      <c r="R7" s="31">
        <v>10.699565217391305</v>
      </c>
      <c r="S7" s="31">
        <v>159.9276086956522</v>
      </c>
      <c r="T7" s="31">
        <v>159.9276086956522</v>
      </c>
      <c r="U7" s="31">
        <v>0</v>
      </c>
      <c r="V7" s="31">
        <v>0</v>
      </c>
      <c r="W7" s="31">
        <v>0</v>
      </c>
      <c r="X7" s="31">
        <v>0</v>
      </c>
      <c r="Y7" s="31">
        <v>0</v>
      </c>
      <c r="Z7" s="31">
        <v>0</v>
      </c>
      <c r="AA7" s="31">
        <v>0</v>
      </c>
      <c r="AB7" s="31">
        <v>0</v>
      </c>
      <c r="AC7" s="31">
        <v>0</v>
      </c>
      <c r="AD7" s="31">
        <v>0</v>
      </c>
      <c r="AE7" s="31">
        <v>0</v>
      </c>
      <c r="AF7" t="s">
        <v>66</v>
      </c>
      <c r="AG7" s="32">
        <v>4</v>
      </c>
      <c r="AH7"/>
    </row>
    <row r="8" spans="1:34" x14ac:dyDescent="0.25">
      <c r="A8" t="s">
        <v>617</v>
      </c>
      <c r="B8" t="s">
        <v>286</v>
      </c>
      <c r="C8" t="s">
        <v>478</v>
      </c>
      <c r="D8" t="s">
        <v>535</v>
      </c>
      <c r="E8" s="31">
        <v>59.521739130434781</v>
      </c>
      <c r="F8" s="31">
        <v>3.5162509130752375</v>
      </c>
      <c r="G8" s="31">
        <v>3.3195763330898465</v>
      </c>
      <c r="H8" s="31">
        <v>0.86837837837837839</v>
      </c>
      <c r="I8" s="31">
        <v>0.67170379839298755</v>
      </c>
      <c r="J8" s="31">
        <v>209.2933695652174</v>
      </c>
      <c r="K8" s="31">
        <v>197.58695652173913</v>
      </c>
      <c r="L8" s="31">
        <v>51.687391304347827</v>
      </c>
      <c r="M8" s="31">
        <v>39.980978260869563</v>
      </c>
      <c r="N8" s="31">
        <v>0</v>
      </c>
      <c r="O8" s="31">
        <v>11.706413043478264</v>
      </c>
      <c r="P8" s="31">
        <v>46.701086956521742</v>
      </c>
      <c r="Q8" s="31">
        <v>46.701086956521742</v>
      </c>
      <c r="R8" s="31">
        <v>0</v>
      </c>
      <c r="S8" s="31">
        <v>110.90489130434783</v>
      </c>
      <c r="T8" s="31">
        <v>110.90489130434783</v>
      </c>
      <c r="U8" s="31">
        <v>0</v>
      </c>
      <c r="V8" s="31">
        <v>0</v>
      </c>
      <c r="W8" s="31">
        <v>0</v>
      </c>
      <c r="X8" s="31">
        <v>0</v>
      </c>
      <c r="Y8" s="31">
        <v>0</v>
      </c>
      <c r="Z8" s="31">
        <v>0</v>
      </c>
      <c r="AA8" s="31">
        <v>0</v>
      </c>
      <c r="AB8" s="31">
        <v>0</v>
      </c>
      <c r="AC8" s="31">
        <v>0</v>
      </c>
      <c r="AD8" s="31">
        <v>0</v>
      </c>
      <c r="AE8" s="31">
        <v>0</v>
      </c>
      <c r="AF8" t="s">
        <v>85</v>
      </c>
      <c r="AG8" s="32">
        <v>4</v>
      </c>
      <c r="AH8"/>
    </row>
    <row r="9" spans="1:34" x14ac:dyDescent="0.25">
      <c r="A9" t="s">
        <v>617</v>
      </c>
      <c r="B9" t="s">
        <v>284</v>
      </c>
      <c r="C9" t="s">
        <v>418</v>
      </c>
      <c r="D9" t="s">
        <v>533</v>
      </c>
      <c r="E9" s="31">
        <v>9.0869565217391308</v>
      </c>
      <c r="F9" s="31">
        <v>5.2912918660287076</v>
      </c>
      <c r="G9" s="31">
        <v>5.2912918660287076</v>
      </c>
      <c r="H9" s="31">
        <v>3.720418660287081</v>
      </c>
      <c r="I9" s="31">
        <v>3.720418660287081</v>
      </c>
      <c r="J9" s="31">
        <v>48.081739130434784</v>
      </c>
      <c r="K9" s="31">
        <v>48.081739130434784</v>
      </c>
      <c r="L9" s="31">
        <v>33.807282608695651</v>
      </c>
      <c r="M9" s="31">
        <v>33.807282608695651</v>
      </c>
      <c r="N9" s="31">
        <v>0</v>
      </c>
      <c r="O9" s="31">
        <v>0</v>
      </c>
      <c r="P9" s="31">
        <v>3.3885869565217392</v>
      </c>
      <c r="Q9" s="31">
        <v>3.3885869565217392</v>
      </c>
      <c r="R9" s="31">
        <v>0</v>
      </c>
      <c r="S9" s="31">
        <v>10.885869565217391</v>
      </c>
      <c r="T9" s="31">
        <v>10.885869565217391</v>
      </c>
      <c r="U9" s="31">
        <v>0</v>
      </c>
      <c r="V9" s="31">
        <v>0</v>
      </c>
      <c r="W9" s="31">
        <v>0</v>
      </c>
      <c r="X9" s="31">
        <v>0</v>
      </c>
      <c r="Y9" s="31">
        <v>0</v>
      </c>
      <c r="Z9" s="31">
        <v>0</v>
      </c>
      <c r="AA9" s="31">
        <v>0</v>
      </c>
      <c r="AB9" s="31">
        <v>0</v>
      </c>
      <c r="AC9" s="31">
        <v>0</v>
      </c>
      <c r="AD9" s="31">
        <v>0</v>
      </c>
      <c r="AE9" s="31">
        <v>0</v>
      </c>
      <c r="AF9" t="s">
        <v>83</v>
      </c>
      <c r="AG9" s="32">
        <v>4</v>
      </c>
      <c r="AH9"/>
    </row>
    <row r="10" spans="1:34" x14ac:dyDescent="0.25">
      <c r="A10" t="s">
        <v>617</v>
      </c>
      <c r="B10" t="s">
        <v>387</v>
      </c>
      <c r="C10" t="s">
        <v>510</v>
      </c>
      <c r="D10" t="s">
        <v>520</v>
      </c>
      <c r="E10" s="31">
        <v>88.619565217391298</v>
      </c>
      <c r="F10" s="31">
        <v>4.0845627376425861</v>
      </c>
      <c r="G10" s="31">
        <v>3.8606267631546674</v>
      </c>
      <c r="H10" s="31">
        <v>0.40385870231816512</v>
      </c>
      <c r="I10" s="31">
        <v>0.33909726481049923</v>
      </c>
      <c r="J10" s="31">
        <v>361.97217391304349</v>
      </c>
      <c r="K10" s="31">
        <v>342.1270652173913</v>
      </c>
      <c r="L10" s="31">
        <v>35.789782608695653</v>
      </c>
      <c r="M10" s="31">
        <v>30.050652173913043</v>
      </c>
      <c r="N10" s="31">
        <v>0</v>
      </c>
      <c r="O10" s="31">
        <v>5.7391304347826084</v>
      </c>
      <c r="P10" s="31">
        <v>114.13184782608697</v>
      </c>
      <c r="Q10" s="31">
        <v>100.02586956521741</v>
      </c>
      <c r="R10" s="31">
        <v>14.105978260869565</v>
      </c>
      <c r="S10" s="31">
        <v>212.05054347826089</v>
      </c>
      <c r="T10" s="31">
        <v>204.99619565217392</v>
      </c>
      <c r="U10" s="31">
        <v>7.0543478260869561</v>
      </c>
      <c r="V10" s="31">
        <v>0</v>
      </c>
      <c r="W10" s="31">
        <v>0</v>
      </c>
      <c r="X10" s="31">
        <v>0</v>
      </c>
      <c r="Y10" s="31">
        <v>0</v>
      </c>
      <c r="Z10" s="31">
        <v>0</v>
      </c>
      <c r="AA10" s="31">
        <v>0</v>
      </c>
      <c r="AB10" s="31">
        <v>0</v>
      </c>
      <c r="AC10" s="31">
        <v>0</v>
      </c>
      <c r="AD10" s="31">
        <v>0</v>
      </c>
      <c r="AE10" s="31">
        <v>0</v>
      </c>
      <c r="AF10" t="s">
        <v>187</v>
      </c>
      <c r="AG10" s="32">
        <v>4</v>
      </c>
      <c r="AH10"/>
    </row>
    <row r="11" spans="1:34" x14ac:dyDescent="0.25">
      <c r="A11" t="s">
        <v>617</v>
      </c>
      <c r="B11" t="s">
        <v>395</v>
      </c>
      <c r="C11" t="s">
        <v>462</v>
      </c>
      <c r="D11" t="s">
        <v>573</v>
      </c>
      <c r="E11" s="31">
        <v>51.793478260869563</v>
      </c>
      <c r="F11" s="31">
        <v>5.1454690451206737</v>
      </c>
      <c r="G11" s="31">
        <v>4.8194543546694666</v>
      </c>
      <c r="H11" s="31">
        <v>0.55466107030430223</v>
      </c>
      <c r="I11" s="31">
        <v>0.22864637985309549</v>
      </c>
      <c r="J11" s="31">
        <v>266.50173913043488</v>
      </c>
      <c r="K11" s="31">
        <v>249.61630434782617</v>
      </c>
      <c r="L11" s="31">
        <v>28.727826086956522</v>
      </c>
      <c r="M11" s="31">
        <v>11.842391304347826</v>
      </c>
      <c r="N11" s="31">
        <v>11.424999999999999</v>
      </c>
      <c r="O11" s="31">
        <v>5.4604347826086963</v>
      </c>
      <c r="P11" s="31">
        <v>64.934130434782631</v>
      </c>
      <c r="Q11" s="31">
        <v>64.934130434782631</v>
      </c>
      <c r="R11" s="31">
        <v>0</v>
      </c>
      <c r="S11" s="31">
        <v>172.83978260869571</v>
      </c>
      <c r="T11" s="31">
        <v>172.5115217391305</v>
      </c>
      <c r="U11" s="31">
        <v>0.32826086956521744</v>
      </c>
      <c r="V11" s="31">
        <v>0</v>
      </c>
      <c r="W11" s="31">
        <v>88.256086956521727</v>
      </c>
      <c r="X11" s="31">
        <v>2.052282608695652</v>
      </c>
      <c r="Y11" s="31">
        <v>0</v>
      </c>
      <c r="Z11" s="31">
        <v>0</v>
      </c>
      <c r="AA11" s="31">
        <v>16.056195652173912</v>
      </c>
      <c r="AB11" s="31">
        <v>0</v>
      </c>
      <c r="AC11" s="31">
        <v>69.819347826086954</v>
      </c>
      <c r="AD11" s="31">
        <v>0.32826086956521744</v>
      </c>
      <c r="AE11" s="31">
        <v>0</v>
      </c>
      <c r="AF11" t="s">
        <v>195</v>
      </c>
      <c r="AG11" s="32">
        <v>4</v>
      </c>
      <c r="AH11"/>
    </row>
    <row r="12" spans="1:34" x14ac:dyDescent="0.25">
      <c r="A12" t="s">
        <v>617</v>
      </c>
      <c r="B12" t="s">
        <v>247</v>
      </c>
      <c r="C12" t="s">
        <v>462</v>
      </c>
      <c r="D12" t="s">
        <v>573</v>
      </c>
      <c r="E12" s="31">
        <v>79.076086956521735</v>
      </c>
      <c r="F12" s="31">
        <v>4.2921993127147768</v>
      </c>
      <c r="G12" s="31">
        <v>4.1278694158075604</v>
      </c>
      <c r="H12" s="31">
        <v>0.63566735395188989</v>
      </c>
      <c r="I12" s="31">
        <v>0.47133745704467339</v>
      </c>
      <c r="J12" s="31">
        <v>339.4103260869565</v>
      </c>
      <c r="K12" s="31">
        <v>326.41576086956519</v>
      </c>
      <c r="L12" s="31">
        <v>50.266086956521725</v>
      </c>
      <c r="M12" s="31">
        <v>37.271521739130421</v>
      </c>
      <c r="N12" s="31">
        <v>6.1442391304347828</v>
      </c>
      <c r="O12" s="31">
        <v>6.8503260869565219</v>
      </c>
      <c r="P12" s="31">
        <v>77.040217391304338</v>
      </c>
      <c r="Q12" s="31">
        <v>77.040217391304338</v>
      </c>
      <c r="R12" s="31">
        <v>0</v>
      </c>
      <c r="S12" s="31">
        <v>212.10402173913045</v>
      </c>
      <c r="T12" s="31">
        <v>212.10402173913045</v>
      </c>
      <c r="U12" s="31">
        <v>0</v>
      </c>
      <c r="V12" s="31">
        <v>0</v>
      </c>
      <c r="W12" s="31">
        <v>71.412826086956528</v>
      </c>
      <c r="X12" s="31">
        <v>0</v>
      </c>
      <c r="Y12" s="31">
        <v>0</v>
      </c>
      <c r="Z12" s="31">
        <v>0</v>
      </c>
      <c r="AA12" s="31">
        <v>31.086086956521729</v>
      </c>
      <c r="AB12" s="31">
        <v>0</v>
      </c>
      <c r="AC12" s="31">
        <v>40.326739130434802</v>
      </c>
      <c r="AD12" s="31">
        <v>0</v>
      </c>
      <c r="AE12" s="31">
        <v>0</v>
      </c>
      <c r="AF12" t="s">
        <v>46</v>
      </c>
      <c r="AG12" s="32">
        <v>4</v>
      </c>
      <c r="AH12"/>
    </row>
    <row r="13" spans="1:34" x14ac:dyDescent="0.25">
      <c r="A13" t="s">
        <v>617</v>
      </c>
      <c r="B13" t="s">
        <v>361</v>
      </c>
      <c r="C13" t="s">
        <v>401</v>
      </c>
      <c r="D13" t="s">
        <v>514</v>
      </c>
      <c r="E13" s="31">
        <v>77.217391304347828</v>
      </c>
      <c r="F13" s="31">
        <v>4.1694763513513502</v>
      </c>
      <c r="G13" s="31">
        <v>3.9842328265765747</v>
      </c>
      <c r="H13" s="31">
        <v>0.5970903716216216</v>
      </c>
      <c r="I13" s="31">
        <v>0.41184684684684675</v>
      </c>
      <c r="J13" s="31">
        <v>321.95608695652163</v>
      </c>
      <c r="K13" s="31">
        <v>307.65206521739117</v>
      </c>
      <c r="L13" s="31">
        <v>46.105760869565216</v>
      </c>
      <c r="M13" s="31">
        <v>31.801739130434775</v>
      </c>
      <c r="N13" s="31">
        <v>8.9263043478260879</v>
      </c>
      <c r="O13" s="31">
        <v>5.3777173913043494</v>
      </c>
      <c r="P13" s="31">
        <v>72.292934782608697</v>
      </c>
      <c r="Q13" s="31">
        <v>72.292934782608697</v>
      </c>
      <c r="R13" s="31">
        <v>0</v>
      </c>
      <c r="S13" s="31">
        <v>203.55739130434773</v>
      </c>
      <c r="T13" s="31">
        <v>203.55739130434773</v>
      </c>
      <c r="U13" s="31">
        <v>0</v>
      </c>
      <c r="V13" s="31">
        <v>0</v>
      </c>
      <c r="W13" s="31">
        <v>113.4858695652174</v>
      </c>
      <c r="X13" s="31">
        <v>3.5081521739130435</v>
      </c>
      <c r="Y13" s="31">
        <v>0</v>
      </c>
      <c r="Z13" s="31">
        <v>0</v>
      </c>
      <c r="AA13" s="31">
        <v>37.123369565217388</v>
      </c>
      <c r="AB13" s="31">
        <v>0</v>
      </c>
      <c r="AC13" s="31">
        <v>72.854347826086965</v>
      </c>
      <c r="AD13" s="31">
        <v>0</v>
      </c>
      <c r="AE13" s="31">
        <v>0</v>
      </c>
      <c r="AF13" t="s">
        <v>161</v>
      </c>
      <c r="AG13" s="32">
        <v>4</v>
      </c>
      <c r="AH13"/>
    </row>
    <row r="14" spans="1:34" x14ac:dyDescent="0.25">
      <c r="A14" t="s">
        <v>617</v>
      </c>
      <c r="B14" t="s">
        <v>243</v>
      </c>
      <c r="C14" t="s">
        <v>461</v>
      </c>
      <c r="D14" t="s">
        <v>556</v>
      </c>
      <c r="E14" s="31">
        <v>46.760869565217391</v>
      </c>
      <c r="F14" s="31">
        <v>4.3430543933054402</v>
      </c>
      <c r="G14" s="31">
        <v>4.1075778707577877</v>
      </c>
      <c r="H14" s="31">
        <v>0.48434681543468155</v>
      </c>
      <c r="I14" s="31">
        <v>0.24887029288702936</v>
      </c>
      <c r="J14" s="31">
        <v>203.08500000000004</v>
      </c>
      <c r="K14" s="31">
        <v>192.07391304347829</v>
      </c>
      <c r="L14" s="31">
        <v>22.648478260869567</v>
      </c>
      <c r="M14" s="31">
        <v>11.63739130434783</v>
      </c>
      <c r="N14" s="31">
        <v>3.636521739130433</v>
      </c>
      <c r="O14" s="31">
        <v>7.3745652173913046</v>
      </c>
      <c r="P14" s="31">
        <v>51.842173913043453</v>
      </c>
      <c r="Q14" s="31">
        <v>51.842173913043453</v>
      </c>
      <c r="R14" s="31">
        <v>0</v>
      </c>
      <c r="S14" s="31">
        <v>128.59434782608702</v>
      </c>
      <c r="T14" s="31">
        <v>128.59434782608702</v>
      </c>
      <c r="U14" s="31">
        <v>0</v>
      </c>
      <c r="V14" s="31">
        <v>0</v>
      </c>
      <c r="W14" s="31">
        <v>109.62554347826089</v>
      </c>
      <c r="X14" s="31">
        <v>0.79249999999999998</v>
      </c>
      <c r="Y14" s="31">
        <v>0</v>
      </c>
      <c r="Z14" s="31">
        <v>0</v>
      </c>
      <c r="AA14" s="31">
        <v>17.749456521739127</v>
      </c>
      <c r="AB14" s="31">
        <v>0</v>
      </c>
      <c r="AC14" s="31">
        <v>91.083586956521771</v>
      </c>
      <c r="AD14" s="31">
        <v>0</v>
      </c>
      <c r="AE14" s="31">
        <v>0</v>
      </c>
      <c r="AF14" t="s">
        <v>42</v>
      </c>
      <c r="AG14" s="32">
        <v>4</v>
      </c>
      <c r="AH14"/>
    </row>
    <row r="15" spans="1:34" x14ac:dyDescent="0.25">
      <c r="A15" t="s">
        <v>617</v>
      </c>
      <c r="B15" t="s">
        <v>244</v>
      </c>
      <c r="C15" t="s">
        <v>428</v>
      </c>
      <c r="D15" t="s">
        <v>542</v>
      </c>
      <c r="E15" s="31">
        <v>61.271739130434781</v>
      </c>
      <c r="F15" s="31">
        <v>4.2486127372715989</v>
      </c>
      <c r="G15" s="31">
        <v>3.9340074507716869</v>
      </c>
      <c r="H15" s="31">
        <v>0.50387617527053385</v>
      </c>
      <c r="I15" s="31">
        <v>0.30989356040447036</v>
      </c>
      <c r="J15" s="31">
        <v>260.31989130434783</v>
      </c>
      <c r="K15" s="31">
        <v>241.04347826086956</v>
      </c>
      <c r="L15" s="31">
        <v>30.873369565217384</v>
      </c>
      <c r="M15" s="31">
        <v>18.98771739130434</v>
      </c>
      <c r="N15" s="31">
        <v>5.7885869565217396</v>
      </c>
      <c r="O15" s="31">
        <v>6.0970652173913038</v>
      </c>
      <c r="P15" s="31">
        <v>73.590000000000018</v>
      </c>
      <c r="Q15" s="31">
        <v>66.199239130434805</v>
      </c>
      <c r="R15" s="31">
        <v>7.3907608695652192</v>
      </c>
      <c r="S15" s="31">
        <v>155.85652173913041</v>
      </c>
      <c r="T15" s="31">
        <v>155.85652173913041</v>
      </c>
      <c r="U15" s="31">
        <v>0</v>
      </c>
      <c r="V15" s="31">
        <v>0</v>
      </c>
      <c r="W15" s="31">
        <v>50.477934782608699</v>
      </c>
      <c r="X15" s="31">
        <v>10.019239130434782</v>
      </c>
      <c r="Y15" s="31">
        <v>0</v>
      </c>
      <c r="Z15" s="31">
        <v>0</v>
      </c>
      <c r="AA15" s="31">
        <v>9.9428260869565239</v>
      </c>
      <c r="AB15" s="31">
        <v>0</v>
      </c>
      <c r="AC15" s="31">
        <v>30.515869565217393</v>
      </c>
      <c r="AD15" s="31">
        <v>0</v>
      </c>
      <c r="AE15" s="31">
        <v>0</v>
      </c>
      <c r="AF15" t="s">
        <v>43</v>
      </c>
      <c r="AG15" s="32">
        <v>4</v>
      </c>
      <c r="AH15"/>
    </row>
    <row r="16" spans="1:34" x14ac:dyDescent="0.25">
      <c r="A16" t="s">
        <v>617</v>
      </c>
      <c r="B16" t="s">
        <v>242</v>
      </c>
      <c r="C16" t="s">
        <v>460</v>
      </c>
      <c r="D16" t="s">
        <v>573</v>
      </c>
      <c r="E16" s="31">
        <v>48.706521739130437</v>
      </c>
      <c r="F16" s="31">
        <v>4.4206449453247041</v>
      </c>
      <c r="G16" s="31">
        <v>4.1971546529792452</v>
      </c>
      <c r="H16" s="31">
        <v>0.74310421780852465</v>
      </c>
      <c r="I16" s="31">
        <v>0.51961392546306617</v>
      </c>
      <c r="J16" s="31">
        <v>215.31423913043477</v>
      </c>
      <c r="K16" s="31">
        <v>204.42880434782609</v>
      </c>
      <c r="L16" s="31">
        <v>36.194021739130427</v>
      </c>
      <c r="M16" s="31">
        <v>25.308586956521733</v>
      </c>
      <c r="N16" s="31">
        <v>5.7322826086956526</v>
      </c>
      <c r="O16" s="31">
        <v>5.1531521739130435</v>
      </c>
      <c r="P16" s="31">
        <v>56.030108695652181</v>
      </c>
      <c r="Q16" s="31">
        <v>56.030108695652181</v>
      </c>
      <c r="R16" s="31">
        <v>0</v>
      </c>
      <c r="S16" s="31">
        <v>123.09010869565216</v>
      </c>
      <c r="T16" s="31">
        <v>123.09010869565216</v>
      </c>
      <c r="U16" s="31">
        <v>0</v>
      </c>
      <c r="V16" s="31">
        <v>0</v>
      </c>
      <c r="W16" s="31">
        <v>37.675869565217397</v>
      </c>
      <c r="X16" s="31">
        <v>2.4556521739130437</v>
      </c>
      <c r="Y16" s="31">
        <v>0</v>
      </c>
      <c r="Z16" s="31">
        <v>0</v>
      </c>
      <c r="AA16" s="31">
        <v>11.481847826086959</v>
      </c>
      <c r="AB16" s="31">
        <v>0</v>
      </c>
      <c r="AC16" s="31">
        <v>23.738369565217393</v>
      </c>
      <c r="AD16" s="31">
        <v>0</v>
      </c>
      <c r="AE16" s="31">
        <v>0</v>
      </c>
      <c r="AF16" t="s">
        <v>41</v>
      </c>
      <c r="AG16" s="32">
        <v>4</v>
      </c>
      <c r="AH16"/>
    </row>
    <row r="17" spans="1:34" x14ac:dyDescent="0.25">
      <c r="A17" t="s">
        <v>617</v>
      </c>
      <c r="B17" t="s">
        <v>373</v>
      </c>
      <c r="C17" t="s">
        <v>457</v>
      </c>
      <c r="D17" t="s">
        <v>571</v>
      </c>
      <c r="E17" s="31">
        <v>52.956521739130437</v>
      </c>
      <c r="F17" s="31">
        <v>4.2275184729064046</v>
      </c>
      <c r="G17" s="31">
        <v>4.0291892446633835</v>
      </c>
      <c r="H17" s="31">
        <v>0.98954433497536942</v>
      </c>
      <c r="I17" s="31">
        <v>0.79121510673234807</v>
      </c>
      <c r="J17" s="31">
        <v>223.87467391304352</v>
      </c>
      <c r="K17" s="31">
        <v>213.37184782608699</v>
      </c>
      <c r="L17" s="31">
        <v>52.402826086956523</v>
      </c>
      <c r="M17" s="31">
        <v>41.9</v>
      </c>
      <c r="N17" s="31">
        <v>6.0593478260869578</v>
      </c>
      <c r="O17" s="31">
        <v>4.4434782608695649</v>
      </c>
      <c r="P17" s="31">
        <v>43.783804347826077</v>
      </c>
      <c r="Q17" s="31">
        <v>43.783804347826077</v>
      </c>
      <c r="R17" s="31">
        <v>0</v>
      </c>
      <c r="S17" s="31">
        <v>127.68804347826092</v>
      </c>
      <c r="T17" s="31">
        <v>127.68804347826092</v>
      </c>
      <c r="U17" s="31">
        <v>0</v>
      </c>
      <c r="V17" s="31">
        <v>0</v>
      </c>
      <c r="W17" s="31">
        <v>5.4320652173913047</v>
      </c>
      <c r="X17" s="31">
        <v>0</v>
      </c>
      <c r="Y17" s="31">
        <v>0</v>
      </c>
      <c r="Z17" s="31">
        <v>0</v>
      </c>
      <c r="AA17" s="31">
        <v>2.1820652173913042</v>
      </c>
      <c r="AB17" s="31">
        <v>0</v>
      </c>
      <c r="AC17" s="31">
        <v>3.25</v>
      </c>
      <c r="AD17" s="31">
        <v>0</v>
      </c>
      <c r="AE17" s="31">
        <v>0</v>
      </c>
      <c r="AF17" t="s">
        <v>173</v>
      </c>
      <c r="AG17" s="32">
        <v>4</v>
      </c>
      <c r="AH17"/>
    </row>
    <row r="18" spans="1:34" x14ac:dyDescent="0.25">
      <c r="A18" t="s">
        <v>617</v>
      </c>
      <c r="B18" t="s">
        <v>332</v>
      </c>
      <c r="C18" t="s">
        <v>462</v>
      </c>
      <c r="D18" t="s">
        <v>573</v>
      </c>
      <c r="E18" s="31">
        <v>70.434782608695656</v>
      </c>
      <c r="F18" s="31">
        <v>4.233138888888889</v>
      </c>
      <c r="G18" s="31">
        <v>3.8089645061728392</v>
      </c>
      <c r="H18" s="31">
        <v>0.75188888888888872</v>
      </c>
      <c r="I18" s="31">
        <v>0.40352623456790115</v>
      </c>
      <c r="J18" s="31">
        <v>298.1602173913044</v>
      </c>
      <c r="K18" s="31">
        <v>268.28358695652173</v>
      </c>
      <c r="L18" s="31">
        <v>52.959130434782601</v>
      </c>
      <c r="M18" s="31">
        <v>28.422282608695649</v>
      </c>
      <c r="N18" s="31">
        <v>18.391086956521736</v>
      </c>
      <c r="O18" s="31">
        <v>6.1457608695652173</v>
      </c>
      <c r="P18" s="31">
        <v>77.434130434782602</v>
      </c>
      <c r="Q18" s="31">
        <v>72.094347826086945</v>
      </c>
      <c r="R18" s="31">
        <v>5.3397826086956517</v>
      </c>
      <c r="S18" s="31">
        <v>167.76695652173913</v>
      </c>
      <c r="T18" s="31">
        <v>167.57673913043479</v>
      </c>
      <c r="U18" s="31">
        <v>0.19021739130434784</v>
      </c>
      <c r="V18" s="31">
        <v>0</v>
      </c>
      <c r="W18" s="31">
        <v>59.028913043478276</v>
      </c>
      <c r="X18" s="31">
        <v>0.45989130434782605</v>
      </c>
      <c r="Y18" s="31">
        <v>0</v>
      </c>
      <c r="Z18" s="31">
        <v>0</v>
      </c>
      <c r="AA18" s="31">
        <v>19.959456521739131</v>
      </c>
      <c r="AB18" s="31">
        <v>0</v>
      </c>
      <c r="AC18" s="31">
        <v>38.419347826086963</v>
      </c>
      <c r="AD18" s="31">
        <v>0.19021739130434784</v>
      </c>
      <c r="AE18" s="31">
        <v>0</v>
      </c>
      <c r="AF18" t="s">
        <v>132</v>
      </c>
      <c r="AG18" s="32">
        <v>4</v>
      </c>
      <c r="AH18"/>
    </row>
    <row r="19" spans="1:34" x14ac:dyDescent="0.25">
      <c r="A19" t="s">
        <v>617</v>
      </c>
      <c r="B19" t="s">
        <v>313</v>
      </c>
      <c r="C19" t="s">
        <v>405</v>
      </c>
      <c r="D19" t="s">
        <v>561</v>
      </c>
      <c r="E19" s="31">
        <v>33.739130434782609</v>
      </c>
      <c r="F19" s="31">
        <v>4.5923807989690717</v>
      </c>
      <c r="G19" s="31">
        <v>4.1539143041237114</v>
      </c>
      <c r="H19" s="31">
        <v>0.58464884020618546</v>
      </c>
      <c r="I19" s="31">
        <v>0.41712306701030927</v>
      </c>
      <c r="J19" s="31">
        <v>154.94293478260869</v>
      </c>
      <c r="K19" s="31">
        <v>140.14945652173913</v>
      </c>
      <c r="L19" s="31">
        <v>19.725543478260867</v>
      </c>
      <c r="M19" s="31">
        <v>14.073369565217391</v>
      </c>
      <c r="N19" s="31">
        <v>0</v>
      </c>
      <c r="O19" s="31">
        <v>5.6521739130434785</v>
      </c>
      <c r="P19" s="31">
        <v>50.497282608695649</v>
      </c>
      <c r="Q19" s="31">
        <v>41.355978260869563</v>
      </c>
      <c r="R19" s="31">
        <v>9.1413043478260878</v>
      </c>
      <c r="S19" s="31">
        <v>84.720108695652172</v>
      </c>
      <c r="T19" s="31">
        <v>84.720108695652172</v>
      </c>
      <c r="U19" s="31">
        <v>0</v>
      </c>
      <c r="V19" s="31">
        <v>0</v>
      </c>
      <c r="W19" s="31">
        <v>0</v>
      </c>
      <c r="X19" s="31">
        <v>0</v>
      </c>
      <c r="Y19" s="31">
        <v>0</v>
      </c>
      <c r="Z19" s="31">
        <v>0</v>
      </c>
      <c r="AA19" s="31">
        <v>0</v>
      </c>
      <c r="AB19" s="31">
        <v>0</v>
      </c>
      <c r="AC19" s="31">
        <v>0</v>
      </c>
      <c r="AD19" s="31">
        <v>0</v>
      </c>
      <c r="AE19" s="31">
        <v>0</v>
      </c>
      <c r="AF19" t="s">
        <v>112</v>
      </c>
      <c r="AG19" s="32">
        <v>4</v>
      </c>
      <c r="AH19"/>
    </row>
    <row r="20" spans="1:34" x14ac:dyDescent="0.25">
      <c r="A20" t="s">
        <v>617</v>
      </c>
      <c r="B20" t="s">
        <v>288</v>
      </c>
      <c r="C20" t="s">
        <v>442</v>
      </c>
      <c r="D20" t="s">
        <v>559</v>
      </c>
      <c r="E20" s="31">
        <v>46.097826086956523</v>
      </c>
      <c r="F20" s="31">
        <v>4.0013369488328232</v>
      </c>
      <c r="G20" s="31">
        <v>3.6741334590898385</v>
      </c>
      <c r="H20" s="31">
        <v>0.69039377505305344</v>
      </c>
      <c r="I20" s="31">
        <v>0.49183211506720104</v>
      </c>
      <c r="J20" s="31">
        <v>184.45293478260874</v>
      </c>
      <c r="K20" s="31">
        <v>169.36956521739137</v>
      </c>
      <c r="L20" s="31">
        <v>31.825652173913042</v>
      </c>
      <c r="M20" s="31">
        <v>22.672391304347823</v>
      </c>
      <c r="N20" s="31">
        <v>3.9358695652173905</v>
      </c>
      <c r="O20" s="31">
        <v>5.2173913043478262</v>
      </c>
      <c r="P20" s="31">
        <v>47.995543478260871</v>
      </c>
      <c r="Q20" s="31">
        <v>42.065434782608698</v>
      </c>
      <c r="R20" s="31">
        <v>5.930108695652172</v>
      </c>
      <c r="S20" s="31">
        <v>104.63173913043484</v>
      </c>
      <c r="T20" s="31">
        <v>104.63173913043484</v>
      </c>
      <c r="U20" s="31">
        <v>0</v>
      </c>
      <c r="V20" s="31">
        <v>0</v>
      </c>
      <c r="W20" s="31">
        <v>5.0251086956521736</v>
      </c>
      <c r="X20" s="31">
        <v>0</v>
      </c>
      <c r="Y20" s="31">
        <v>0</v>
      </c>
      <c r="Z20" s="31">
        <v>0</v>
      </c>
      <c r="AA20" s="31">
        <v>4.2822826086956516</v>
      </c>
      <c r="AB20" s="31">
        <v>0</v>
      </c>
      <c r="AC20" s="31">
        <v>0.74282608695652175</v>
      </c>
      <c r="AD20" s="31">
        <v>0</v>
      </c>
      <c r="AE20" s="31">
        <v>0</v>
      </c>
      <c r="AF20" t="s">
        <v>87</v>
      </c>
      <c r="AG20" s="32">
        <v>4</v>
      </c>
      <c r="AH20"/>
    </row>
    <row r="21" spans="1:34" x14ac:dyDescent="0.25">
      <c r="A21" t="s">
        <v>617</v>
      </c>
      <c r="B21" t="s">
        <v>204</v>
      </c>
      <c r="C21" t="s">
        <v>416</v>
      </c>
      <c r="D21" t="s">
        <v>552</v>
      </c>
      <c r="E21" s="31">
        <v>113.40217391304348</v>
      </c>
      <c r="F21" s="31">
        <v>3.4614061152113487</v>
      </c>
      <c r="G21" s="31">
        <v>3.1744713888622642</v>
      </c>
      <c r="H21" s="31">
        <v>0.60191124317070832</v>
      </c>
      <c r="I21" s="31">
        <v>0.39745614875874624</v>
      </c>
      <c r="J21" s="31">
        <v>392.53097826086957</v>
      </c>
      <c r="K21" s="31">
        <v>359.99195652173916</v>
      </c>
      <c r="L21" s="31">
        <v>68.258043478260873</v>
      </c>
      <c r="M21" s="31">
        <v>45.072391304347825</v>
      </c>
      <c r="N21" s="31">
        <v>17.685652173913041</v>
      </c>
      <c r="O21" s="31">
        <v>5.5</v>
      </c>
      <c r="P21" s="31">
        <v>86.147934782608701</v>
      </c>
      <c r="Q21" s="31">
        <v>76.794565217391309</v>
      </c>
      <c r="R21" s="31">
        <v>9.3533695652173918</v>
      </c>
      <c r="S21" s="31">
        <v>238.125</v>
      </c>
      <c r="T21" s="31">
        <v>224.55978260869566</v>
      </c>
      <c r="U21" s="31">
        <v>13.565217391304348</v>
      </c>
      <c r="V21" s="31">
        <v>0</v>
      </c>
      <c r="W21" s="31">
        <v>29.160326086956523</v>
      </c>
      <c r="X21" s="31">
        <v>0</v>
      </c>
      <c r="Y21" s="31">
        <v>0</v>
      </c>
      <c r="Z21" s="31">
        <v>0</v>
      </c>
      <c r="AA21" s="31">
        <v>29.160326086956523</v>
      </c>
      <c r="AB21" s="31">
        <v>0</v>
      </c>
      <c r="AC21" s="31">
        <v>0</v>
      </c>
      <c r="AD21" s="31">
        <v>0</v>
      </c>
      <c r="AE21" s="31">
        <v>0</v>
      </c>
      <c r="AF21" t="s">
        <v>3</v>
      </c>
      <c r="AG21" s="32">
        <v>4</v>
      </c>
      <c r="AH21"/>
    </row>
    <row r="22" spans="1:34" x14ac:dyDescent="0.25">
      <c r="A22" t="s">
        <v>617</v>
      </c>
      <c r="B22" t="s">
        <v>303</v>
      </c>
      <c r="C22" t="s">
        <v>417</v>
      </c>
      <c r="D22" t="s">
        <v>563</v>
      </c>
      <c r="E22" s="31">
        <v>73.380434782608702</v>
      </c>
      <c r="F22" s="31">
        <v>3.6950673974226036</v>
      </c>
      <c r="G22" s="31">
        <v>3.6076729373426155</v>
      </c>
      <c r="H22" s="31">
        <v>0.37766256850836905</v>
      </c>
      <c r="I22" s="31">
        <v>0.29026810842838091</v>
      </c>
      <c r="J22" s="31">
        <v>271.14565217391305</v>
      </c>
      <c r="K22" s="31">
        <v>264.73260869565217</v>
      </c>
      <c r="L22" s="31">
        <v>27.713043478260865</v>
      </c>
      <c r="M22" s="31">
        <v>21.299999999999997</v>
      </c>
      <c r="N22" s="31">
        <v>0.58695652173913049</v>
      </c>
      <c r="O22" s="31">
        <v>5.8260869565217392</v>
      </c>
      <c r="P22" s="31">
        <v>93.942391304347836</v>
      </c>
      <c r="Q22" s="31">
        <v>93.942391304347836</v>
      </c>
      <c r="R22" s="31">
        <v>0</v>
      </c>
      <c r="S22" s="31">
        <v>149.49021739130433</v>
      </c>
      <c r="T22" s="31">
        <v>149.49021739130433</v>
      </c>
      <c r="U22" s="31">
        <v>0</v>
      </c>
      <c r="V22" s="31">
        <v>0</v>
      </c>
      <c r="W22" s="31">
        <v>0.97826086956521752</v>
      </c>
      <c r="X22" s="31">
        <v>0</v>
      </c>
      <c r="Y22" s="31">
        <v>0.58695652173913049</v>
      </c>
      <c r="Z22" s="31">
        <v>0</v>
      </c>
      <c r="AA22" s="31">
        <v>0</v>
      </c>
      <c r="AB22" s="31">
        <v>0</v>
      </c>
      <c r="AC22" s="31">
        <v>0.39130434782608697</v>
      </c>
      <c r="AD22" s="31">
        <v>0</v>
      </c>
      <c r="AE22" s="31">
        <v>0</v>
      </c>
      <c r="AF22" t="s">
        <v>102</v>
      </c>
      <c r="AG22" s="32">
        <v>4</v>
      </c>
      <c r="AH22"/>
    </row>
    <row r="23" spans="1:34" x14ac:dyDescent="0.25">
      <c r="A23" t="s">
        <v>617</v>
      </c>
      <c r="B23" t="s">
        <v>215</v>
      </c>
      <c r="C23" t="s">
        <v>417</v>
      </c>
      <c r="D23" t="s">
        <v>563</v>
      </c>
      <c r="E23" s="31">
        <v>192.79347826086956</v>
      </c>
      <c r="F23" s="31">
        <v>2.9049918249985902</v>
      </c>
      <c r="G23" s="31">
        <v>2.7339629024073968</v>
      </c>
      <c r="H23" s="31">
        <v>0.23139200541241473</v>
      </c>
      <c r="I23" s="31">
        <v>0.17495743361335067</v>
      </c>
      <c r="J23" s="31">
        <v>560.06347826086949</v>
      </c>
      <c r="K23" s="31">
        <v>527.09021739130435</v>
      </c>
      <c r="L23" s="31">
        <v>44.610869565217392</v>
      </c>
      <c r="M23" s="31">
        <v>33.73065217391305</v>
      </c>
      <c r="N23" s="31">
        <v>5.5758695652173911</v>
      </c>
      <c r="O23" s="31">
        <v>5.3043478260869561</v>
      </c>
      <c r="P23" s="31">
        <v>225.77173913043481</v>
      </c>
      <c r="Q23" s="31">
        <v>203.67869565217393</v>
      </c>
      <c r="R23" s="31">
        <v>22.093043478260874</v>
      </c>
      <c r="S23" s="31">
        <v>289.68086956521734</v>
      </c>
      <c r="T23" s="31">
        <v>237.84543478260863</v>
      </c>
      <c r="U23" s="31">
        <v>51.835434782608679</v>
      </c>
      <c r="V23" s="31">
        <v>0</v>
      </c>
      <c r="W23" s="31">
        <v>7.523695652173914</v>
      </c>
      <c r="X23" s="31">
        <v>0</v>
      </c>
      <c r="Y23" s="31">
        <v>0</v>
      </c>
      <c r="Z23" s="31">
        <v>0</v>
      </c>
      <c r="AA23" s="31">
        <v>0</v>
      </c>
      <c r="AB23" s="31">
        <v>0</v>
      </c>
      <c r="AC23" s="31">
        <v>7.523695652173914</v>
      </c>
      <c r="AD23" s="31">
        <v>0</v>
      </c>
      <c r="AE23" s="31">
        <v>0</v>
      </c>
      <c r="AF23" t="s">
        <v>14</v>
      </c>
      <c r="AG23" s="32">
        <v>4</v>
      </c>
      <c r="AH23"/>
    </row>
    <row r="24" spans="1:34" x14ac:dyDescent="0.25">
      <c r="A24" t="s">
        <v>617</v>
      </c>
      <c r="B24" t="s">
        <v>337</v>
      </c>
      <c r="C24" t="s">
        <v>400</v>
      </c>
      <c r="D24" t="s">
        <v>563</v>
      </c>
      <c r="E24" s="31">
        <v>55.347826086956523</v>
      </c>
      <c r="F24" s="31">
        <v>3.3522407698350354</v>
      </c>
      <c r="G24" s="31">
        <v>3.0036901021209745</v>
      </c>
      <c r="H24" s="31">
        <v>0.53030047132757274</v>
      </c>
      <c r="I24" s="31">
        <v>0.34332482325216035</v>
      </c>
      <c r="J24" s="31">
        <v>185.53923913043479</v>
      </c>
      <c r="K24" s="31">
        <v>166.24771739130438</v>
      </c>
      <c r="L24" s="31">
        <v>29.350978260869571</v>
      </c>
      <c r="M24" s="31">
        <v>19.002282608695658</v>
      </c>
      <c r="N24" s="31">
        <v>5.5864130434782613</v>
      </c>
      <c r="O24" s="31">
        <v>4.762282608695652</v>
      </c>
      <c r="P24" s="31">
        <v>58.409347826086957</v>
      </c>
      <c r="Q24" s="31">
        <v>49.466521739130442</v>
      </c>
      <c r="R24" s="31">
        <v>8.9428260869565186</v>
      </c>
      <c r="S24" s="31">
        <v>97.778913043478283</v>
      </c>
      <c r="T24" s="31">
        <v>97.778913043478283</v>
      </c>
      <c r="U24" s="31">
        <v>0</v>
      </c>
      <c r="V24" s="31">
        <v>0</v>
      </c>
      <c r="W24" s="31">
        <v>0</v>
      </c>
      <c r="X24" s="31">
        <v>0</v>
      </c>
      <c r="Y24" s="31">
        <v>0</v>
      </c>
      <c r="Z24" s="31">
        <v>0</v>
      </c>
      <c r="AA24" s="31">
        <v>0</v>
      </c>
      <c r="AB24" s="31">
        <v>0</v>
      </c>
      <c r="AC24" s="31">
        <v>0</v>
      </c>
      <c r="AD24" s="31">
        <v>0</v>
      </c>
      <c r="AE24" s="31">
        <v>0</v>
      </c>
      <c r="AF24" t="s">
        <v>137</v>
      </c>
      <c r="AG24" s="32">
        <v>4</v>
      </c>
      <c r="AH24"/>
    </row>
    <row r="25" spans="1:34" x14ac:dyDescent="0.25">
      <c r="A25" t="s">
        <v>617</v>
      </c>
      <c r="B25" t="s">
        <v>357</v>
      </c>
      <c r="C25" t="s">
        <v>496</v>
      </c>
      <c r="D25" t="s">
        <v>520</v>
      </c>
      <c r="E25" s="31">
        <v>28.380434782608695</v>
      </c>
      <c r="F25" s="31">
        <v>3.6520605132133293</v>
      </c>
      <c r="G25" s="31">
        <v>3.2267981616239005</v>
      </c>
      <c r="H25" s="31">
        <v>0.58268096514745316</v>
      </c>
      <c r="I25" s="31">
        <v>0.47563385675986219</v>
      </c>
      <c r="J25" s="31">
        <v>103.64706521739133</v>
      </c>
      <c r="K25" s="31">
        <v>91.577934782608736</v>
      </c>
      <c r="L25" s="31">
        <v>16.536739130434785</v>
      </c>
      <c r="M25" s="31">
        <v>13.498695652173915</v>
      </c>
      <c r="N25" s="31">
        <v>0</v>
      </c>
      <c r="O25" s="31">
        <v>3.0380434782608696</v>
      </c>
      <c r="P25" s="31">
        <v>31.380108695652169</v>
      </c>
      <c r="Q25" s="31">
        <v>22.349021739130436</v>
      </c>
      <c r="R25" s="31">
        <v>9.0310869565217349</v>
      </c>
      <c r="S25" s="31">
        <v>55.730217391304379</v>
      </c>
      <c r="T25" s="31">
        <v>55.730217391304379</v>
      </c>
      <c r="U25" s="31">
        <v>0</v>
      </c>
      <c r="V25" s="31">
        <v>0</v>
      </c>
      <c r="W25" s="31">
        <v>0</v>
      </c>
      <c r="X25" s="31">
        <v>0</v>
      </c>
      <c r="Y25" s="31">
        <v>0</v>
      </c>
      <c r="Z25" s="31">
        <v>0</v>
      </c>
      <c r="AA25" s="31">
        <v>0</v>
      </c>
      <c r="AB25" s="31">
        <v>0</v>
      </c>
      <c r="AC25" s="31">
        <v>0</v>
      </c>
      <c r="AD25" s="31">
        <v>0</v>
      </c>
      <c r="AE25" s="31">
        <v>0</v>
      </c>
      <c r="AF25" t="s">
        <v>157</v>
      </c>
      <c r="AG25" s="32">
        <v>4</v>
      </c>
      <c r="AH25"/>
    </row>
    <row r="26" spans="1:34" x14ac:dyDescent="0.25">
      <c r="A26" t="s">
        <v>617</v>
      </c>
      <c r="B26" t="s">
        <v>317</v>
      </c>
      <c r="C26" t="s">
        <v>443</v>
      </c>
      <c r="D26" t="s">
        <v>531</v>
      </c>
      <c r="E26" s="31">
        <v>18.847826086956523</v>
      </c>
      <c r="F26" s="31">
        <v>5.2758362168396769</v>
      </c>
      <c r="G26" s="31">
        <v>4.9474048442906566</v>
      </c>
      <c r="H26" s="31">
        <v>0.82053056516724321</v>
      </c>
      <c r="I26" s="31">
        <v>0.49209919261822371</v>
      </c>
      <c r="J26" s="31">
        <v>99.438043478260866</v>
      </c>
      <c r="K26" s="31">
        <v>93.247826086956508</v>
      </c>
      <c r="L26" s="31">
        <v>15.465217391304346</v>
      </c>
      <c r="M26" s="31">
        <v>9.2750000000000004</v>
      </c>
      <c r="N26" s="31">
        <v>0.45108695652173914</v>
      </c>
      <c r="O26" s="31">
        <v>5.7391304347826084</v>
      </c>
      <c r="P26" s="31">
        <v>37.661956521739128</v>
      </c>
      <c r="Q26" s="31">
        <v>37.661956521739128</v>
      </c>
      <c r="R26" s="31">
        <v>0</v>
      </c>
      <c r="S26" s="31">
        <v>46.310869565217388</v>
      </c>
      <c r="T26" s="31">
        <v>46.310869565217388</v>
      </c>
      <c r="U26" s="31">
        <v>0</v>
      </c>
      <c r="V26" s="31">
        <v>0</v>
      </c>
      <c r="W26" s="31">
        <v>0.45108695652173914</v>
      </c>
      <c r="X26" s="31">
        <v>0</v>
      </c>
      <c r="Y26" s="31">
        <v>0.45108695652173914</v>
      </c>
      <c r="Z26" s="31">
        <v>0</v>
      </c>
      <c r="AA26" s="31">
        <v>0</v>
      </c>
      <c r="AB26" s="31">
        <v>0</v>
      </c>
      <c r="AC26" s="31">
        <v>0</v>
      </c>
      <c r="AD26" s="31">
        <v>0</v>
      </c>
      <c r="AE26" s="31">
        <v>0</v>
      </c>
      <c r="AF26" t="s">
        <v>116</v>
      </c>
      <c r="AG26" s="32">
        <v>4</v>
      </c>
      <c r="AH26"/>
    </row>
    <row r="27" spans="1:34" x14ac:dyDescent="0.25">
      <c r="A27" t="s">
        <v>617</v>
      </c>
      <c r="B27" t="s">
        <v>208</v>
      </c>
      <c r="C27" t="s">
        <v>441</v>
      </c>
      <c r="D27" t="s">
        <v>532</v>
      </c>
      <c r="E27" s="31">
        <v>89.586956521739125</v>
      </c>
      <c r="F27" s="31">
        <v>3.4980587236107756</v>
      </c>
      <c r="G27" s="31">
        <v>3.4082443581654949</v>
      </c>
      <c r="H27" s="31">
        <v>0.4134312060179568</v>
      </c>
      <c r="I27" s="31">
        <v>0.33969303567095366</v>
      </c>
      <c r="J27" s="31">
        <v>313.3804347826088</v>
      </c>
      <c r="K27" s="31">
        <v>305.33423913043487</v>
      </c>
      <c r="L27" s="31">
        <v>37.038043478260867</v>
      </c>
      <c r="M27" s="31">
        <v>30.432065217391305</v>
      </c>
      <c r="N27" s="31">
        <v>0.32065217391304346</v>
      </c>
      <c r="O27" s="31">
        <v>6.2853260869565215</v>
      </c>
      <c r="P27" s="31">
        <v>72.652173913043498</v>
      </c>
      <c r="Q27" s="31">
        <v>71.211956521739154</v>
      </c>
      <c r="R27" s="31">
        <v>1.4402173913043479</v>
      </c>
      <c r="S27" s="31">
        <v>203.69021739130443</v>
      </c>
      <c r="T27" s="31">
        <v>203.69021739130443</v>
      </c>
      <c r="U27" s="31">
        <v>0</v>
      </c>
      <c r="V27" s="31">
        <v>0</v>
      </c>
      <c r="W27" s="31">
        <v>19.945652173913043</v>
      </c>
      <c r="X27" s="31">
        <v>2.339673913043478</v>
      </c>
      <c r="Y27" s="31">
        <v>0.32065217391304346</v>
      </c>
      <c r="Z27" s="31">
        <v>0.54619565217391308</v>
      </c>
      <c r="AA27" s="31">
        <v>0</v>
      </c>
      <c r="AB27" s="31">
        <v>1.4402173913043479</v>
      </c>
      <c r="AC27" s="31">
        <v>15.298913043478262</v>
      </c>
      <c r="AD27" s="31">
        <v>0</v>
      </c>
      <c r="AE27" s="31">
        <v>0</v>
      </c>
      <c r="AF27" t="s">
        <v>7</v>
      </c>
      <c r="AG27" s="32">
        <v>4</v>
      </c>
      <c r="AH27"/>
    </row>
    <row r="28" spans="1:34" x14ac:dyDescent="0.25">
      <c r="A28" t="s">
        <v>617</v>
      </c>
      <c r="B28" t="s">
        <v>206</v>
      </c>
      <c r="C28" t="s">
        <v>436</v>
      </c>
      <c r="D28" t="s">
        <v>550</v>
      </c>
      <c r="E28" s="31">
        <v>71.891304347826093</v>
      </c>
      <c r="F28" s="31">
        <v>3.6975249470819471</v>
      </c>
      <c r="G28" s="31">
        <v>3.5716555790746898</v>
      </c>
      <c r="H28" s="31">
        <v>0.45406713032960383</v>
      </c>
      <c r="I28" s="31">
        <v>0.36705473238584818</v>
      </c>
      <c r="J28" s="31">
        <v>265.81989130434783</v>
      </c>
      <c r="K28" s="31">
        <v>256.77097826086958</v>
      </c>
      <c r="L28" s="31">
        <v>32.643478260869564</v>
      </c>
      <c r="M28" s="31">
        <v>26.388043478260869</v>
      </c>
      <c r="N28" s="31">
        <v>0.51630434782608692</v>
      </c>
      <c r="O28" s="31">
        <v>5.7391304347826084</v>
      </c>
      <c r="P28" s="31">
        <v>79.447282608695701</v>
      </c>
      <c r="Q28" s="31">
        <v>76.653804347826139</v>
      </c>
      <c r="R28" s="31">
        <v>2.7934782608695654</v>
      </c>
      <c r="S28" s="31">
        <v>153.7291304347826</v>
      </c>
      <c r="T28" s="31">
        <v>153.7291304347826</v>
      </c>
      <c r="U28" s="31">
        <v>0</v>
      </c>
      <c r="V28" s="31">
        <v>0</v>
      </c>
      <c r="W28" s="31">
        <v>20.637282608695656</v>
      </c>
      <c r="X28" s="31">
        <v>0</v>
      </c>
      <c r="Y28" s="31">
        <v>0.51630434782608692</v>
      </c>
      <c r="Z28" s="31">
        <v>0</v>
      </c>
      <c r="AA28" s="31">
        <v>0.42771739130434777</v>
      </c>
      <c r="AB28" s="31">
        <v>2.7934782608695654</v>
      </c>
      <c r="AC28" s="31">
        <v>16.899782608695656</v>
      </c>
      <c r="AD28" s="31">
        <v>0</v>
      </c>
      <c r="AE28" s="31">
        <v>0</v>
      </c>
      <c r="AF28" t="s">
        <v>5</v>
      </c>
      <c r="AG28" s="32">
        <v>4</v>
      </c>
      <c r="AH28"/>
    </row>
    <row r="29" spans="1:34" x14ac:dyDescent="0.25">
      <c r="A29" t="s">
        <v>617</v>
      </c>
      <c r="B29" t="s">
        <v>335</v>
      </c>
      <c r="C29" t="s">
        <v>468</v>
      </c>
      <c r="D29" t="s">
        <v>576</v>
      </c>
      <c r="E29" s="31">
        <v>50.413043478260867</v>
      </c>
      <c r="F29" s="31">
        <v>3.6982169038378614</v>
      </c>
      <c r="G29" s="31">
        <v>3.4444200086244074</v>
      </c>
      <c r="H29" s="31">
        <v>0.74630875377317807</v>
      </c>
      <c r="I29" s="31">
        <v>0.62911815437688656</v>
      </c>
      <c r="J29" s="31">
        <v>186.43836956521739</v>
      </c>
      <c r="K29" s="31">
        <v>173.64369565217393</v>
      </c>
      <c r="L29" s="31">
        <v>37.623695652173907</v>
      </c>
      <c r="M29" s="31">
        <v>31.715760869565212</v>
      </c>
      <c r="N29" s="31">
        <v>4.1990217391304343</v>
      </c>
      <c r="O29" s="31">
        <v>1.7089130434782605</v>
      </c>
      <c r="P29" s="31">
        <v>37.411521739130428</v>
      </c>
      <c r="Q29" s="31">
        <v>30.524782608695645</v>
      </c>
      <c r="R29" s="31">
        <v>6.8867391304347816</v>
      </c>
      <c r="S29" s="31">
        <v>111.40315217391307</v>
      </c>
      <c r="T29" s="31">
        <v>111.40315217391307</v>
      </c>
      <c r="U29" s="31">
        <v>0</v>
      </c>
      <c r="V29" s="31">
        <v>0</v>
      </c>
      <c r="W29" s="31">
        <v>0</v>
      </c>
      <c r="X29" s="31">
        <v>0</v>
      </c>
      <c r="Y29" s="31">
        <v>0</v>
      </c>
      <c r="Z29" s="31">
        <v>0</v>
      </c>
      <c r="AA29" s="31">
        <v>0</v>
      </c>
      <c r="AB29" s="31">
        <v>0</v>
      </c>
      <c r="AC29" s="31">
        <v>0</v>
      </c>
      <c r="AD29" s="31">
        <v>0</v>
      </c>
      <c r="AE29" s="31">
        <v>0</v>
      </c>
      <c r="AF29" t="s">
        <v>135</v>
      </c>
      <c r="AG29" s="32">
        <v>4</v>
      </c>
      <c r="AH29"/>
    </row>
    <row r="30" spans="1:34" x14ac:dyDescent="0.25">
      <c r="A30" t="s">
        <v>617</v>
      </c>
      <c r="B30" t="s">
        <v>380</v>
      </c>
      <c r="C30" t="s">
        <v>448</v>
      </c>
      <c r="D30" t="s">
        <v>564</v>
      </c>
      <c r="E30" s="31">
        <v>22.434782608695652</v>
      </c>
      <c r="F30" s="31">
        <v>6.5026841085271307</v>
      </c>
      <c r="G30" s="31">
        <v>5.6141182170542638</v>
      </c>
      <c r="H30" s="31">
        <v>0.97250484496124034</v>
      </c>
      <c r="I30" s="31">
        <v>0.38687015503875971</v>
      </c>
      <c r="J30" s="31">
        <v>145.88630434782607</v>
      </c>
      <c r="K30" s="31">
        <v>125.95152173913044</v>
      </c>
      <c r="L30" s="31">
        <v>21.817934782608695</v>
      </c>
      <c r="M30" s="31">
        <v>8.679347826086957</v>
      </c>
      <c r="N30" s="31">
        <v>7.3994565217391308</v>
      </c>
      <c r="O30" s="31">
        <v>5.7391304347826084</v>
      </c>
      <c r="P30" s="31">
        <v>50.320652173913047</v>
      </c>
      <c r="Q30" s="31">
        <v>43.524456521739133</v>
      </c>
      <c r="R30" s="31">
        <v>6.7961956521739131</v>
      </c>
      <c r="S30" s="31">
        <v>73.747717391304349</v>
      </c>
      <c r="T30" s="31">
        <v>73.747717391304349</v>
      </c>
      <c r="U30" s="31">
        <v>0</v>
      </c>
      <c r="V30" s="31">
        <v>0</v>
      </c>
      <c r="W30" s="31">
        <v>0</v>
      </c>
      <c r="X30" s="31">
        <v>0</v>
      </c>
      <c r="Y30" s="31">
        <v>0</v>
      </c>
      <c r="Z30" s="31">
        <v>0</v>
      </c>
      <c r="AA30" s="31">
        <v>0</v>
      </c>
      <c r="AB30" s="31">
        <v>0</v>
      </c>
      <c r="AC30" s="31">
        <v>0</v>
      </c>
      <c r="AD30" s="31">
        <v>0</v>
      </c>
      <c r="AE30" s="31">
        <v>0</v>
      </c>
      <c r="AF30" t="s">
        <v>180</v>
      </c>
      <c r="AG30" s="32">
        <v>4</v>
      </c>
      <c r="AH30"/>
    </row>
    <row r="31" spans="1:34" x14ac:dyDescent="0.25">
      <c r="A31" t="s">
        <v>617</v>
      </c>
      <c r="B31" t="s">
        <v>343</v>
      </c>
      <c r="C31" t="s">
        <v>447</v>
      </c>
      <c r="D31" t="s">
        <v>529</v>
      </c>
      <c r="E31" s="31">
        <v>112.20652173913044</v>
      </c>
      <c r="F31" s="31">
        <v>5.371963576479704</v>
      </c>
      <c r="G31" s="31">
        <v>5.0963266492298729</v>
      </c>
      <c r="H31" s="31">
        <v>0.68133875811295164</v>
      </c>
      <c r="I31" s="31">
        <v>0.50968323161871543</v>
      </c>
      <c r="J31" s="31">
        <v>602.7693478260868</v>
      </c>
      <c r="K31" s="31">
        <v>571.84108695652151</v>
      </c>
      <c r="L31" s="31">
        <v>76.450652173913042</v>
      </c>
      <c r="M31" s="31">
        <v>57.189782608695644</v>
      </c>
      <c r="N31" s="31">
        <v>14.125</v>
      </c>
      <c r="O31" s="31">
        <v>5.1358695652173916</v>
      </c>
      <c r="P31" s="31">
        <v>128.64489130434779</v>
      </c>
      <c r="Q31" s="31">
        <v>116.97749999999998</v>
      </c>
      <c r="R31" s="31">
        <v>11.667391304347829</v>
      </c>
      <c r="S31" s="31">
        <v>397.67380434782592</v>
      </c>
      <c r="T31" s="31">
        <v>397.67380434782592</v>
      </c>
      <c r="U31" s="31">
        <v>0</v>
      </c>
      <c r="V31" s="31">
        <v>0</v>
      </c>
      <c r="W31" s="31">
        <v>0</v>
      </c>
      <c r="X31" s="31">
        <v>0</v>
      </c>
      <c r="Y31" s="31">
        <v>0</v>
      </c>
      <c r="Z31" s="31">
        <v>0</v>
      </c>
      <c r="AA31" s="31">
        <v>0</v>
      </c>
      <c r="AB31" s="31">
        <v>0</v>
      </c>
      <c r="AC31" s="31">
        <v>0</v>
      </c>
      <c r="AD31" s="31">
        <v>0</v>
      </c>
      <c r="AE31" s="31">
        <v>0</v>
      </c>
      <c r="AF31" t="s">
        <v>143</v>
      </c>
      <c r="AG31" s="32">
        <v>4</v>
      </c>
      <c r="AH31"/>
    </row>
    <row r="32" spans="1:34" x14ac:dyDescent="0.25">
      <c r="A32" t="s">
        <v>617</v>
      </c>
      <c r="B32" t="s">
        <v>228</v>
      </c>
      <c r="C32" t="s">
        <v>405</v>
      </c>
      <c r="D32" t="s">
        <v>561</v>
      </c>
      <c r="E32" s="31">
        <v>85.065217391304344</v>
      </c>
      <c r="F32" s="31">
        <v>2.8549936110401228</v>
      </c>
      <c r="G32" s="31">
        <v>2.7470253002811149</v>
      </c>
      <c r="H32" s="31">
        <v>0.18247380526450294</v>
      </c>
      <c r="I32" s="31">
        <v>8.3545872731919241E-2</v>
      </c>
      <c r="J32" s="31">
        <v>242.86065217391305</v>
      </c>
      <c r="K32" s="31">
        <v>233.67630434782612</v>
      </c>
      <c r="L32" s="31">
        <v>15.522173913043478</v>
      </c>
      <c r="M32" s="31">
        <v>7.1068478260869554</v>
      </c>
      <c r="N32" s="31">
        <v>2.9370652173913037</v>
      </c>
      <c r="O32" s="31">
        <v>5.4782608695652177</v>
      </c>
      <c r="P32" s="31">
        <v>86.436956521739134</v>
      </c>
      <c r="Q32" s="31">
        <v>85.667934782608697</v>
      </c>
      <c r="R32" s="31">
        <v>0.76902173913043481</v>
      </c>
      <c r="S32" s="31">
        <v>140.90152173913046</v>
      </c>
      <c r="T32" s="31">
        <v>140.42815217391308</v>
      </c>
      <c r="U32" s="31">
        <v>0.47336956521739126</v>
      </c>
      <c r="V32" s="31">
        <v>0</v>
      </c>
      <c r="W32" s="31">
        <v>78.874891304347827</v>
      </c>
      <c r="X32" s="31">
        <v>0</v>
      </c>
      <c r="Y32" s="31">
        <v>0</v>
      </c>
      <c r="Z32" s="31">
        <v>0</v>
      </c>
      <c r="AA32" s="31">
        <v>20.451847826086958</v>
      </c>
      <c r="AB32" s="31">
        <v>0</v>
      </c>
      <c r="AC32" s="31">
        <v>58.423043478260873</v>
      </c>
      <c r="AD32" s="31">
        <v>0</v>
      </c>
      <c r="AE32" s="31">
        <v>0</v>
      </c>
      <c r="AF32" t="s">
        <v>27</v>
      </c>
      <c r="AG32" s="32">
        <v>4</v>
      </c>
      <c r="AH32"/>
    </row>
    <row r="33" spans="1:34" x14ac:dyDescent="0.25">
      <c r="A33" t="s">
        <v>617</v>
      </c>
      <c r="B33" t="s">
        <v>376</v>
      </c>
      <c r="C33" t="s">
        <v>504</v>
      </c>
      <c r="D33" t="s">
        <v>526</v>
      </c>
      <c r="E33" s="31">
        <v>52</v>
      </c>
      <c r="F33" s="31">
        <v>2.9665238294314378</v>
      </c>
      <c r="G33" s="31">
        <v>2.6659071906354512</v>
      </c>
      <c r="H33" s="31">
        <v>0.48637123745819388</v>
      </c>
      <c r="I33" s="31">
        <v>0.37934782608695639</v>
      </c>
      <c r="J33" s="31">
        <v>154.25923913043476</v>
      </c>
      <c r="K33" s="31">
        <v>138.62717391304346</v>
      </c>
      <c r="L33" s="31">
        <v>25.291304347826081</v>
      </c>
      <c r="M33" s="31">
        <v>19.726086956521733</v>
      </c>
      <c r="N33" s="31">
        <v>0</v>
      </c>
      <c r="O33" s="31">
        <v>5.5652173913043477</v>
      </c>
      <c r="P33" s="31">
        <v>52.874456521739141</v>
      </c>
      <c r="Q33" s="31">
        <v>42.807608695652185</v>
      </c>
      <c r="R33" s="31">
        <v>10.066847826086958</v>
      </c>
      <c r="S33" s="31">
        <v>76.09347826086956</v>
      </c>
      <c r="T33" s="31">
        <v>76.09347826086956</v>
      </c>
      <c r="U33" s="31">
        <v>0</v>
      </c>
      <c r="V33" s="31">
        <v>0</v>
      </c>
      <c r="W33" s="31">
        <v>0</v>
      </c>
      <c r="X33" s="31">
        <v>0</v>
      </c>
      <c r="Y33" s="31">
        <v>0</v>
      </c>
      <c r="Z33" s="31">
        <v>0</v>
      </c>
      <c r="AA33" s="31">
        <v>0</v>
      </c>
      <c r="AB33" s="31">
        <v>0</v>
      </c>
      <c r="AC33" s="31">
        <v>0</v>
      </c>
      <c r="AD33" s="31">
        <v>0</v>
      </c>
      <c r="AE33" s="31">
        <v>0</v>
      </c>
      <c r="AF33" t="s">
        <v>176</v>
      </c>
      <c r="AG33" s="32">
        <v>4</v>
      </c>
      <c r="AH33"/>
    </row>
    <row r="34" spans="1:34" x14ac:dyDescent="0.25">
      <c r="A34" t="s">
        <v>617</v>
      </c>
      <c r="B34" t="s">
        <v>369</v>
      </c>
      <c r="C34" t="s">
        <v>501</v>
      </c>
      <c r="D34" t="s">
        <v>569</v>
      </c>
      <c r="E34" s="31">
        <v>83.673913043478265</v>
      </c>
      <c r="F34" s="31">
        <v>3.3455183164458298</v>
      </c>
      <c r="G34" s="31">
        <v>2.9576578332034296</v>
      </c>
      <c r="H34" s="31">
        <v>0.61431670563782803</v>
      </c>
      <c r="I34" s="31">
        <v>0.38247077162899457</v>
      </c>
      <c r="J34" s="31">
        <v>279.93260869565216</v>
      </c>
      <c r="K34" s="31">
        <v>247.4788043478261</v>
      </c>
      <c r="L34" s="31">
        <v>51.402282608695657</v>
      </c>
      <c r="M34" s="31">
        <v>32.002826086956524</v>
      </c>
      <c r="N34" s="31">
        <v>15.3125</v>
      </c>
      <c r="O34" s="31">
        <v>4.0869565217391308</v>
      </c>
      <c r="P34" s="31">
        <v>67.350543478260875</v>
      </c>
      <c r="Q34" s="31">
        <v>54.296195652173914</v>
      </c>
      <c r="R34" s="31">
        <v>13.054347826086957</v>
      </c>
      <c r="S34" s="31">
        <v>161.17978260869566</v>
      </c>
      <c r="T34" s="31">
        <v>161.17978260869566</v>
      </c>
      <c r="U34" s="31">
        <v>0</v>
      </c>
      <c r="V34" s="31">
        <v>0</v>
      </c>
      <c r="W34" s="31">
        <v>88.334782608695647</v>
      </c>
      <c r="X34" s="31">
        <v>6.6169565217391302</v>
      </c>
      <c r="Y34" s="31">
        <v>0</v>
      </c>
      <c r="Z34" s="31">
        <v>0</v>
      </c>
      <c r="AA34" s="31">
        <v>25.209239130434781</v>
      </c>
      <c r="AB34" s="31">
        <v>0</v>
      </c>
      <c r="AC34" s="31">
        <v>56.508586956521739</v>
      </c>
      <c r="AD34" s="31">
        <v>0</v>
      </c>
      <c r="AE34" s="31">
        <v>0</v>
      </c>
      <c r="AF34" t="s">
        <v>169</v>
      </c>
      <c r="AG34" s="32">
        <v>4</v>
      </c>
      <c r="AH34"/>
    </row>
    <row r="35" spans="1:34" x14ac:dyDescent="0.25">
      <c r="A35" t="s">
        <v>617</v>
      </c>
      <c r="B35" t="s">
        <v>266</v>
      </c>
      <c r="C35" t="s">
        <v>473</v>
      </c>
      <c r="D35" t="s">
        <v>557</v>
      </c>
      <c r="E35" s="31">
        <v>67.586956521739125</v>
      </c>
      <c r="F35" s="31">
        <v>4.5448697330331296</v>
      </c>
      <c r="G35" s="31">
        <v>4.3731103248633012</v>
      </c>
      <c r="H35" s="31">
        <v>0.46232711482791905</v>
      </c>
      <c r="I35" s="31">
        <v>0.29462849790929563</v>
      </c>
      <c r="J35" s="31">
        <v>307.17391304347825</v>
      </c>
      <c r="K35" s="31">
        <v>295.56521739130437</v>
      </c>
      <c r="L35" s="31">
        <v>31.247282608695656</v>
      </c>
      <c r="M35" s="31">
        <v>19.913043478260871</v>
      </c>
      <c r="N35" s="31">
        <v>5.6820652173913047</v>
      </c>
      <c r="O35" s="31">
        <v>5.6521739130434785</v>
      </c>
      <c r="P35" s="31">
        <v>48.241847826086961</v>
      </c>
      <c r="Q35" s="31">
        <v>47.967391304347828</v>
      </c>
      <c r="R35" s="31">
        <v>0.27445652173913043</v>
      </c>
      <c r="S35" s="31">
        <v>227.68478260869566</v>
      </c>
      <c r="T35" s="31">
        <v>227.68478260869566</v>
      </c>
      <c r="U35" s="31">
        <v>0</v>
      </c>
      <c r="V35" s="31">
        <v>0</v>
      </c>
      <c r="W35" s="31">
        <v>0</v>
      </c>
      <c r="X35" s="31">
        <v>0</v>
      </c>
      <c r="Y35" s="31">
        <v>0</v>
      </c>
      <c r="Z35" s="31">
        <v>0</v>
      </c>
      <c r="AA35" s="31">
        <v>0</v>
      </c>
      <c r="AB35" s="31">
        <v>0</v>
      </c>
      <c r="AC35" s="31">
        <v>0</v>
      </c>
      <c r="AD35" s="31">
        <v>0</v>
      </c>
      <c r="AE35" s="31">
        <v>0</v>
      </c>
      <c r="AF35" t="s">
        <v>65</v>
      </c>
      <c r="AG35" s="32">
        <v>4</v>
      </c>
      <c r="AH35"/>
    </row>
    <row r="36" spans="1:34" x14ac:dyDescent="0.25">
      <c r="A36" t="s">
        <v>617</v>
      </c>
      <c r="B36" t="s">
        <v>304</v>
      </c>
      <c r="C36" t="s">
        <v>481</v>
      </c>
      <c r="D36" t="s">
        <v>583</v>
      </c>
      <c r="E36" s="31">
        <v>55.076086956521742</v>
      </c>
      <c r="F36" s="31">
        <v>3.6946911387408718</v>
      </c>
      <c r="G36" s="31">
        <v>3.5824945727254778</v>
      </c>
      <c r="H36" s="31">
        <v>0.51744622064337875</v>
      </c>
      <c r="I36" s="31">
        <v>0.40860469705940394</v>
      </c>
      <c r="J36" s="31">
        <v>203.4891304347826</v>
      </c>
      <c r="K36" s="31">
        <v>197.30978260869563</v>
      </c>
      <c r="L36" s="31">
        <v>28.498913043478261</v>
      </c>
      <c r="M36" s="31">
        <v>22.504347826086956</v>
      </c>
      <c r="N36" s="31">
        <v>0.25543478260869568</v>
      </c>
      <c r="O36" s="31">
        <v>5.7391304347826084</v>
      </c>
      <c r="P36" s="31">
        <v>64.68695652173912</v>
      </c>
      <c r="Q36" s="31">
        <v>64.502173913043464</v>
      </c>
      <c r="R36" s="31">
        <v>0.18478260869565216</v>
      </c>
      <c r="S36" s="31">
        <v>110.30326086956521</v>
      </c>
      <c r="T36" s="31">
        <v>110.30326086956521</v>
      </c>
      <c r="U36" s="31">
        <v>0</v>
      </c>
      <c r="V36" s="31">
        <v>0</v>
      </c>
      <c r="W36" s="31">
        <v>59.998913043478268</v>
      </c>
      <c r="X36" s="31">
        <v>0</v>
      </c>
      <c r="Y36" s="31">
        <v>0.25543478260869568</v>
      </c>
      <c r="Z36" s="31">
        <v>0</v>
      </c>
      <c r="AA36" s="31">
        <v>17.607608695652175</v>
      </c>
      <c r="AB36" s="31">
        <v>0.18478260869565216</v>
      </c>
      <c r="AC36" s="31">
        <v>41.951086956521742</v>
      </c>
      <c r="AD36" s="31">
        <v>0</v>
      </c>
      <c r="AE36" s="31">
        <v>0</v>
      </c>
      <c r="AF36" t="s">
        <v>103</v>
      </c>
      <c r="AG36" s="32">
        <v>4</v>
      </c>
      <c r="AH36"/>
    </row>
    <row r="37" spans="1:34" x14ac:dyDescent="0.25">
      <c r="A37" t="s">
        <v>617</v>
      </c>
      <c r="B37" t="s">
        <v>222</v>
      </c>
      <c r="C37" t="s">
        <v>423</v>
      </c>
      <c r="D37" t="s">
        <v>567</v>
      </c>
      <c r="E37" s="31">
        <v>109.76086956521739</v>
      </c>
      <c r="F37" s="31">
        <v>3.1509417706476524</v>
      </c>
      <c r="G37" s="31">
        <v>2.9608259061200237</v>
      </c>
      <c r="H37" s="31">
        <v>0.39868983957219251</v>
      </c>
      <c r="I37" s="31">
        <v>0.31312834224598934</v>
      </c>
      <c r="J37" s="31">
        <v>345.85010869565212</v>
      </c>
      <c r="K37" s="31">
        <v>324.98282608695649</v>
      </c>
      <c r="L37" s="31">
        <v>43.760543478260871</v>
      </c>
      <c r="M37" s="31">
        <v>34.369239130434785</v>
      </c>
      <c r="N37" s="31">
        <v>5.3913043478260869</v>
      </c>
      <c r="O37" s="31">
        <v>4</v>
      </c>
      <c r="P37" s="31">
        <v>79.759891304347803</v>
      </c>
      <c r="Q37" s="31">
        <v>68.283913043478236</v>
      </c>
      <c r="R37" s="31">
        <v>11.475978260869566</v>
      </c>
      <c r="S37" s="31">
        <v>222.32967391304345</v>
      </c>
      <c r="T37" s="31">
        <v>92.037065217391302</v>
      </c>
      <c r="U37" s="31">
        <v>130.29260869565215</v>
      </c>
      <c r="V37" s="31">
        <v>0</v>
      </c>
      <c r="W37" s="31">
        <v>6.7934782608695649E-2</v>
      </c>
      <c r="X37" s="31">
        <v>6.7934782608695649E-2</v>
      </c>
      <c r="Y37" s="31">
        <v>0</v>
      </c>
      <c r="Z37" s="31">
        <v>0</v>
      </c>
      <c r="AA37" s="31">
        <v>0</v>
      </c>
      <c r="AB37" s="31">
        <v>0</v>
      </c>
      <c r="AC37" s="31">
        <v>0</v>
      </c>
      <c r="AD37" s="31">
        <v>0</v>
      </c>
      <c r="AE37" s="31">
        <v>0</v>
      </c>
      <c r="AF37" t="s">
        <v>21</v>
      </c>
      <c r="AG37" s="32">
        <v>4</v>
      </c>
      <c r="AH37"/>
    </row>
    <row r="38" spans="1:34" x14ac:dyDescent="0.25">
      <c r="A38" t="s">
        <v>617</v>
      </c>
      <c r="B38" t="s">
        <v>319</v>
      </c>
      <c r="C38" t="s">
        <v>412</v>
      </c>
      <c r="D38" t="s">
        <v>561</v>
      </c>
      <c r="E38" s="31">
        <v>107.8804347826087</v>
      </c>
      <c r="F38" s="31">
        <v>4.0470025188916869</v>
      </c>
      <c r="G38" s="31">
        <v>3.7393954659949622</v>
      </c>
      <c r="H38" s="31">
        <v>0.48365239294710316</v>
      </c>
      <c r="I38" s="31">
        <v>0.32952141057934503</v>
      </c>
      <c r="J38" s="31">
        <v>436.59239130434781</v>
      </c>
      <c r="K38" s="31">
        <v>403.40760869565219</v>
      </c>
      <c r="L38" s="31">
        <v>52.176630434782602</v>
      </c>
      <c r="M38" s="31">
        <v>35.548913043478258</v>
      </c>
      <c r="N38" s="31">
        <v>10.975543478260869</v>
      </c>
      <c r="O38" s="31">
        <v>5.6521739130434785</v>
      </c>
      <c r="P38" s="31">
        <v>112.62228260869566</v>
      </c>
      <c r="Q38" s="31">
        <v>96.065217391304344</v>
      </c>
      <c r="R38" s="31">
        <v>16.557065217391305</v>
      </c>
      <c r="S38" s="31">
        <v>271.79347826086956</v>
      </c>
      <c r="T38" s="31">
        <v>250.95108695652175</v>
      </c>
      <c r="U38" s="31">
        <v>20.842391304347824</v>
      </c>
      <c r="V38" s="31">
        <v>0</v>
      </c>
      <c r="W38" s="31">
        <v>0</v>
      </c>
      <c r="X38" s="31">
        <v>0</v>
      </c>
      <c r="Y38" s="31">
        <v>0</v>
      </c>
      <c r="Z38" s="31">
        <v>0</v>
      </c>
      <c r="AA38" s="31">
        <v>0</v>
      </c>
      <c r="AB38" s="31">
        <v>0</v>
      </c>
      <c r="AC38" s="31">
        <v>0</v>
      </c>
      <c r="AD38" s="31">
        <v>0</v>
      </c>
      <c r="AE38" s="31">
        <v>0</v>
      </c>
      <c r="AF38" t="s">
        <v>118</v>
      </c>
      <c r="AG38" s="32">
        <v>4</v>
      </c>
      <c r="AH38"/>
    </row>
    <row r="39" spans="1:34" x14ac:dyDescent="0.25">
      <c r="A39" t="s">
        <v>617</v>
      </c>
      <c r="B39" t="s">
        <v>281</v>
      </c>
      <c r="C39" t="s">
        <v>427</v>
      </c>
      <c r="D39" t="s">
        <v>525</v>
      </c>
      <c r="E39" s="31">
        <v>77.510869565217391</v>
      </c>
      <c r="F39" s="31">
        <v>4.4831664563174876</v>
      </c>
      <c r="G39" s="31">
        <v>3.7045673818538769</v>
      </c>
      <c r="H39" s="31">
        <v>0.56818118076006185</v>
      </c>
      <c r="I39" s="31">
        <v>2.7341186369373164E-2</v>
      </c>
      <c r="J39" s="31">
        <v>347.49413043478262</v>
      </c>
      <c r="K39" s="31">
        <v>287.14423913043476</v>
      </c>
      <c r="L39" s="31">
        <v>44.04021739130436</v>
      </c>
      <c r="M39" s="31">
        <v>2.1192391304347828</v>
      </c>
      <c r="N39" s="31">
        <v>33.920978260869575</v>
      </c>
      <c r="O39" s="31">
        <v>8</v>
      </c>
      <c r="P39" s="31">
        <v>89.312826086956534</v>
      </c>
      <c r="Q39" s="31">
        <v>70.883913043478273</v>
      </c>
      <c r="R39" s="31">
        <v>18.428913043478268</v>
      </c>
      <c r="S39" s="31">
        <v>214.14108695652172</v>
      </c>
      <c r="T39" s="31">
        <v>196.83032608695649</v>
      </c>
      <c r="U39" s="31">
        <v>17.310760869565218</v>
      </c>
      <c r="V39" s="31">
        <v>0</v>
      </c>
      <c r="W39" s="31">
        <v>12.532282608695652</v>
      </c>
      <c r="X39" s="31">
        <v>0</v>
      </c>
      <c r="Y39" s="31">
        <v>0</v>
      </c>
      <c r="Z39" s="31">
        <v>0</v>
      </c>
      <c r="AA39" s="31">
        <v>12.532282608695652</v>
      </c>
      <c r="AB39" s="31">
        <v>0</v>
      </c>
      <c r="AC39" s="31">
        <v>0</v>
      </c>
      <c r="AD39" s="31">
        <v>0</v>
      </c>
      <c r="AE39" s="31">
        <v>0</v>
      </c>
      <c r="AF39" t="s">
        <v>80</v>
      </c>
      <c r="AG39" s="32">
        <v>4</v>
      </c>
      <c r="AH39"/>
    </row>
    <row r="40" spans="1:34" x14ac:dyDescent="0.25">
      <c r="A40" t="s">
        <v>617</v>
      </c>
      <c r="B40" t="s">
        <v>390</v>
      </c>
      <c r="C40" t="s">
        <v>436</v>
      </c>
      <c r="D40" t="s">
        <v>550</v>
      </c>
      <c r="E40" s="31">
        <v>115.94565217391305</v>
      </c>
      <c r="F40" s="31">
        <v>3.7780416236992593</v>
      </c>
      <c r="G40" s="31">
        <v>3.5267366644792348</v>
      </c>
      <c r="H40" s="31">
        <v>0.45476797600074997</v>
      </c>
      <c r="I40" s="31">
        <v>0.31025874191431518</v>
      </c>
      <c r="J40" s="31">
        <v>438.04750000000001</v>
      </c>
      <c r="K40" s="31">
        <v>408.90978260869565</v>
      </c>
      <c r="L40" s="31">
        <v>52.728369565217392</v>
      </c>
      <c r="M40" s="31">
        <v>35.973152173913043</v>
      </c>
      <c r="N40" s="31">
        <v>11.537934782608698</v>
      </c>
      <c r="O40" s="31">
        <v>5.2172826086956521</v>
      </c>
      <c r="P40" s="31">
        <v>116.7411956521739</v>
      </c>
      <c r="Q40" s="31">
        <v>104.35869565217391</v>
      </c>
      <c r="R40" s="31">
        <v>12.3825</v>
      </c>
      <c r="S40" s="31">
        <v>268.57793478260874</v>
      </c>
      <c r="T40" s="31">
        <v>240.62043478260875</v>
      </c>
      <c r="U40" s="31">
        <v>27.957500000000003</v>
      </c>
      <c r="V40" s="31">
        <v>0</v>
      </c>
      <c r="W40" s="31">
        <v>0</v>
      </c>
      <c r="X40" s="31">
        <v>0</v>
      </c>
      <c r="Y40" s="31">
        <v>0</v>
      </c>
      <c r="Z40" s="31">
        <v>0</v>
      </c>
      <c r="AA40" s="31">
        <v>0</v>
      </c>
      <c r="AB40" s="31">
        <v>0</v>
      </c>
      <c r="AC40" s="31">
        <v>0</v>
      </c>
      <c r="AD40" s="31">
        <v>0</v>
      </c>
      <c r="AE40" s="31">
        <v>0</v>
      </c>
      <c r="AF40" t="s">
        <v>190</v>
      </c>
      <c r="AG40" s="32">
        <v>4</v>
      </c>
      <c r="AH40"/>
    </row>
    <row r="41" spans="1:34" x14ac:dyDescent="0.25">
      <c r="A41" t="s">
        <v>617</v>
      </c>
      <c r="B41" t="s">
        <v>322</v>
      </c>
      <c r="C41" t="s">
        <v>417</v>
      </c>
      <c r="D41" t="s">
        <v>563</v>
      </c>
      <c r="E41" s="31">
        <v>53.358695652173914</v>
      </c>
      <c r="F41" s="31">
        <v>3.3799103687105316</v>
      </c>
      <c r="G41" s="31">
        <v>3.0822428193114684</v>
      </c>
      <c r="H41" s="31">
        <v>0.38169688327561624</v>
      </c>
      <c r="I41" s="31">
        <v>0.25947239763699326</v>
      </c>
      <c r="J41" s="31">
        <v>180.34760869565218</v>
      </c>
      <c r="K41" s="31">
        <v>164.46445652173912</v>
      </c>
      <c r="L41" s="31">
        <v>20.366847826086957</v>
      </c>
      <c r="M41" s="31">
        <v>13.845108695652174</v>
      </c>
      <c r="N41" s="31">
        <v>0</v>
      </c>
      <c r="O41" s="31">
        <v>6.5217391304347823</v>
      </c>
      <c r="P41" s="31">
        <v>38.75</v>
      </c>
      <c r="Q41" s="31">
        <v>29.388586956521738</v>
      </c>
      <c r="R41" s="31">
        <v>9.3614130434782616</v>
      </c>
      <c r="S41" s="31">
        <v>121.23076086956522</v>
      </c>
      <c r="T41" s="31">
        <v>121.23076086956522</v>
      </c>
      <c r="U41" s="31">
        <v>0</v>
      </c>
      <c r="V41" s="31">
        <v>0</v>
      </c>
      <c r="W41" s="31">
        <v>71.399456521739125</v>
      </c>
      <c r="X41" s="31">
        <v>8.6956521739130432E-2</v>
      </c>
      <c r="Y41" s="31">
        <v>0</v>
      </c>
      <c r="Z41" s="31">
        <v>0</v>
      </c>
      <c r="AA41" s="31">
        <v>7.7391304347826084</v>
      </c>
      <c r="AB41" s="31">
        <v>0</v>
      </c>
      <c r="AC41" s="31">
        <v>63.573369565217391</v>
      </c>
      <c r="AD41" s="31">
        <v>0</v>
      </c>
      <c r="AE41" s="31">
        <v>0</v>
      </c>
      <c r="AF41" t="s">
        <v>121</v>
      </c>
      <c r="AG41" s="32">
        <v>4</v>
      </c>
      <c r="AH41"/>
    </row>
    <row r="42" spans="1:34" x14ac:dyDescent="0.25">
      <c r="A42" t="s">
        <v>617</v>
      </c>
      <c r="B42" t="s">
        <v>291</v>
      </c>
      <c r="C42" t="s">
        <v>405</v>
      </c>
      <c r="D42" t="s">
        <v>561</v>
      </c>
      <c r="E42" s="31">
        <v>48.630434782608695</v>
      </c>
      <c r="F42" s="31">
        <v>3.8750894054537324</v>
      </c>
      <c r="G42" s="31">
        <v>3.4698591864103707</v>
      </c>
      <c r="H42" s="31">
        <v>0.37729101475189991</v>
      </c>
      <c r="I42" s="31">
        <v>0.25748770675011179</v>
      </c>
      <c r="J42" s="31">
        <v>188.44728260869564</v>
      </c>
      <c r="K42" s="31">
        <v>168.74076086956521</v>
      </c>
      <c r="L42" s="31">
        <v>18.347826086956523</v>
      </c>
      <c r="M42" s="31">
        <v>12.521739130434783</v>
      </c>
      <c r="N42" s="31">
        <v>0</v>
      </c>
      <c r="O42" s="31">
        <v>5.8260869565217392</v>
      </c>
      <c r="P42" s="31">
        <v>54.932065217391305</v>
      </c>
      <c r="Q42" s="31">
        <v>41.051630434782609</v>
      </c>
      <c r="R42" s="31">
        <v>13.880434782608695</v>
      </c>
      <c r="S42" s="31">
        <v>115.16739130434782</v>
      </c>
      <c r="T42" s="31">
        <v>115.16739130434782</v>
      </c>
      <c r="U42" s="31">
        <v>0</v>
      </c>
      <c r="V42" s="31">
        <v>0</v>
      </c>
      <c r="W42" s="31">
        <v>0</v>
      </c>
      <c r="X42" s="31">
        <v>0</v>
      </c>
      <c r="Y42" s="31">
        <v>0</v>
      </c>
      <c r="Z42" s="31">
        <v>0</v>
      </c>
      <c r="AA42" s="31">
        <v>0</v>
      </c>
      <c r="AB42" s="31">
        <v>0</v>
      </c>
      <c r="AC42" s="31">
        <v>0</v>
      </c>
      <c r="AD42" s="31">
        <v>0</v>
      </c>
      <c r="AE42" s="31">
        <v>0</v>
      </c>
      <c r="AF42" t="s">
        <v>90</v>
      </c>
      <c r="AG42" s="32">
        <v>4</v>
      </c>
      <c r="AH42"/>
    </row>
    <row r="43" spans="1:34" x14ac:dyDescent="0.25">
      <c r="A43" t="s">
        <v>617</v>
      </c>
      <c r="B43" t="s">
        <v>328</v>
      </c>
      <c r="C43" t="s">
        <v>490</v>
      </c>
      <c r="D43" t="s">
        <v>579</v>
      </c>
      <c r="E43" s="31">
        <v>54.184782608695649</v>
      </c>
      <c r="F43" s="31">
        <v>3.4434583751253767</v>
      </c>
      <c r="G43" s="31">
        <v>3.3147723169508532</v>
      </c>
      <c r="H43" s="31">
        <v>0.43329989969909727</v>
      </c>
      <c r="I43" s="31">
        <v>0.30461384152457366</v>
      </c>
      <c r="J43" s="31">
        <v>186.58304347826089</v>
      </c>
      <c r="K43" s="31">
        <v>179.61021739130436</v>
      </c>
      <c r="L43" s="31">
        <v>23.478260869565215</v>
      </c>
      <c r="M43" s="31">
        <v>16.505434782608692</v>
      </c>
      <c r="N43" s="31">
        <v>1.2336956521739131</v>
      </c>
      <c r="O43" s="31">
        <v>5.7391304347826084</v>
      </c>
      <c r="P43" s="31">
        <v>52.456521739130437</v>
      </c>
      <c r="Q43" s="31">
        <v>52.456521739130437</v>
      </c>
      <c r="R43" s="31">
        <v>0</v>
      </c>
      <c r="S43" s="31">
        <v>110.64826086956523</v>
      </c>
      <c r="T43" s="31">
        <v>110.64826086956523</v>
      </c>
      <c r="U43" s="31">
        <v>0</v>
      </c>
      <c r="V43" s="31">
        <v>0</v>
      </c>
      <c r="W43" s="31">
        <v>18.106956521739129</v>
      </c>
      <c r="X43" s="31">
        <v>0.72499999999999998</v>
      </c>
      <c r="Y43" s="31">
        <v>1.2336956521739131</v>
      </c>
      <c r="Z43" s="31">
        <v>0</v>
      </c>
      <c r="AA43" s="31">
        <v>4.0119565217391306</v>
      </c>
      <c r="AB43" s="31">
        <v>0</v>
      </c>
      <c r="AC43" s="31">
        <v>12.136304347826083</v>
      </c>
      <c r="AD43" s="31">
        <v>0</v>
      </c>
      <c r="AE43" s="31">
        <v>0</v>
      </c>
      <c r="AF43" t="s">
        <v>127</v>
      </c>
      <c r="AG43" s="32">
        <v>4</v>
      </c>
      <c r="AH43"/>
    </row>
    <row r="44" spans="1:34" x14ac:dyDescent="0.25">
      <c r="A44" t="s">
        <v>617</v>
      </c>
      <c r="B44" t="s">
        <v>285</v>
      </c>
      <c r="C44" t="s">
        <v>450</v>
      </c>
      <c r="D44" t="s">
        <v>565</v>
      </c>
      <c r="E44" s="31">
        <v>65.913043478260875</v>
      </c>
      <c r="F44" s="31">
        <v>4.0513456464379942</v>
      </c>
      <c r="G44" s="31">
        <v>3.2478891820580467</v>
      </c>
      <c r="H44" s="31">
        <v>0.75427770448548803</v>
      </c>
      <c r="I44" s="31">
        <v>0.12745877308707126</v>
      </c>
      <c r="J44" s="31">
        <v>267.03652173913042</v>
      </c>
      <c r="K44" s="31">
        <v>214.07826086956518</v>
      </c>
      <c r="L44" s="31">
        <v>49.716739130434782</v>
      </c>
      <c r="M44" s="31">
        <v>8.4011956521739144</v>
      </c>
      <c r="N44" s="31">
        <v>35.53021739130434</v>
      </c>
      <c r="O44" s="31">
        <v>5.7853260869565215</v>
      </c>
      <c r="P44" s="31">
        <v>91.016086956521718</v>
      </c>
      <c r="Q44" s="31">
        <v>79.373369565217374</v>
      </c>
      <c r="R44" s="31">
        <v>11.642717391304346</v>
      </c>
      <c r="S44" s="31">
        <v>126.3036956521739</v>
      </c>
      <c r="T44" s="31">
        <v>77.001195652173919</v>
      </c>
      <c r="U44" s="31">
        <v>49.302499999999988</v>
      </c>
      <c r="V44" s="31">
        <v>0</v>
      </c>
      <c r="W44" s="31">
        <v>0</v>
      </c>
      <c r="X44" s="31">
        <v>0</v>
      </c>
      <c r="Y44" s="31">
        <v>0</v>
      </c>
      <c r="Z44" s="31">
        <v>0</v>
      </c>
      <c r="AA44" s="31">
        <v>0</v>
      </c>
      <c r="AB44" s="31">
        <v>0</v>
      </c>
      <c r="AC44" s="31">
        <v>0</v>
      </c>
      <c r="AD44" s="31">
        <v>0</v>
      </c>
      <c r="AE44" s="31">
        <v>0</v>
      </c>
      <c r="AF44" t="s">
        <v>84</v>
      </c>
      <c r="AG44" s="32">
        <v>4</v>
      </c>
      <c r="AH44"/>
    </row>
    <row r="45" spans="1:34" x14ac:dyDescent="0.25">
      <c r="A45" t="s">
        <v>617</v>
      </c>
      <c r="B45" t="s">
        <v>239</v>
      </c>
      <c r="C45" t="s">
        <v>443</v>
      </c>
      <c r="D45" t="s">
        <v>531</v>
      </c>
      <c r="E45" s="31">
        <v>110.05434782608695</v>
      </c>
      <c r="F45" s="31">
        <v>3.0956177777777785</v>
      </c>
      <c r="G45" s="31">
        <v>2.9450113580246922</v>
      </c>
      <c r="H45" s="31">
        <v>0.26854419753086423</v>
      </c>
      <c r="I45" s="31">
        <v>0.16424790123456789</v>
      </c>
      <c r="J45" s="31">
        <v>340.68619565217398</v>
      </c>
      <c r="K45" s="31">
        <v>324.11130434782615</v>
      </c>
      <c r="L45" s="31">
        <v>29.55445652173913</v>
      </c>
      <c r="M45" s="31">
        <v>18.076195652173912</v>
      </c>
      <c r="N45" s="31">
        <v>5.9130434782608692</v>
      </c>
      <c r="O45" s="31">
        <v>5.5652173913043477</v>
      </c>
      <c r="P45" s="31">
        <v>113.52141304347826</v>
      </c>
      <c r="Q45" s="31">
        <v>108.42478260869565</v>
      </c>
      <c r="R45" s="31">
        <v>5.0966304347826084</v>
      </c>
      <c r="S45" s="31">
        <v>197.6103260869566</v>
      </c>
      <c r="T45" s="31">
        <v>197.6103260869566</v>
      </c>
      <c r="U45" s="31">
        <v>0</v>
      </c>
      <c r="V45" s="31">
        <v>0</v>
      </c>
      <c r="W45" s="31">
        <v>0</v>
      </c>
      <c r="X45" s="31">
        <v>0</v>
      </c>
      <c r="Y45" s="31">
        <v>0</v>
      </c>
      <c r="Z45" s="31">
        <v>0</v>
      </c>
      <c r="AA45" s="31">
        <v>0</v>
      </c>
      <c r="AB45" s="31">
        <v>0</v>
      </c>
      <c r="AC45" s="31">
        <v>0</v>
      </c>
      <c r="AD45" s="31">
        <v>0</v>
      </c>
      <c r="AE45" s="31">
        <v>0</v>
      </c>
      <c r="AF45" t="s">
        <v>38</v>
      </c>
      <c r="AG45" s="32">
        <v>4</v>
      </c>
      <c r="AH45"/>
    </row>
    <row r="46" spans="1:34" x14ac:dyDescent="0.25">
      <c r="A46" t="s">
        <v>617</v>
      </c>
      <c r="B46" t="s">
        <v>270</v>
      </c>
      <c r="C46" t="s">
        <v>433</v>
      </c>
      <c r="D46" t="s">
        <v>575</v>
      </c>
      <c r="E46" s="31">
        <v>53.456521739130437</v>
      </c>
      <c r="F46" s="31">
        <v>3.3836681577877181</v>
      </c>
      <c r="G46" s="31">
        <v>2.9920902806018708</v>
      </c>
      <c r="H46" s="31">
        <v>0.732265148434323</v>
      </c>
      <c r="I46" s="31">
        <v>0.54189304595363985</v>
      </c>
      <c r="J46" s="31">
        <v>180.87913043478258</v>
      </c>
      <c r="K46" s="31">
        <v>159.94673913043479</v>
      </c>
      <c r="L46" s="31">
        <v>39.144347826086964</v>
      </c>
      <c r="M46" s="31">
        <v>28.967717391304358</v>
      </c>
      <c r="N46" s="31">
        <v>4.5244565217391299</v>
      </c>
      <c r="O46" s="31">
        <v>5.6521739130434785</v>
      </c>
      <c r="P46" s="31">
        <v>44.690108695652171</v>
      </c>
      <c r="Q46" s="31">
        <v>33.934347826086956</v>
      </c>
      <c r="R46" s="31">
        <v>10.755760869565215</v>
      </c>
      <c r="S46" s="31">
        <v>97.044673913043454</v>
      </c>
      <c r="T46" s="31">
        <v>88.500652173913025</v>
      </c>
      <c r="U46" s="31">
        <v>8.5440217391304341</v>
      </c>
      <c r="V46" s="31">
        <v>0</v>
      </c>
      <c r="W46" s="31">
        <v>0</v>
      </c>
      <c r="X46" s="31">
        <v>0</v>
      </c>
      <c r="Y46" s="31">
        <v>0</v>
      </c>
      <c r="Z46" s="31">
        <v>0</v>
      </c>
      <c r="AA46" s="31">
        <v>0</v>
      </c>
      <c r="AB46" s="31">
        <v>0</v>
      </c>
      <c r="AC46" s="31">
        <v>0</v>
      </c>
      <c r="AD46" s="31">
        <v>0</v>
      </c>
      <c r="AE46" s="31">
        <v>0</v>
      </c>
      <c r="AF46" t="s">
        <v>69</v>
      </c>
      <c r="AG46" s="32">
        <v>4</v>
      </c>
      <c r="AH46"/>
    </row>
    <row r="47" spans="1:34" x14ac:dyDescent="0.25">
      <c r="A47" t="s">
        <v>617</v>
      </c>
      <c r="B47" t="s">
        <v>245</v>
      </c>
      <c r="C47" t="s">
        <v>414</v>
      </c>
      <c r="D47" t="s">
        <v>574</v>
      </c>
      <c r="E47" s="31">
        <v>79.086956521739125</v>
      </c>
      <c r="F47" s="31">
        <v>3.7482160527762511</v>
      </c>
      <c r="G47" s="31">
        <v>3.2225852116547546</v>
      </c>
      <c r="H47" s="31">
        <v>0.50717427157778994</v>
      </c>
      <c r="I47" s="31">
        <v>9.4954645409565677E-2</v>
      </c>
      <c r="J47" s="31">
        <v>296.435</v>
      </c>
      <c r="K47" s="31">
        <v>254.86445652173907</v>
      </c>
      <c r="L47" s="31">
        <v>40.110869565217385</v>
      </c>
      <c r="M47" s="31">
        <v>7.5096739130434766</v>
      </c>
      <c r="N47" s="31">
        <v>26.19902173913043</v>
      </c>
      <c r="O47" s="31">
        <v>6.4021739130434785</v>
      </c>
      <c r="P47" s="31">
        <v>77.896195652173873</v>
      </c>
      <c r="Q47" s="31">
        <v>68.926847826086927</v>
      </c>
      <c r="R47" s="31">
        <v>8.9693478260869526</v>
      </c>
      <c r="S47" s="31">
        <v>178.42793478260867</v>
      </c>
      <c r="T47" s="31">
        <v>169.46163043478259</v>
      </c>
      <c r="U47" s="31">
        <v>8.9663043478260835</v>
      </c>
      <c r="V47" s="31">
        <v>0</v>
      </c>
      <c r="W47" s="31">
        <v>64.877826086956517</v>
      </c>
      <c r="X47" s="31">
        <v>0</v>
      </c>
      <c r="Y47" s="31">
        <v>0</v>
      </c>
      <c r="Z47" s="31">
        <v>0</v>
      </c>
      <c r="AA47" s="31">
        <v>19.159239130434784</v>
      </c>
      <c r="AB47" s="31">
        <v>0</v>
      </c>
      <c r="AC47" s="31">
        <v>45.718586956521733</v>
      </c>
      <c r="AD47" s="31">
        <v>0</v>
      </c>
      <c r="AE47" s="31">
        <v>0</v>
      </c>
      <c r="AF47" t="s">
        <v>44</v>
      </c>
      <c r="AG47" s="32">
        <v>4</v>
      </c>
      <c r="AH47"/>
    </row>
    <row r="48" spans="1:34" x14ac:dyDescent="0.25">
      <c r="A48" t="s">
        <v>617</v>
      </c>
      <c r="B48" t="s">
        <v>249</v>
      </c>
      <c r="C48" t="s">
        <v>433</v>
      </c>
      <c r="D48" t="s">
        <v>575</v>
      </c>
      <c r="E48" s="31">
        <v>122.54347826086956</v>
      </c>
      <c r="F48" s="31">
        <v>3.8577700904736565</v>
      </c>
      <c r="G48" s="31">
        <v>3.6005854177754122</v>
      </c>
      <c r="H48" s="31">
        <v>0.75558807876530076</v>
      </c>
      <c r="I48" s="31">
        <v>0.63954674472237005</v>
      </c>
      <c r="J48" s="31">
        <v>472.74456521739131</v>
      </c>
      <c r="K48" s="31">
        <v>441.22826086956519</v>
      </c>
      <c r="L48" s="31">
        <v>92.592391304347828</v>
      </c>
      <c r="M48" s="31">
        <v>78.372282608695656</v>
      </c>
      <c r="N48" s="31">
        <v>10.502717391304348</v>
      </c>
      <c r="O48" s="31">
        <v>3.7173913043478262</v>
      </c>
      <c r="P48" s="31">
        <v>172.67934782608694</v>
      </c>
      <c r="Q48" s="31">
        <v>155.38315217391303</v>
      </c>
      <c r="R48" s="31">
        <v>17.296195652173914</v>
      </c>
      <c r="S48" s="31">
        <v>207.4728260869565</v>
      </c>
      <c r="T48" s="31">
        <v>163.35597826086956</v>
      </c>
      <c r="U48" s="31">
        <v>44.116847826086953</v>
      </c>
      <c r="V48" s="31">
        <v>0</v>
      </c>
      <c r="W48" s="31">
        <v>0</v>
      </c>
      <c r="X48" s="31">
        <v>0</v>
      </c>
      <c r="Y48" s="31">
        <v>0</v>
      </c>
      <c r="Z48" s="31">
        <v>0</v>
      </c>
      <c r="AA48" s="31">
        <v>0</v>
      </c>
      <c r="AB48" s="31">
        <v>0</v>
      </c>
      <c r="AC48" s="31">
        <v>0</v>
      </c>
      <c r="AD48" s="31">
        <v>0</v>
      </c>
      <c r="AE48" s="31">
        <v>0</v>
      </c>
      <c r="AF48" t="s">
        <v>48</v>
      </c>
      <c r="AG48" s="32">
        <v>4</v>
      </c>
      <c r="AH48"/>
    </row>
    <row r="49" spans="1:34" x14ac:dyDescent="0.25">
      <c r="A49" t="s">
        <v>617</v>
      </c>
      <c r="B49" t="s">
        <v>282</v>
      </c>
      <c r="C49" t="s">
        <v>423</v>
      </c>
      <c r="D49" t="s">
        <v>567</v>
      </c>
      <c r="E49" s="31">
        <v>60.706521739130437</v>
      </c>
      <c r="F49" s="31">
        <v>3.4771154879140562</v>
      </c>
      <c r="G49" s="31">
        <v>3.0145120859444954</v>
      </c>
      <c r="H49" s="31">
        <v>0.72751656222023275</v>
      </c>
      <c r="I49" s="31">
        <v>0.38946105640107431</v>
      </c>
      <c r="J49" s="31">
        <v>211.0835869565218</v>
      </c>
      <c r="K49" s="31">
        <v>183.00054347826094</v>
      </c>
      <c r="L49" s="31">
        <v>44.164999999999999</v>
      </c>
      <c r="M49" s="31">
        <v>23.642826086956521</v>
      </c>
      <c r="N49" s="31">
        <v>13.522173913043479</v>
      </c>
      <c r="O49" s="31">
        <v>7</v>
      </c>
      <c r="P49" s="31">
        <v>41.744239130434792</v>
      </c>
      <c r="Q49" s="31">
        <v>34.183369565217397</v>
      </c>
      <c r="R49" s="31">
        <v>7.5608695652173914</v>
      </c>
      <c r="S49" s="31">
        <v>125.17434782608701</v>
      </c>
      <c r="T49" s="31">
        <v>123.83206521739136</v>
      </c>
      <c r="U49" s="31">
        <v>1.3422826086956519</v>
      </c>
      <c r="V49" s="31">
        <v>0</v>
      </c>
      <c r="W49" s="31">
        <v>1.9103260869565217</v>
      </c>
      <c r="X49" s="31">
        <v>0</v>
      </c>
      <c r="Y49" s="31">
        <v>0</v>
      </c>
      <c r="Z49" s="31">
        <v>0</v>
      </c>
      <c r="AA49" s="31">
        <v>0</v>
      </c>
      <c r="AB49" s="31">
        <v>0</v>
      </c>
      <c r="AC49" s="31">
        <v>1.9103260869565217</v>
      </c>
      <c r="AD49" s="31">
        <v>0</v>
      </c>
      <c r="AE49" s="31">
        <v>0</v>
      </c>
      <c r="AF49" t="s">
        <v>81</v>
      </c>
      <c r="AG49" s="32">
        <v>4</v>
      </c>
      <c r="AH49"/>
    </row>
    <row r="50" spans="1:34" x14ac:dyDescent="0.25">
      <c r="A50" t="s">
        <v>617</v>
      </c>
      <c r="B50" t="s">
        <v>331</v>
      </c>
      <c r="C50" t="s">
        <v>449</v>
      </c>
      <c r="D50" t="s">
        <v>545</v>
      </c>
      <c r="E50" s="31">
        <v>84.576086956521735</v>
      </c>
      <c r="F50" s="31">
        <v>3.5225870710705567</v>
      </c>
      <c r="G50" s="31">
        <v>3.2108340830227475</v>
      </c>
      <c r="H50" s="31">
        <v>0.61399563038169902</v>
      </c>
      <c r="I50" s="31">
        <v>0.30224264233389025</v>
      </c>
      <c r="J50" s="31">
        <v>297.92663043478262</v>
      </c>
      <c r="K50" s="31">
        <v>271.55978260869563</v>
      </c>
      <c r="L50" s="31">
        <v>51.929347826086953</v>
      </c>
      <c r="M50" s="31">
        <v>25.5625</v>
      </c>
      <c r="N50" s="31">
        <v>21.429347826086957</v>
      </c>
      <c r="O50" s="31">
        <v>4.9375</v>
      </c>
      <c r="P50" s="31">
        <v>95.418478260869563</v>
      </c>
      <c r="Q50" s="31">
        <v>95.418478260869563</v>
      </c>
      <c r="R50" s="31">
        <v>0</v>
      </c>
      <c r="S50" s="31">
        <v>150.57880434782609</v>
      </c>
      <c r="T50" s="31">
        <v>150.57880434782609</v>
      </c>
      <c r="U50" s="31">
        <v>0</v>
      </c>
      <c r="V50" s="31">
        <v>0</v>
      </c>
      <c r="W50" s="31">
        <v>0</v>
      </c>
      <c r="X50" s="31">
        <v>0</v>
      </c>
      <c r="Y50" s="31">
        <v>0</v>
      </c>
      <c r="Z50" s="31">
        <v>0</v>
      </c>
      <c r="AA50" s="31">
        <v>0</v>
      </c>
      <c r="AB50" s="31">
        <v>0</v>
      </c>
      <c r="AC50" s="31">
        <v>0</v>
      </c>
      <c r="AD50" s="31">
        <v>0</v>
      </c>
      <c r="AE50" s="31">
        <v>0</v>
      </c>
      <c r="AF50" t="s">
        <v>131</v>
      </c>
      <c r="AG50" s="32">
        <v>4</v>
      </c>
      <c r="AH50"/>
    </row>
    <row r="51" spans="1:34" x14ac:dyDescent="0.25">
      <c r="A51" t="s">
        <v>617</v>
      </c>
      <c r="B51" t="s">
        <v>227</v>
      </c>
      <c r="C51" t="s">
        <v>453</v>
      </c>
      <c r="D51" t="s">
        <v>532</v>
      </c>
      <c r="E51" s="31">
        <v>106.10869565217391</v>
      </c>
      <c r="F51" s="31">
        <v>3.5753308748207333</v>
      </c>
      <c r="G51" s="31">
        <v>3.3231827494365902</v>
      </c>
      <c r="H51" s="31">
        <v>0.77472751485351377</v>
      </c>
      <c r="I51" s="31">
        <v>0.5225793894693711</v>
      </c>
      <c r="J51" s="31">
        <v>379.37369565217386</v>
      </c>
      <c r="K51" s="31">
        <v>352.61858695652165</v>
      </c>
      <c r="L51" s="31">
        <v>82.205326086956532</v>
      </c>
      <c r="M51" s="31">
        <v>55.450217391304349</v>
      </c>
      <c r="N51" s="31">
        <v>22.059456521739129</v>
      </c>
      <c r="O51" s="31">
        <v>4.6956521739130439</v>
      </c>
      <c r="P51" s="31">
        <v>72.137391304347815</v>
      </c>
      <c r="Q51" s="31">
        <v>72.137391304347815</v>
      </c>
      <c r="R51" s="31">
        <v>0</v>
      </c>
      <c r="S51" s="31">
        <v>225.03097826086952</v>
      </c>
      <c r="T51" s="31">
        <v>209.24326086956518</v>
      </c>
      <c r="U51" s="31">
        <v>15.787717391304353</v>
      </c>
      <c r="V51" s="31">
        <v>0</v>
      </c>
      <c r="W51" s="31">
        <v>19.021739130434781</v>
      </c>
      <c r="X51" s="31">
        <v>0</v>
      </c>
      <c r="Y51" s="31">
        <v>1.5</v>
      </c>
      <c r="Z51" s="31">
        <v>0.86956521739130432</v>
      </c>
      <c r="AA51" s="31">
        <v>16.652173913043477</v>
      </c>
      <c r="AB51" s="31">
        <v>0</v>
      </c>
      <c r="AC51" s="31">
        <v>0</v>
      </c>
      <c r="AD51" s="31">
        <v>0</v>
      </c>
      <c r="AE51" s="31">
        <v>0</v>
      </c>
      <c r="AF51" t="s">
        <v>26</v>
      </c>
      <c r="AG51" s="32">
        <v>4</v>
      </c>
      <c r="AH51"/>
    </row>
    <row r="52" spans="1:34" x14ac:dyDescent="0.25">
      <c r="A52" t="s">
        <v>617</v>
      </c>
      <c r="B52" t="s">
        <v>235</v>
      </c>
      <c r="C52" t="s">
        <v>410</v>
      </c>
      <c r="D52" t="s">
        <v>570</v>
      </c>
      <c r="E52" s="31">
        <v>77.880434782608702</v>
      </c>
      <c r="F52" s="31">
        <v>3.474775994417306</v>
      </c>
      <c r="G52" s="31">
        <v>3.125822749476622</v>
      </c>
      <c r="H52" s="31">
        <v>0.78588834612700609</v>
      </c>
      <c r="I52" s="31">
        <v>0.46143196092114425</v>
      </c>
      <c r="J52" s="31">
        <v>270.61706521739131</v>
      </c>
      <c r="K52" s="31">
        <v>243.44043478260869</v>
      </c>
      <c r="L52" s="31">
        <v>61.205326086956511</v>
      </c>
      <c r="M52" s="31">
        <v>35.93652173913042</v>
      </c>
      <c r="N52" s="31">
        <v>19.877500000000005</v>
      </c>
      <c r="O52" s="31">
        <v>5.3913043478260869</v>
      </c>
      <c r="P52" s="31">
        <v>84.475434782608673</v>
      </c>
      <c r="Q52" s="31">
        <v>82.567608695652154</v>
      </c>
      <c r="R52" s="31">
        <v>1.9078260869565218</v>
      </c>
      <c r="S52" s="31">
        <v>124.93630434782612</v>
      </c>
      <c r="T52" s="31">
        <v>124.93630434782612</v>
      </c>
      <c r="U52" s="31">
        <v>0</v>
      </c>
      <c r="V52" s="31">
        <v>0</v>
      </c>
      <c r="W52" s="31">
        <v>68.165760869565219</v>
      </c>
      <c r="X52" s="31">
        <v>14.943369565217392</v>
      </c>
      <c r="Y52" s="31">
        <v>2.0380434782608696</v>
      </c>
      <c r="Z52" s="31">
        <v>1.9130434782608696</v>
      </c>
      <c r="AA52" s="31">
        <v>49.271304347826089</v>
      </c>
      <c r="AB52" s="31">
        <v>0</v>
      </c>
      <c r="AC52" s="31">
        <v>0</v>
      </c>
      <c r="AD52" s="31">
        <v>0</v>
      </c>
      <c r="AE52" s="31">
        <v>0</v>
      </c>
      <c r="AF52" t="s">
        <v>34</v>
      </c>
      <c r="AG52" s="32">
        <v>4</v>
      </c>
      <c r="AH52"/>
    </row>
    <row r="53" spans="1:34" x14ac:dyDescent="0.25">
      <c r="A53" t="s">
        <v>617</v>
      </c>
      <c r="B53" t="s">
        <v>260</v>
      </c>
      <c r="C53" t="s">
        <v>465</v>
      </c>
      <c r="D53" t="s">
        <v>540</v>
      </c>
      <c r="E53" s="31">
        <v>48.858695652173914</v>
      </c>
      <c r="F53" s="31">
        <v>4.0970500556173528</v>
      </c>
      <c r="G53" s="31">
        <v>3.7118153503893216</v>
      </c>
      <c r="H53" s="31">
        <v>0.96283870967741936</v>
      </c>
      <c r="I53" s="31">
        <v>0.57760400444938831</v>
      </c>
      <c r="J53" s="31">
        <v>200.17652173913044</v>
      </c>
      <c r="K53" s="31">
        <v>181.35445652173914</v>
      </c>
      <c r="L53" s="31">
        <v>47.04304347826087</v>
      </c>
      <c r="M53" s="31">
        <v>28.220978260869568</v>
      </c>
      <c r="N53" s="31">
        <v>13.256847826086958</v>
      </c>
      <c r="O53" s="31">
        <v>5.5652173913043477</v>
      </c>
      <c r="P53" s="31">
        <v>41.744673913043478</v>
      </c>
      <c r="Q53" s="31">
        <v>41.744673913043478</v>
      </c>
      <c r="R53" s="31">
        <v>0</v>
      </c>
      <c r="S53" s="31">
        <v>111.3888043478261</v>
      </c>
      <c r="T53" s="31">
        <v>111.3888043478261</v>
      </c>
      <c r="U53" s="31">
        <v>0</v>
      </c>
      <c r="V53" s="31">
        <v>0</v>
      </c>
      <c r="W53" s="31">
        <v>8.9755434782608692</v>
      </c>
      <c r="X53" s="31">
        <v>0</v>
      </c>
      <c r="Y53" s="31">
        <v>0.78804347826086951</v>
      </c>
      <c r="Z53" s="31">
        <v>0</v>
      </c>
      <c r="AA53" s="31">
        <v>6.4538043478260869</v>
      </c>
      <c r="AB53" s="31">
        <v>0</v>
      </c>
      <c r="AC53" s="31">
        <v>1.7336956521739131</v>
      </c>
      <c r="AD53" s="31">
        <v>0</v>
      </c>
      <c r="AE53" s="31">
        <v>0</v>
      </c>
      <c r="AF53" t="s">
        <v>59</v>
      </c>
      <c r="AG53" s="32">
        <v>4</v>
      </c>
      <c r="AH53"/>
    </row>
    <row r="54" spans="1:34" x14ac:dyDescent="0.25">
      <c r="A54" t="s">
        <v>617</v>
      </c>
      <c r="B54" t="s">
        <v>225</v>
      </c>
      <c r="C54" t="s">
        <v>452</v>
      </c>
      <c r="D54" t="s">
        <v>553</v>
      </c>
      <c r="E54" s="31">
        <v>100.57608695652173</v>
      </c>
      <c r="F54" s="31">
        <v>2.7680903490759747</v>
      </c>
      <c r="G54" s="31">
        <v>2.4986145034043008</v>
      </c>
      <c r="H54" s="31">
        <v>0.5518113044418026</v>
      </c>
      <c r="I54" s="31">
        <v>0.32706797795309628</v>
      </c>
      <c r="J54" s="31">
        <v>278.40369565217384</v>
      </c>
      <c r="K54" s="31">
        <v>251.30086956521734</v>
      </c>
      <c r="L54" s="31">
        <v>55.499021739130427</v>
      </c>
      <c r="M54" s="31">
        <v>32.895217391304342</v>
      </c>
      <c r="N54" s="31">
        <v>17.03858695652174</v>
      </c>
      <c r="O54" s="31">
        <v>5.5652173913043477</v>
      </c>
      <c r="P54" s="31">
        <v>60.842608695652189</v>
      </c>
      <c r="Q54" s="31">
        <v>56.343586956521754</v>
      </c>
      <c r="R54" s="31">
        <v>4.4990217391304341</v>
      </c>
      <c r="S54" s="31">
        <v>162.06206521739125</v>
      </c>
      <c r="T54" s="31">
        <v>143.21673913043472</v>
      </c>
      <c r="U54" s="31">
        <v>18.845326086956526</v>
      </c>
      <c r="V54" s="31">
        <v>0</v>
      </c>
      <c r="W54" s="31">
        <v>0.94021739130434778</v>
      </c>
      <c r="X54" s="31">
        <v>0</v>
      </c>
      <c r="Y54" s="31">
        <v>0.94021739130434778</v>
      </c>
      <c r="Z54" s="31">
        <v>0</v>
      </c>
      <c r="AA54" s="31">
        <v>0</v>
      </c>
      <c r="AB54" s="31">
        <v>0</v>
      </c>
      <c r="AC54" s="31">
        <v>0</v>
      </c>
      <c r="AD54" s="31">
        <v>0</v>
      </c>
      <c r="AE54" s="31">
        <v>0</v>
      </c>
      <c r="AF54" t="s">
        <v>24</v>
      </c>
      <c r="AG54" s="32">
        <v>4</v>
      </c>
      <c r="AH54"/>
    </row>
    <row r="55" spans="1:34" x14ac:dyDescent="0.25">
      <c r="A55" t="s">
        <v>617</v>
      </c>
      <c r="B55" t="s">
        <v>226</v>
      </c>
      <c r="C55" t="s">
        <v>425</v>
      </c>
      <c r="D55" t="s">
        <v>514</v>
      </c>
      <c r="E55" s="31">
        <v>82.880434782608702</v>
      </c>
      <c r="F55" s="31">
        <v>4.1662557377049181</v>
      </c>
      <c r="G55" s="31">
        <v>3.7482859016393442</v>
      </c>
      <c r="H55" s="31">
        <v>0.64631868852459007</v>
      </c>
      <c r="I55" s="31">
        <v>0.28544262295081951</v>
      </c>
      <c r="J55" s="31">
        <v>345.30108695652177</v>
      </c>
      <c r="K55" s="31">
        <v>310.65956521739133</v>
      </c>
      <c r="L55" s="31">
        <v>53.567173913043476</v>
      </c>
      <c r="M55" s="31">
        <v>23.657608695652165</v>
      </c>
      <c r="N55" s="31">
        <v>24.34434782608697</v>
      </c>
      <c r="O55" s="31">
        <v>5.5652173913043477</v>
      </c>
      <c r="P55" s="31">
        <v>90.332065217391303</v>
      </c>
      <c r="Q55" s="31">
        <v>85.600108695652168</v>
      </c>
      <c r="R55" s="31">
        <v>4.7319565217391304</v>
      </c>
      <c r="S55" s="31">
        <v>201.40184782608702</v>
      </c>
      <c r="T55" s="31">
        <v>201.40184782608702</v>
      </c>
      <c r="U55" s="31">
        <v>0</v>
      </c>
      <c r="V55" s="31">
        <v>0</v>
      </c>
      <c r="W55" s="31">
        <v>147.2217391304348</v>
      </c>
      <c r="X55" s="31">
        <v>2.7092391304347827</v>
      </c>
      <c r="Y55" s="31">
        <v>0.22826086956521738</v>
      </c>
      <c r="Z55" s="31">
        <v>0</v>
      </c>
      <c r="AA55" s="31">
        <v>51.154891304347828</v>
      </c>
      <c r="AB55" s="31">
        <v>0</v>
      </c>
      <c r="AC55" s="31">
        <v>93.129347826086956</v>
      </c>
      <c r="AD55" s="31">
        <v>0</v>
      </c>
      <c r="AE55" s="31">
        <v>0</v>
      </c>
      <c r="AF55" t="s">
        <v>25</v>
      </c>
      <c r="AG55" s="32">
        <v>4</v>
      </c>
      <c r="AH55"/>
    </row>
    <row r="56" spans="1:34" x14ac:dyDescent="0.25">
      <c r="A56" t="s">
        <v>617</v>
      </c>
      <c r="B56" t="s">
        <v>211</v>
      </c>
      <c r="C56" t="s">
        <v>444</v>
      </c>
      <c r="D56" t="s">
        <v>560</v>
      </c>
      <c r="E56" s="31">
        <v>102.06521739130434</v>
      </c>
      <c r="F56" s="31">
        <v>2.8865186368477107</v>
      </c>
      <c r="G56" s="31">
        <v>2.573110756123536</v>
      </c>
      <c r="H56" s="31">
        <v>0.59265175718849861</v>
      </c>
      <c r="I56" s="31">
        <v>0.32637593184238567</v>
      </c>
      <c r="J56" s="31">
        <v>294.61315217391308</v>
      </c>
      <c r="K56" s="31">
        <v>262.62510869565222</v>
      </c>
      <c r="L56" s="31">
        <v>60.489130434782624</v>
      </c>
      <c r="M56" s="31">
        <v>33.311630434782622</v>
      </c>
      <c r="N56" s="31">
        <v>21.612282608695651</v>
      </c>
      <c r="O56" s="31">
        <v>5.5652173913043477</v>
      </c>
      <c r="P56" s="31">
        <v>91.792608695652191</v>
      </c>
      <c r="Q56" s="31">
        <v>86.982065217391323</v>
      </c>
      <c r="R56" s="31">
        <v>4.81054347826087</v>
      </c>
      <c r="S56" s="31">
        <v>142.33141304347828</v>
      </c>
      <c r="T56" s="31">
        <v>120.14173913043479</v>
      </c>
      <c r="U56" s="31">
        <v>22.189673913043478</v>
      </c>
      <c r="V56" s="31">
        <v>0</v>
      </c>
      <c r="W56" s="31">
        <v>0.81521739130434789</v>
      </c>
      <c r="X56" s="31">
        <v>0</v>
      </c>
      <c r="Y56" s="31">
        <v>0.55434782608695654</v>
      </c>
      <c r="Z56" s="31">
        <v>0</v>
      </c>
      <c r="AA56" s="31">
        <v>0</v>
      </c>
      <c r="AB56" s="31">
        <v>0</v>
      </c>
      <c r="AC56" s="31">
        <v>0.2608695652173913</v>
      </c>
      <c r="AD56" s="31">
        <v>0</v>
      </c>
      <c r="AE56" s="31">
        <v>0</v>
      </c>
      <c r="AF56" t="s">
        <v>10</v>
      </c>
      <c r="AG56" s="32">
        <v>4</v>
      </c>
      <c r="AH56"/>
    </row>
    <row r="57" spans="1:34" x14ac:dyDescent="0.25">
      <c r="A57" t="s">
        <v>617</v>
      </c>
      <c r="B57" t="s">
        <v>217</v>
      </c>
      <c r="C57" t="s">
        <v>449</v>
      </c>
      <c r="D57" t="s">
        <v>545</v>
      </c>
      <c r="E57" s="31">
        <v>116.15217391304348</v>
      </c>
      <c r="F57" s="31">
        <v>3.465215234886768</v>
      </c>
      <c r="G57" s="31">
        <v>3.2026137001684449</v>
      </c>
      <c r="H57" s="31">
        <v>0.37896219352423721</v>
      </c>
      <c r="I57" s="31">
        <v>0.16427381620812281</v>
      </c>
      <c r="J57" s="31">
        <v>402.49228260869569</v>
      </c>
      <c r="K57" s="31">
        <v>371.99054347826092</v>
      </c>
      <c r="L57" s="31">
        <v>44.017282608695645</v>
      </c>
      <c r="M57" s="31">
        <v>19.080760869565221</v>
      </c>
      <c r="N57" s="31">
        <v>19.806086956521732</v>
      </c>
      <c r="O57" s="31">
        <v>5.1304347826086953</v>
      </c>
      <c r="P57" s="31">
        <v>112.73967391304346</v>
      </c>
      <c r="Q57" s="31">
        <v>107.17445652173912</v>
      </c>
      <c r="R57" s="31">
        <v>5.5652173913043477</v>
      </c>
      <c r="S57" s="31">
        <v>245.7353260869566</v>
      </c>
      <c r="T57" s="31">
        <v>245.56684782608704</v>
      </c>
      <c r="U57" s="31">
        <v>0.16847826086956522</v>
      </c>
      <c r="V57" s="31">
        <v>0</v>
      </c>
      <c r="W57" s="31">
        <v>7.6195652173913047</v>
      </c>
      <c r="X57" s="31">
        <v>1.0869565217391304E-2</v>
      </c>
      <c r="Y57" s="31">
        <v>3.7826086956521738</v>
      </c>
      <c r="Z57" s="31">
        <v>3.8260869565217392</v>
      </c>
      <c r="AA57" s="31">
        <v>0</v>
      </c>
      <c r="AB57" s="31">
        <v>0</v>
      </c>
      <c r="AC57" s="31">
        <v>0</v>
      </c>
      <c r="AD57" s="31">
        <v>0</v>
      </c>
      <c r="AE57" s="31">
        <v>0</v>
      </c>
      <c r="AF57" t="s">
        <v>16</v>
      </c>
      <c r="AG57" s="32">
        <v>4</v>
      </c>
      <c r="AH57"/>
    </row>
    <row r="58" spans="1:34" x14ac:dyDescent="0.25">
      <c r="A58" t="s">
        <v>617</v>
      </c>
      <c r="B58" t="s">
        <v>214</v>
      </c>
      <c r="C58" t="s">
        <v>447</v>
      </c>
      <c r="D58" t="s">
        <v>529</v>
      </c>
      <c r="E58" s="31">
        <v>82.880434782608702</v>
      </c>
      <c r="F58" s="31">
        <v>3.1867514754098356</v>
      </c>
      <c r="G58" s="31">
        <v>2.9188026229508193</v>
      </c>
      <c r="H58" s="31">
        <v>0.56261377049180317</v>
      </c>
      <c r="I58" s="31">
        <v>0.31918295081967202</v>
      </c>
      <c r="J58" s="31">
        <v>264.11934782608694</v>
      </c>
      <c r="K58" s="31">
        <v>241.91163043478258</v>
      </c>
      <c r="L58" s="31">
        <v>46.629673913043469</v>
      </c>
      <c r="M58" s="31">
        <v>26.454021739130429</v>
      </c>
      <c r="N58" s="31">
        <v>18.784347826086957</v>
      </c>
      <c r="O58" s="31">
        <v>1.3913043478260869</v>
      </c>
      <c r="P58" s="31">
        <v>68.138478260869562</v>
      </c>
      <c r="Q58" s="31">
        <v>66.106413043478256</v>
      </c>
      <c r="R58" s="31">
        <v>2.0320652173913043</v>
      </c>
      <c r="S58" s="31">
        <v>149.35119565217389</v>
      </c>
      <c r="T58" s="31">
        <v>149.35119565217389</v>
      </c>
      <c r="U58" s="31">
        <v>0</v>
      </c>
      <c r="V58" s="31">
        <v>0</v>
      </c>
      <c r="W58" s="31">
        <v>1.6141304347826089</v>
      </c>
      <c r="X58" s="31">
        <v>0</v>
      </c>
      <c r="Y58" s="31">
        <v>1.3695652173913044</v>
      </c>
      <c r="Z58" s="31">
        <v>0</v>
      </c>
      <c r="AA58" s="31">
        <v>0</v>
      </c>
      <c r="AB58" s="31">
        <v>0</v>
      </c>
      <c r="AC58" s="31">
        <v>0.24456521739130435</v>
      </c>
      <c r="AD58" s="31">
        <v>0</v>
      </c>
      <c r="AE58" s="31">
        <v>0</v>
      </c>
      <c r="AF58" t="s">
        <v>13</v>
      </c>
      <c r="AG58" s="32">
        <v>4</v>
      </c>
      <c r="AH58"/>
    </row>
    <row r="59" spans="1:34" x14ac:dyDescent="0.25">
      <c r="A59" t="s">
        <v>617</v>
      </c>
      <c r="B59" t="s">
        <v>209</v>
      </c>
      <c r="C59" t="s">
        <v>442</v>
      </c>
      <c r="D59" t="s">
        <v>559</v>
      </c>
      <c r="E59" s="31">
        <v>38.978260869565219</v>
      </c>
      <c r="F59" s="31">
        <v>3.3256887897378693</v>
      </c>
      <c r="G59" s="31">
        <v>3.0379029559397659</v>
      </c>
      <c r="H59" s="31">
        <v>0.65956218627997776</v>
      </c>
      <c r="I59" s="31">
        <v>0.37177635248187407</v>
      </c>
      <c r="J59" s="31">
        <v>129.6295652173913</v>
      </c>
      <c r="K59" s="31">
        <v>118.41217391304349</v>
      </c>
      <c r="L59" s="31">
        <v>25.708586956521742</v>
      </c>
      <c r="M59" s="31">
        <v>14.491195652173918</v>
      </c>
      <c r="N59" s="31">
        <v>5.8260869565217392</v>
      </c>
      <c r="O59" s="31">
        <v>5.3913043478260869</v>
      </c>
      <c r="P59" s="31">
        <v>36.430869565217407</v>
      </c>
      <c r="Q59" s="31">
        <v>36.430869565217407</v>
      </c>
      <c r="R59" s="31">
        <v>0</v>
      </c>
      <c r="S59" s="31">
        <v>67.490108695652168</v>
      </c>
      <c r="T59" s="31">
        <v>67.490108695652168</v>
      </c>
      <c r="U59" s="31">
        <v>0</v>
      </c>
      <c r="V59" s="31">
        <v>0</v>
      </c>
      <c r="W59" s="31">
        <v>4.5081521739130439</v>
      </c>
      <c r="X59" s="31">
        <v>0</v>
      </c>
      <c r="Y59" s="31">
        <v>0.2608695652173913</v>
      </c>
      <c r="Z59" s="31">
        <v>0</v>
      </c>
      <c r="AA59" s="31">
        <v>0</v>
      </c>
      <c r="AB59" s="31">
        <v>0</v>
      </c>
      <c r="AC59" s="31">
        <v>4.2472826086956523</v>
      </c>
      <c r="AD59" s="31">
        <v>0</v>
      </c>
      <c r="AE59" s="31">
        <v>0</v>
      </c>
      <c r="AF59" t="s">
        <v>8</v>
      </c>
      <c r="AG59" s="32">
        <v>4</v>
      </c>
      <c r="AH59"/>
    </row>
    <row r="60" spans="1:34" x14ac:dyDescent="0.25">
      <c r="A60" t="s">
        <v>617</v>
      </c>
      <c r="B60" t="s">
        <v>327</v>
      </c>
      <c r="C60" t="s">
        <v>416</v>
      </c>
      <c r="D60" t="s">
        <v>552</v>
      </c>
      <c r="E60" s="31">
        <v>94.902173913043484</v>
      </c>
      <c r="F60" s="31">
        <v>4.2275226205474743</v>
      </c>
      <c r="G60" s="31">
        <v>3.7305291490092767</v>
      </c>
      <c r="H60" s="31">
        <v>0.63844347726491801</v>
      </c>
      <c r="I60" s="31">
        <v>0.31465467873095865</v>
      </c>
      <c r="J60" s="31">
        <v>401.20108695652175</v>
      </c>
      <c r="K60" s="31">
        <v>354.0353260869565</v>
      </c>
      <c r="L60" s="31">
        <v>60.589673913043477</v>
      </c>
      <c r="M60" s="31">
        <v>29.861413043478262</v>
      </c>
      <c r="N60" s="31">
        <v>26.206521739130434</v>
      </c>
      <c r="O60" s="31">
        <v>4.5217391304347823</v>
      </c>
      <c r="P60" s="31">
        <v>106.49728260869566</v>
      </c>
      <c r="Q60" s="31">
        <v>90.059782608695656</v>
      </c>
      <c r="R60" s="31">
        <v>16.4375</v>
      </c>
      <c r="S60" s="31">
        <v>234.1141304347826</v>
      </c>
      <c r="T60" s="31">
        <v>234.1141304347826</v>
      </c>
      <c r="U60" s="31">
        <v>0</v>
      </c>
      <c r="V60" s="31">
        <v>0</v>
      </c>
      <c r="W60" s="31">
        <v>4.5217391304347823</v>
      </c>
      <c r="X60" s="31">
        <v>0</v>
      </c>
      <c r="Y60" s="31">
        <v>0</v>
      </c>
      <c r="Z60" s="31">
        <v>4.5217391304347823</v>
      </c>
      <c r="AA60" s="31">
        <v>0</v>
      </c>
      <c r="AB60" s="31">
        <v>0</v>
      </c>
      <c r="AC60" s="31">
        <v>0</v>
      </c>
      <c r="AD60" s="31">
        <v>0</v>
      </c>
      <c r="AE60" s="31">
        <v>0</v>
      </c>
      <c r="AF60" t="s">
        <v>126</v>
      </c>
      <c r="AG60" s="32">
        <v>4</v>
      </c>
      <c r="AH60"/>
    </row>
    <row r="61" spans="1:34" x14ac:dyDescent="0.25">
      <c r="A61" t="s">
        <v>617</v>
      </c>
      <c r="B61" t="s">
        <v>347</v>
      </c>
      <c r="C61" t="s">
        <v>432</v>
      </c>
      <c r="D61" t="s">
        <v>522</v>
      </c>
      <c r="E61" s="31">
        <v>53.347826086956523</v>
      </c>
      <c r="F61" s="31">
        <v>4.1629400977995097</v>
      </c>
      <c r="G61" s="31">
        <v>3.8924144254278712</v>
      </c>
      <c r="H61" s="31">
        <v>0.57565607171964139</v>
      </c>
      <c r="I61" s="31">
        <v>0.35898533007334965</v>
      </c>
      <c r="J61" s="31">
        <v>222.083804347826</v>
      </c>
      <c r="K61" s="31">
        <v>207.65184782608688</v>
      </c>
      <c r="L61" s="31">
        <v>30.71</v>
      </c>
      <c r="M61" s="31">
        <v>19.151086956521741</v>
      </c>
      <c r="N61" s="31">
        <v>4.8288043478260869</v>
      </c>
      <c r="O61" s="31">
        <v>6.7301086956521736</v>
      </c>
      <c r="P61" s="31">
        <v>44.398260869565192</v>
      </c>
      <c r="Q61" s="31">
        <v>41.525217391304324</v>
      </c>
      <c r="R61" s="31">
        <v>2.8730434782608696</v>
      </c>
      <c r="S61" s="31">
        <v>146.97554347826082</v>
      </c>
      <c r="T61" s="31">
        <v>146.97554347826082</v>
      </c>
      <c r="U61" s="31">
        <v>0</v>
      </c>
      <c r="V61" s="31">
        <v>0</v>
      </c>
      <c r="W61" s="31">
        <v>0</v>
      </c>
      <c r="X61" s="31">
        <v>0</v>
      </c>
      <c r="Y61" s="31">
        <v>0</v>
      </c>
      <c r="Z61" s="31">
        <v>0</v>
      </c>
      <c r="AA61" s="31">
        <v>0</v>
      </c>
      <c r="AB61" s="31">
        <v>0</v>
      </c>
      <c r="AC61" s="31">
        <v>0</v>
      </c>
      <c r="AD61" s="31">
        <v>0</v>
      </c>
      <c r="AE61" s="31">
        <v>0</v>
      </c>
      <c r="AF61" t="s">
        <v>147</v>
      </c>
      <c r="AG61" s="32">
        <v>4</v>
      </c>
      <c r="AH61"/>
    </row>
    <row r="62" spans="1:34" x14ac:dyDescent="0.25">
      <c r="A62" t="s">
        <v>617</v>
      </c>
      <c r="B62" t="s">
        <v>355</v>
      </c>
      <c r="C62" t="s">
        <v>494</v>
      </c>
      <c r="D62" t="s">
        <v>547</v>
      </c>
      <c r="E62" s="31">
        <v>47.184782608695649</v>
      </c>
      <c r="F62" s="31">
        <v>4.6772955540198113</v>
      </c>
      <c r="G62" s="31">
        <v>4.1841326883206635</v>
      </c>
      <c r="H62" s="31">
        <v>0.9650449205252245</v>
      </c>
      <c r="I62" s="31">
        <v>0.62404975812024888</v>
      </c>
      <c r="J62" s="31">
        <v>220.69717391304346</v>
      </c>
      <c r="K62" s="31">
        <v>197.42739130434782</v>
      </c>
      <c r="L62" s="31">
        <v>45.535434782608689</v>
      </c>
      <c r="M62" s="31">
        <v>29.445652173913043</v>
      </c>
      <c r="N62" s="31">
        <v>10.524565217391302</v>
      </c>
      <c r="O62" s="31">
        <v>5.5652173913043477</v>
      </c>
      <c r="P62" s="31">
        <v>53.61695652173912</v>
      </c>
      <c r="Q62" s="31">
        <v>46.43695652173912</v>
      </c>
      <c r="R62" s="31">
        <v>7.1800000000000006</v>
      </c>
      <c r="S62" s="31">
        <v>121.54478260869564</v>
      </c>
      <c r="T62" s="31">
        <v>108.17782608695651</v>
      </c>
      <c r="U62" s="31">
        <v>13.366956521739123</v>
      </c>
      <c r="V62" s="31">
        <v>0</v>
      </c>
      <c r="W62" s="31">
        <v>0</v>
      </c>
      <c r="X62" s="31">
        <v>0</v>
      </c>
      <c r="Y62" s="31">
        <v>0</v>
      </c>
      <c r="Z62" s="31">
        <v>0</v>
      </c>
      <c r="AA62" s="31">
        <v>0</v>
      </c>
      <c r="AB62" s="31">
        <v>0</v>
      </c>
      <c r="AC62" s="31">
        <v>0</v>
      </c>
      <c r="AD62" s="31">
        <v>0</v>
      </c>
      <c r="AE62" s="31">
        <v>0</v>
      </c>
      <c r="AF62" t="s">
        <v>155</v>
      </c>
      <c r="AG62" s="32">
        <v>4</v>
      </c>
      <c r="AH62"/>
    </row>
    <row r="63" spans="1:34" x14ac:dyDescent="0.25">
      <c r="A63" t="s">
        <v>617</v>
      </c>
      <c r="B63" t="s">
        <v>212</v>
      </c>
      <c r="C63" t="s">
        <v>445</v>
      </c>
      <c r="D63" t="s">
        <v>561</v>
      </c>
      <c r="E63" s="31">
        <v>111.58695652173913</v>
      </c>
      <c r="F63" s="31">
        <v>3.5938291447496593</v>
      </c>
      <c r="G63" s="31">
        <v>3.2384083382037798</v>
      </c>
      <c r="H63" s="31">
        <v>0.35244983440483146</v>
      </c>
      <c r="I63" s="31">
        <v>0.18865673095655563</v>
      </c>
      <c r="J63" s="31">
        <v>401.02445652173913</v>
      </c>
      <c r="K63" s="31">
        <v>361.36413043478262</v>
      </c>
      <c r="L63" s="31">
        <v>39.328804347826086</v>
      </c>
      <c r="M63" s="31">
        <v>21.051630434782609</v>
      </c>
      <c r="N63" s="31">
        <v>12.625</v>
      </c>
      <c r="O63" s="31">
        <v>5.6521739130434785</v>
      </c>
      <c r="P63" s="31">
        <v>111.11956521739131</v>
      </c>
      <c r="Q63" s="31">
        <v>89.736413043478265</v>
      </c>
      <c r="R63" s="31">
        <v>21.383152173913043</v>
      </c>
      <c r="S63" s="31">
        <v>250.57608695652175</v>
      </c>
      <c r="T63" s="31">
        <v>222.98097826086956</v>
      </c>
      <c r="U63" s="31">
        <v>27.595108695652176</v>
      </c>
      <c r="V63" s="31">
        <v>0</v>
      </c>
      <c r="W63" s="31">
        <v>0</v>
      </c>
      <c r="X63" s="31">
        <v>0</v>
      </c>
      <c r="Y63" s="31">
        <v>0</v>
      </c>
      <c r="Z63" s="31">
        <v>0</v>
      </c>
      <c r="AA63" s="31">
        <v>0</v>
      </c>
      <c r="AB63" s="31">
        <v>0</v>
      </c>
      <c r="AC63" s="31">
        <v>0</v>
      </c>
      <c r="AD63" s="31">
        <v>0</v>
      </c>
      <c r="AE63" s="31">
        <v>0</v>
      </c>
      <c r="AF63" t="s">
        <v>11</v>
      </c>
      <c r="AG63" s="32">
        <v>4</v>
      </c>
      <c r="AH63"/>
    </row>
    <row r="64" spans="1:34" x14ac:dyDescent="0.25">
      <c r="A64" t="s">
        <v>617</v>
      </c>
      <c r="B64" t="s">
        <v>340</v>
      </c>
      <c r="C64" t="s">
        <v>438</v>
      </c>
      <c r="D64" t="s">
        <v>554</v>
      </c>
      <c r="E64" s="31">
        <v>44.347826086956523</v>
      </c>
      <c r="F64" s="31">
        <v>3.5312450980392156</v>
      </c>
      <c r="G64" s="31">
        <v>3.3476764705882358</v>
      </c>
      <c r="H64" s="31">
        <v>0.61312500000000003</v>
      </c>
      <c r="I64" s="31">
        <v>0.42955637254901968</v>
      </c>
      <c r="J64" s="31">
        <v>156.60304347826087</v>
      </c>
      <c r="K64" s="31">
        <v>148.4621739130435</v>
      </c>
      <c r="L64" s="31">
        <v>27.190760869565221</v>
      </c>
      <c r="M64" s="31">
        <v>19.049891304347831</v>
      </c>
      <c r="N64" s="31">
        <v>2.2776086956521744</v>
      </c>
      <c r="O64" s="31">
        <v>5.8632608695652166</v>
      </c>
      <c r="P64" s="31">
        <v>42.596739130434777</v>
      </c>
      <c r="Q64" s="31">
        <v>42.596739130434777</v>
      </c>
      <c r="R64" s="31">
        <v>0</v>
      </c>
      <c r="S64" s="31">
        <v>86.815543478260878</v>
      </c>
      <c r="T64" s="31">
        <v>86.815543478260878</v>
      </c>
      <c r="U64" s="31">
        <v>0</v>
      </c>
      <c r="V64" s="31">
        <v>0</v>
      </c>
      <c r="W64" s="31">
        <v>10.239130434782608</v>
      </c>
      <c r="X64" s="31">
        <v>0.1766304347826087</v>
      </c>
      <c r="Y64" s="31">
        <v>0</v>
      </c>
      <c r="Z64" s="31">
        <v>0</v>
      </c>
      <c r="AA64" s="31">
        <v>1.7092391304347827</v>
      </c>
      <c r="AB64" s="31">
        <v>0</v>
      </c>
      <c r="AC64" s="31">
        <v>8.3532608695652169</v>
      </c>
      <c r="AD64" s="31">
        <v>0</v>
      </c>
      <c r="AE64" s="31">
        <v>0</v>
      </c>
      <c r="AF64" t="s">
        <v>140</v>
      </c>
      <c r="AG64" s="32">
        <v>4</v>
      </c>
      <c r="AH64"/>
    </row>
    <row r="65" spans="1:34" x14ac:dyDescent="0.25">
      <c r="A65" t="s">
        <v>617</v>
      </c>
      <c r="B65" t="s">
        <v>310</v>
      </c>
      <c r="C65" t="s">
        <v>405</v>
      </c>
      <c r="D65" t="s">
        <v>561</v>
      </c>
      <c r="E65" s="31">
        <v>48.152173913043477</v>
      </c>
      <c r="F65" s="31">
        <v>4.1514108352144481</v>
      </c>
      <c r="G65" s="31">
        <v>3.7334740406320552</v>
      </c>
      <c r="H65" s="31">
        <v>0.48006997742663665</v>
      </c>
      <c r="I65" s="31">
        <v>0.20876975169300227</v>
      </c>
      <c r="J65" s="31">
        <v>199.89945652173918</v>
      </c>
      <c r="K65" s="31">
        <v>179.77489130434788</v>
      </c>
      <c r="L65" s="31">
        <v>23.116413043478264</v>
      </c>
      <c r="M65" s="31">
        <v>10.052717391304348</v>
      </c>
      <c r="N65" s="31">
        <v>7.3245652173913056</v>
      </c>
      <c r="O65" s="31">
        <v>5.7391304347826084</v>
      </c>
      <c r="P65" s="31">
        <v>56.219239130434779</v>
      </c>
      <c r="Q65" s="31">
        <v>49.158369565217392</v>
      </c>
      <c r="R65" s="31">
        <v>7.0608695652173905</v>
      </c>
      <c r="S65" s="31">
        <v>120.56380434782612</v>
      </c>
      <c r="T65" s="31">
        <v>120.56380434782612</v>
      </c>
      <c r="U65" s="31">
        <v>0</v>
      </c>
      <c r="V65" s="31">
        <v>0</v>
      </c>
      <c r="W65" s="31">
        <v>59.918586956521743</v>
      </c>
      <c r="X65" s="31">
        <v>0.17391304347826086</v>
      </c>
      <c r="Y65" s="31">
        <v>0</v>
      </c>
      <c r="Z65" s="31">
        <v>0</v>
      </c>
      <c r="AA65" s="31">
        <v>12.315217391304348</v>
      </c>
      <c r="AB65" s="31">
        <v>0</v>
      </c>
      <c r="AC65" s="31">
        <v>47.429456521739134</v>
      </c>
      <c r="AD65" s="31">
        <v>0</v>
      </c>
      <c r="AE65" s="31">
        <v>0</v>
      </c>
      <c r="AF65" t="s">
        <v>109</v>
      </c>
      <c r="AG65" s="32">
        <v>4</v>
      </c>
      <c r="AH65"/>
    </row>
    <row r="66" spans="1:34" x14ac:dyDescent="0.25">
      <c r="A66" t="s">
        <v>617</v>
      </c>
      <c r="B66" t="s">
        <v>367</v>
      </c>
      <c r="C66" t="s">
        <v>462</v>
      </c>
      <c r="D66" t="s">
        <v>573</v>
      </c>
      <c r="E66" s="31">
        <v>16.380434782608695</v>
      </c>
      <c r="F66" s="31">
        <v>10.06204379562044</v>
      </c>
      <c r="G66" s="31">
        <v>8.8886861313868621</v>
      </c>
      <c r="H66" s="31">
        <v>4.7531519575315198</v>
      </c>
      <c r="I66" s="31">
        <v>3.579794293297943</v>
      </c>
      <c r="J66" s="31">
        <v>164.82065217391306</v>
      </c>
      <c r="K66" s="31">
        <v>145.60054347826087</v>
      </c>
      <c r="L66" s="31">
        <v>77.858695652173921</v>
      </c>
      <c r="M66" s="31">
        <v>58.638586956521742</v>
      </c>
      <c r="N66" s="31">
        <v>13.828804347826088</v>
      </c>
      <c r="O66" s="31">
        <v>5.3913043478260869</v>
      </c>
      <c r="P66" s="31">
        <v>31.692934782608695</v>
      </c>
      <c r="Q66" s="31">
        <v>31.692934782608695</v>
      </c>
      <c r="R66" s="31">
        <v>0</v>
      </c>
      <c r="S66" s="31">
        <v>55.269021739130437</v>
      </c>
      <c r="T66" s="31">
        <v>55.269021739130437</v>
      </c>
      <c r="U66" s="31">
        <v>0</v>
      </c>
      <c r="V66" s="31">
        <v>0</v>
      </c>
      <c r="W66" s="31">
        <v>0</v>
      </c>
      <c r="X66" s="31">
        <v>0</v>
      </c>
      <c r="Y66" s="31">
        <v>0</v>
      </c>
      <c r="Z66" s="31">
        <v>0</v>
      </c>
      <c r="AA66" s="31">
        <v>0</v>
      </c>
      <c r="AB66" s="31">
        <v>0</v>
      </c>
      <c r="AC66" s="31">
        <v>0</v>
      </c>
      <c r="AD66" s="31">
        <v>0</v>
      </c>
      <c r="AE66" s="31">
        <v>0</v>
      </c>
      <c r="AF66" t="s">
        <v>167</v>
      </c>
      <c r="AG66" s="32">
        <v>4</v>
      </c>
      <c r="AH66"/>
    </row>
    <row r="67" spans="1:34" x14ac:dyDescent="0.25">
      <c r="A67" t="s">
        <v>617</v>
      </c>
      <c r="B67" t="s">
        <v>365</v>
      </c>
      <c r="C67" t="s">
        <v>471</v>
      </c>
      <c r="D67" t="s">
        <v>577</v>
      </c>
      <c r="E67" s="31">
        <v>39.293478260869563</v>
      </c>
      <c r="F67" s="31">
        <v>5.4498589211618267</v>
      </c>
      <c r="G67" s="31">
        <v>5.2994439834024893</v>
      </c>
      <c r="H67" s="31">
        <v>0.88575380359612721</v>
      </c>
      <c r="I67" s="31">
        <v>0.7353388658367912</v>
      </c>
      <c r="J67" s="31">
        <v>214.14391304347828</v>
      </c>
      <c r="K67" s="31">
        <v>208.23358695652172</v>
      </c>
      <c r="L67" s="31">
        <v>34.804347826086953</v>
      </c>
      <c r="M67" s="31">
        <v>28.894021739130434</v>
      </c>
      <c r="N67" s="31">
        <v>0</v>
      </c>
      <c r="O67" s="31">
        <v>5.9103260869565215</v>
      </c>
      <c r="P67" s="31">
        <v>58.067934782608695</v>
      </c>
      <c r="Q67" s="31">
        <v>58.067934782608695</v>
      </c>
      <c r="R67" s="31">
        <v>0</v>
      </c>
      <c r="S67" s="31">
        <v>121.27163043478261</v>
      </c>
      <c r="T67" s="31">
        <v>121.27163043478261</v>
      </c>
      <c r="U67" s="31">
        <v>0</v>
      </c>
      <c r="V67" s="31">
        <v>0</v>
      </c>
      <c r="W67" s="31">
        <v>23.665760869565219</v>
      </c>
      <c r="X67" s="31">
        <v>0.13315217391304349</v>
      </c>
      <c r="Y67" s="31">
        <v>0</v>
      </c>
      <c r="Z67" s="31">
        <v>0</v>
      </c>
      <c r="AA67" s="31">
        <v>10.997282608695652</v>
      </c>
      <c r="AB67" s="31">
        <v>0</v>
      </c>
      <c r="AC67" s="31">
        <v>12.535326086956522</v>
      </c>
      <c r="AD67" s="31">
        <v>0</v>
      </c>
      <c r="AE67" s="31">
        <v>0</v>
      </c>
      <c r="AF67" t="s">
        <v>165</v>
      </c>
      <c r="AG67" s="32">
        <v>4</v>
      </c>
      <c r="AH67"/>
    </row>
    <row r="68" spans="1:34" x14ac:dyDescent="0.25">
      <c r="A68" t="s">
        <v>617</v>
      </c>
      <c r="B68" t="s">
        <v>262</v>
      </c>
      <c r="C68" t="s">
        <v>471</v>
      </c>
      <c r="D68" t="s">
        <v>577</v>
      </c>
      <c r="E68" s="31">
        <v>36.75</v>
      </c>
      <c r="F68" s="31">
        <v>4.2291481810115359</v>
      </c>
      <c r="G68" s="31">
        <v>3.6875184856551311</v>
      </c>
      <c r="H68" s="31">
        <v>0.61808636498077485</v>
      </c>
      <c r="I68" s="31">
        <v>0.21066252587991718</v>
      </c>
      <c r="J68" s="31">
        <v>155.42119565217394</v>
      </c>
      <c r="K68" s="31">
        <v>135.51630434782606</v>
      </c>
      <c r="L68" s="31">
        <v>22.714673913043477</v>
      </c>
      <c r="M68" s="31">
        <v>7.7418478260869561</v>
      </c>
      <c r="N68" s="31">
        <v>9.2336956521739122</v>
      </c>
      <c r="O68" s="31">
        <v>5.7391304347826084</v>
      </c>
      <c r="P68" s="31">
        <v>50.173913043478258</v>
      </c>
      <c r="Q68" s="31">
        <v>45.241847826086953</v>
      </c>
      <c r="R68" s="31">
        <v>4.9320652173913047</v>
      </c>
      <c r="S68" s="31">
        <v>82.532608695652172</v>
      </c>
      <c r="T68" s="31">
        <v>82.532608695652172</v>
      </c>
      <c r="U68" s="31">
        <v>0</v>
      </c>
      <c r="V68" s="31">
        <v>0</v>
      </c>
      <c r="W68" s="31">
        <v>2.9347826086956523</v>
      </c>
      <c r="X68" s="31">
        <v>0</v>
      </c>
      <c r="Y68" s="31">
        <v>0</v>
      </c>
      <c r="Z68" s="31">
        <v>0</v>
      </c>
      <c r="AA68" s="31">
        <v>0</v>
      </c>
      <c r="AB68" s="31">
        <v>0</v>
      </c>
      <c r="AC68" s="31">
        <v>2.9347826086956523</v>
      </c>
      <c r="AD68" s="31">
        <v>0</v>
      </c>
      <c r="AE68" s="31">
        <v>0</v>
      </c>
      <c r="AF68" t="s">
        <v>61</v>
      </c>
      <c r="AG68" s="32">
        <v>4</v>
      </c>
      <c r="AH68"/>
    </row>
    <row r="69" spans="1:34" x14ac:dyDescent="0.25">
      <c r="A69" t="s">
        <v>617</v>
      </c>
      <c r="B69" t="s">
        <v>258</v>
      </c>
      <c r="C69" t="s">
        <v>467</v>
      </c>
      <c r="D69" t="s">
        <v>543</v>
      </c>
      <c r="E69" s="31">
        <v>53.532608695652172</v>
      </c>
      <c r="F69" s="31">
        <v>3.3032385786802023</v>
      </c>
      <c r="G69" s="31">
        <v>3.1276791878172587</v>
      </c>
      <c r="H69" s="31">
        <v>0.41279593908629442</v>
      </c>
      <c r="I69" s="31">
        <v>0.32312487309644666</v>
      </c>
      <c r="J69" s="31">
        <v>176.83097826086953</v>
      </c>
      <c r="K69" s="31">
        <v>167.43282608695651</v>
      </c>
      <c r="L69" s="31">
        <v>22.09804347826087</v>
      </c>
      <c r="M69" s="31">
        <v>17.297717391304346</v>
      </c>
      <c r="N69" s="31">
        <v>0</v>
      </c>
      <c r="O69" s="31">
        <v>4.8003260869565221</v>
      </c>
      <c r="P69" s="31">
        <v>57.123695652173929</v>
      </c>
      <c r="Q69" s="31">
        <v>52.525869565217405</v>
      </c>
      <c r="R69" s="31">
        <v>4.5978260869565215</v>
      </c>
      <c r="S69" s="31">
        <v>97.609239130434759</v>
      </c>
      <c r="T69" s="31">
        <v>97.609239130434759</v>
      </c>
      <c r="U69" s="31">
        <v>0</v>
      </c>
      <c r="V69" s="31">
        <v>0</v>
      </c>
      <c r="W69" s="31">
        <v>0</v>
      </c>
      <c r="X69" s="31">
        <v>0</v>
      </c>
      <c r="Y69" s="31">
        <v>0</v>
      </c>
      <c r="Z69" s="31">
        <v>0</v>
      </c>
      <c r="AA69" s="31">
        <v>0</v>
      </c>
      <c r="AB69" s="31">
        <v>0</v>
      </c>
      <c r="AC69" s="31">
        <v>0</v>
      </c>
      <c r="AD69" s="31">
        <v>0</v>
      </c>
      <c r="AE69" s="31">
        <v>0</v>
      </c>
      <c r="AF69" t="s">
        <v>57</v>
      </c>
      <c r="AG69" s="32">
        <v>4</v>
      </c>
      <c r="AH69"/>
    </row>
    <row r="70" spans="1:34" x14ac:dyDescent="0.25">
      <c r="A70" t="s">
        <v>617</v>
      </c>
      <c r="B70" t="s">
        <v>341</v>
      </c>
      <c r="C70" t="s">
        <v>414</v>
      </c>
      <c r="D70" t="s">
        <v>574</v>
      </c>
      <c r="E70" s="31">
        <v>88.173913043478265</v>
      </c>
      <c r="F70" s="31">
        <v>4.2167776134122281</v>
      </c>
      <c r="G70" s="31">
        <v>4.0187993096646943</v>
      </c>
      <c r="H70" s="31">
        <v>0.41789940828402367</v>
      </c>
      <c r="I70" s="31">
        <v>0.31696868836291908</v>
      </c>
      <c r="J70" s="31">
        <v>371.80978260869563</v>
      </c>
      <c r="K70" s="31">
        <v>354.35326086956525</v>
      </c>
      <c r="L70" s="31">
        <v>36.847826086956523</v>
      </c>
      <c r="M70" s="31">
        <v>27.948369565217391</v>
      </c>
      <c r="N70" s="31">
        <v>4.9048913043478262</v>
      </c>
      <c r="O70" s="31">
        <v>3.9945652173913042</v>
      </c>
      <c r="P70" s="31">
        <v>98.842391304347814</v>
      </c>
      <c r="Q70" s="31">
        <v>90.285326086956516</v>
      </c>
      <c r="R70" s="31">
        <v>8.5570652173913047</v>
      </c>
      <c r="S70" s="31">
        <v>236.11956521739131</v>
      </c>
      <c r="T70" s="31">
        <v>236.11956521739131</v>
      </c>
      <c r="U70" s="31">
        <v>0</v>
      </c>
      <c r="V70" s="31">
        <v>0</v>
      </c>
      <c r="W70" s="31">
        <v>1.6086956521739131</v>
      </c>
      <c r="X70" s="31">
        <v>0</v>
      </c>
      <c r="Y70" s="31">
        <v>0</v>
      </c>
      <c r="Z70" s="31">
        <v>0</v>
      </c>
      <c r="AA70" s="31">
        <v>0</v>
      </c>
      <c r="AB70" s="31">
        <v>0</v>
      </c>
      <c r="AC70" s="31">
        <v>1.6086956521739131</v>
      </c>
      <c r="AD70" s="31">
        <v>0</v>
      </c>
      <c r="AE70" s="31">
        <v>0</v>
      </c>
      <c r="AF70" t="s">
        <v>141</v>
      </c>
      <c r="AG70" s="32">
        <v>4</v>
      </c>
      <c r="AH70"/>
    </row>
    <row r="71" spans="1:34" x14ac:dyDescent="0.25">
      <c r="A71" t="s">
        <v>617</v>
      </c>
      <c r="B71" t="s">
        <v>345</v>
      </c>
      <c r="C71" t="s">
        <v>493</v>
      </c>
      <c r="D71" t="s">
        <v>516</v>
      </c>
      <c r="E71" s="31">
        <v>40.206521739130437</v>
      </c>
      <c r="F71" s="31">
        <v>6.2284238983509068</v>
      </c>
      <c r="G71" s="31">
        <v>5.1201405785347402</v>
      </c>
      <c r="H71" s="31">
        <v>0.80125168964585003</v>
      </c>
      <c r="I71" s="31">
        <v>0.15072452014057849</v>
      </c>
      <c r="J71" s="31">
        <v>250.4232608695653</v>
      </c>
      <c r="K71" s="31">
        <v>205.86304347826092</v>
      </c>
      <c r="L71" s="31">
        <v>32.215543478260862</v>
      </c>
      <c r="M71" s="31">
        <v>6.0601086956521728</v>
      </c>
      <c r="N71" s="31">
        <v>20.661195652173905</v>
      </c>
      <c r="O71" s="31">
        <v>5.4942391304347833</v>
      </c>
      <c r="P71" s="31">
        <v>76.070869565217421</v>
      </c>
      <c r="Q71" s="31">
        <v>57.666086956521767</v>
      </c>
      <c r="R71" s="31">
        <v>18.404782608695651</v>
      </c>
      <c r="S71" s="31">
        <v>142.13684782608698</v>
      </c>
      <c r="T71" s="31">
        <v>104.07608695652178</v>
      </c>
      <c r="U71" s="31">
        <v>38.060760869565215</v>
      </c>
      <c r="V71" s="31">
        <v>0</v>
      </c>
      <c r="W71" s="31">
        <v>97.024347826086952</v>
      </c>
      <c r="X71" s="31">
        <v>1.4130434782608696</v>
      </c>
      <c r="Y71" s="31">
        <v>0</v>
      </c>
      <c r="Z71" s="31">
        <v>0</v>
      </c>
      <c r="AA71" s="31">
        <v>25.960543478260867</v>
      </c>
      <c r="AB71" s="31">
        <v>0</v>
      </c>
      <c r="AC71" s="31">
        <v>69.650760869565218</v>
      </c>
      <c r="AD71" s="31">
        <v>0</v>
      </c>
      <c r="AE71" s="31">
        <v>0</v>
      </c>
      <c r="AF71" t="s">
        <v>145</v>
      </c>
      <c r="AG71" s="32">
        <v>4</v>
      </c>
      <c r="AH71"/>
    </row>
    <row r="72" spans="1:34" x14ac:dyDescent="0.25">
      <c r="A72" t="s">
        <v>617</v>
      </c>
      <c r="B72" t="s">
        <v>330</v>
      </c>
      <c r="C72" t="s">
        <v>481</v>
      </c>
      <c r="D72" t="s">
        <v>583</v>
      </c>
      <c r="E72" s="31">
        <v>51.217391304347828</v>
      </c>
      <c r="F72" s="31">
        <v>3.743898556876061</v>
      </c>
      <c r="G72" s="31">
        <v>3.2342954159592532</v>
      </c>
      <c r="H72" s="31">
        <v>0.59645585738539886</v>
      </c>
      <c r="I72" s="31">
        <v>0.30676994906621391</v>
      </c>
      <c r="J72" s="31">
        <v>191.75271739130434</v>
      </c>
      <c r="K72" s="31">
        <v>165.6521739130435</v>
      </c>
      <c r="L72" s="31">
        <v>30.548913043478258</v>
      </c>
      <c r="M72" s="31">
        <v>15.711956521739131</v>
      </c>
      <c r="N72" s="31">
        <v>9.4239130434782616</v>
      </c>
      <c r="O72" s="31">
        <v>5.4130434782608692</v>
      </c>
      <c r="P72" s="31">
        <v>57.793478260869563</v>
      </c>
      <c r="Q72" s="31">
        <v>46.529891304347828</v>
      </c>
      <c r="R72" s="31">
        <v>11.263586956521738</v>
      </c>
      <c r="S72" s="31">
        <v>103.41032608695653</v>
      </c>
      <c r="T72" s="31">
        <v>66.394021739130437</v>
      </c>
      <c r="U72" s="31">
        <v>37.016304347826086</v>
      </c>
      <c r="V72" s="31">
        <v>0</v>
      </c>
      <c r="W72" s="31">
        <v>0</v>
      </c>
      <c r="X72" s="31">
        <v>0</v>
      </c>
      <c r="Y72" s="31">
        <v>0</v>
      </c>
      <c r="Z72" s="31">
        <v>0</v>
      </c>
      <c r="AA72" s="31">
        <v>0</v>
      </c>
      <c r="AB72" s="31">
        <v>0</v>
      </c>
      <c r="AC72" s="31">
        <v>0</v>
      </c>
      <c r="AD72" s="31">
        <v>0</v>
      </c>
      <c r="AE72" s="31">
        <v>0</v>
      </c>
      <c r="AF72" t="s">
        <v>130</v>
      </c>
      <c r="AG72" s="32">
        <v>4</v>
      </c>
      <c r="AH72"/>
    </row>
    <row r="73" spans="1:34" x14ac:dyDescent="0.25">
      <c r="A73" t="s">
        <v>617</v>
      </c>
      <c r="B73" t="s">
        <v>356</v>
      </c>
      <c r="C73" t="s">
        <v>495</v>
      </c>
      <c r="D73" t="s">
        <v>552</v>
      </c>
      <c r="E73" s="31">
        <v>65.663043478260875</v>
      </c>
      <c r="F73" s="31">
        <v>4.7258218837940733</v>
      </c>
      <c r="G73" s="31">
        <v>4.5737874524085411</v>
      </c>
      <c r="H73" s="31">
        <v>0.83689620923688124</v>
      </c>
      <c r="I73" s="31">
        <v>0.68486177785134905</v>
      </c>
      <c r="J73" s="31">
        <v>310.31184782608693</v>
      </c>
      <c r="K73" s="31">
        <v>300.32880434782606</v>
      </c>
      <c r="L73" s="31">
        <v>54.95315217391304</v>
      </c>
      <c r="M73" s="31">
        <v>44.970108695652172</v>
      </c>
      <c r="N73" s="31">
        <v>0</v>
      </c>
      <c r="O73" s="31">
        <v>9.9830434782608695</v>
      </c>
      <c r="P73" s="31">
        <v>68.766304347826093</v>
      </c>
      <c r="Q73" s="31">
        <v>68.766304347826093</v>
      </c>
      <c r="R73" s="31">
        <v>0</v>
      </c>
      <c r="S73" s="31">
        <v>186.59239130434781</v>
      </c>
      <c r="T73" s="31">
        <v>186.59239130434781</v>
      </c>
      <c r="U73" s="31">
        <v>0</v>
      </c>
      <c r="V73" s="31">
        <v>0</v>
      </c>
      <c r="W73" s="31">
        <v>0</v>
      </c>
      <c r="X73" s="31">
        <v>0</v>
      </c>
      <c r="Y73" s="31">
        <v>0</v>
      </c>
      <c r="Z73" s="31">
        <v>0</v>
      </c>
      <c r="AA73" s="31">
        <v>0</v>
      </c>
      <c r="AB73" s="31">
        <v>0</v>
      </c>
      <c r="AC73" s="31">
        <v>0</v>
      </c>
      <c r="AD73" s="31">
        <v>0</v>
      </c>
      <c r="AE73" s="31">
        <v>0</v>
      </c>
      <c r="AF73" t="s">
        <v>156</v>
      </c>
      <c r="AG73" s="32">
        <v>4</v>
      </c>
      <c r="AH73"/>
    </row>
    <row r="74" spans="1:34" x14ac:dyDescent="0.25">
      <c r="A74" t="s">
        <v>617</v>
      </c>
      <c r="B74" t="s">
        <v>314</v>
      </c>
      <c r="C74" t="s">
        <v>470</v>
      </c>
      <c r="D74" t="s">
        <v>536</v>
      </c>
      <c r="E74" s="31">
        <v>53.641304347826086</v>
      </c>
      <c r="F74" s="31">
        <v>4.2331610942249238</v>
      </c>
      <c r="G74" s="31">
        <v>3.9211671732522797</v>
      </c>
      <c r="H74" s="31">
        <v>0.51349949341438705</v>
      </c>
      <c r="I74" s="31">
        <v>0.40711651469098287</v>
      </c>
      <c r="J74" s="31">
        <v>227.07228260869564</v>
      </c>
      <c r="K74" s="31">
        <v>210.33652173913043</v>
      </c>
      <c r="L74" s="31">
        <v>27.544782608695655</v>
      </c>
      <c r="M74" s="31">
        <v>21.838260869565222</v>
      </c>
      <c r="N74" s="31">
        <v>0</v>
      </c>
      <c r="O74" s="31">
        <v>5.7065217391304346</v>
      </c>
      <c r="P74" s="31">
        <v>59.690326086956517</v>
      </c>
      <c r="Q74" s="31">
        <v>48.661086956521729</v>
      </c>
      <c r="R74" s="31">
        <v>11.029239130434785</v>
      </c>
      <c r="S74" s="31">
        <v>139.83717391304347</v>
      </c>
      <c r="T74" s="31">
        <v>121.10445652173912</v>
      </c>
      <c r="U74" s="31">
        <v>18.732717391304352</v>
      </c>
      <c r="V74" s="31">
        <v>0</v>
      </c>
      <c r="W74" s="31">
        <v>7.3414130434782612</v>
      </c>
      <c r="X74" s="31">
        <v>0.12206521739130435</v>
      </c>
      <c r="Y74" s="31">
        <v>0</v>
      </c>
      <c r="Z74" s="31">
        <v>0</v>
      </c>
      <c r="AA74" s="31">
        <v>1.7701086956521741</v>
      </c>
      <c r="AB74" s="31">
        <v>0</v>
      </c>
      <c r="AC74" s="31">
        <v>5.4492391304347825</v>
      </c>
      <c r="AD74" s="31">
        <v>0</v>
      </c>
      <c r="AE74" s="31">
        <v>0</v>
      </c>
      <c r="AF74" t="s">
        <v>113</v>
      </c>
      <c r="AG74" s="32">
        <v>4</v>
      </c>
      <c r="AH74"/>
    </row>
    <row r="75" spans="1:34" x14ac:dyDescent="0.25">
      <c r="A75" t="s">
        <v>617</v>
      </c>
      <c r="B75" t="s">
        <v>213</v>
      </c>
      <c r="C75" t="s">
        <v>446</v>
      </c>
      <c r="D75" t="s">
        <v>562</v>
      </c>
      <c r="E75" s="31">
        <v>74.706521739130437</v>
      </c>
      <c r="F75" s="31">
        <v>3.6548814200494686</v>
      </c>
      <c r="G75" s="31">
        <v>3.5694311072311944</v>
      </c>
      <c r="H75" s="31">
        <v>0.4970027644405644</v>
      </c>
      <c r="I75" s="31">
        <v>0.41155245162229004</v>
      </c>
      <c r="J75" s="31">
        <v>273.04347826086956</v>
      </c>
      <c r="K75" s="31">
        <v>266.65978260869565</v>
      </c>
      <c r="L75" s="31">
        <v>37.129347826086949</v>
      </c>
      <c r="M75" s="31">
        <v>30.745652173913037</v>
      </c>
      <c r="N75" s="31">
        <v>0.64456521739130435</v>
      </c>
      <c r="O75" s="31">
        <v>5.7391304347826084</v>
      </c>
      <c r="P75" s="31">
        <v>96.034782608695636</v>
      </c>
      <c r="Q75" s="31">
        <v>96.034782608695636</v>
      </c>
      <c r="R75" s="31">
        <v>0</v>
      </c>
      <c r="S75" s="31">
        <v>139.87934782608696</v>
      </c>
      <c r="T75" s="31">
        <v>139.02934782608696</v>
      </c>
      <c r="U75" s="31">
        <v>0.85</v>
      </c>
      <c r="V75" s="31">
        <v>0</v>
      </c>
      <c r="W75" s="31">
        <v>0.46739130434782611</v>
      </c>
      <c r="X75" s="31">
        <v>0</v>
      </c>
      <c r="Y75" s="31">
        <v>0.46739130434782611</v>
      </c>
      <c r="Z75" s="31">
        <v>0</v>
      </c>
      <c r="AA75" s="31">
        <v>0</v>
      </c>
      <c r="AB75" s="31">
        <v>0</v>
      </c>
      <c r="AC75" s="31">
        <v>0</v>
      </c>
      <c r="AD75" s="31">
        <v>0</v>
      </c>
      <c r="AE75" s="31">
        <v>0</v>
      </c>
      <c r="AF75" t="s">
        <v>12</v>
      </c>
      <c r="AG75" s="32">
        <v>4</v>
      </c>
      <c r="AH75"/>
    </row>
    <row r="76" spans="1:34" x14ac:dyDescent="0.25">
      <c r="A76" t="s">
        <v>617</v>
      </c>
      <c r="B76" t="s">
        <v>246</v>
      </c>
      <c r="C76" t="s">
        <v>446</v>
      </c>
      <c r="D76" t="s">
        <v>562</v>
      </c>
      <c r="E76" s="31">
        <v>83.902173913043484</v>
      </c>
      <c r="F76" s="31">
        <v>4.3307254825754624</v>
      </c>
      <c r="G76" s="31">
        <v>3.8925586215831069</v>
      </c>
      <c r="H76" s="31">
        <v>0.67552791812410939</v>
      </c>
      <c r="I76" s="31">
        <v>0.3766977587770437</v>
      </c>
      <c r="J76" s="31">
        <v>363.35728260869564</v>
      </c>
      <c r="K76" s="31">
        <v>326.59413043478264</v>
      </c>
      <c r="L76" s="31">
        <v>56.678260869565221</v>
      </c>
      <c r="M76" s="31">
        <v>31.605760869565223</v>
      </c>
      <c r="N76" s="31">
        <v>19.072499999999998</v>
      </c>
      <c r="O76" s="31">
        <v>6</v>
      </c>
      <c r="P76" s="31">
        <v>89.37119565217391</v>
      </c>
      <c r="Q76" s="31">
        <v>77.680543478260873</v>
      </c>
      <c r="R76" s="31">
        <v>11.69065217391304</v>
      </c>
      <c r="S76" s="31">
        <v>217.30782608695654</v>
      </c>
      <c r="T76" s="31">
        <v>148.65282608695657</v>
      </c>
      <c r="U76" s="31">
        <v>68.654999999999987</v>
      </c>
      <c r="V76" s="31">
        <v>0</v>
      </c>
      <c r="W76" s="31">
        <v>11.921195652173912</v>
      </c>
      <c r="X76" s="31">
        <v>0</v>
      </c>
      <c r="Y76" s="31">
        <v>0</v>
      </c>
      <c r="Z76" s="31">
        <v>0</v>
      </c>
      <c r="AA76" s="31">
        <v>0</v>
      </c>
      <c r="AB76" s="31">
        <v>0</v>
      </c>
      <c r="AC76" s="31">
        <v>11.921195652173912</v>
      </c>
      <c r="AD76" s="31">
        <v>0</v>
      </c>
      <c r="AE76" s="31">
        <v>0</v>
      </c>
      <c r="AF76" t="s">
        <v>45</v>
      </c>
      <c r="AG76" s="32">
        <v>4</v>
      </c>
      <c r="AH76"/>
    </row>
    <row r="77" spans="1:34" x14ac:dyDescent="0.25">
      <c r="A77" t="s">
        <v>617</v>
      </c>
      <c r="B77" t="s">
        <v>371</v>
      </c>
      <c r="C77" t="s">
        <v>416</v>
      </c>
      <c r="D77" t="s">
        <v>552</v>
      </c>
      <c r="E77" s="31">
        <v>63.663043478260867</v>
      </c>
      <c r="F77" s="31">
        <v>3.9041437596038939</v>
      </c>
      <c r="G77" s="31">
        <v>3.7882994707187989</v>
      </c>
      <c r="H77" s="31">
        <v>0.34728017756530649</v>
      </c>
      <c r="I77" s="31">
        <v>0.2314358886802117</v>
      </c>
      <c r="J77" s="31">
        <v>248.54967391304353</v>
      </c>
      <c r="K77" s="31">
        <v>241.17467391304353</v>
      </c>
      <c r="L77" s="31">
        <v>22.10891304347826</v>
      </c>
      <c r="M77" s="31">
        <v>14.73391304347826</v>
      </c>
      <c r="N77" s="31">
        <v>0.59239130434782605</v>
      </c>
      <c r="O77" s="31">
        <v>6.7826086956521738</v>
      </c>
      <c r="P77" s="31">
        <v>75.16478260869566</v>
      </c>
      <c r="Q77" s="31">
        <v>75.16478260869566</v>
      </c>
      <c r="R77" s="31">
        <v>0</v>
      </c>
      <c r="S77" s="31">
        <v>151.27597826086961</v>
      </c>
      <c r="T77" s="31">
        <v>151.27597826086961</v>
      </c>
      <c r="U77" s="31">
        <v>0</v>
      </c>
      <c r="V77" s="31">
        <v>0</v>
      </c>
      <c r="W77" s="31">
        <v>102.86923913043478</v>
      </c>
      <c r="X77" s="31">
        <v>1.5610869565217391</v>
      </c>
      <c r="Y77" s="31">
        <v>0.59239130434782605</v>
      </c>
      <c r="Z77" s="31">
        <v>0</v>
      </c>
      <c r="AA77" s="31">
        <v>28.697391304347825</v>
      </c>
      <c r="AB77" s="31">
        <v>0</v>
      </c>
      <c r="AC77" s="31">
        <v>72.018369565217384</v>
      </c>
      <c r="AD77" s="31">
        <v>0</v>
      </c>
      <c r="AE77" s="31">
        <v>0</v>
      </c>
      <c r="AF77" t="s">
        <v>171</v>
      </c>
      <c r="AG77" s="32">
        <v>4</v>
      </c>
      <c r="AH77"/>
    </row>
    <row r="78" spans="1:34" x14ac:dyDescent="0.25">
      <c r="A78" t="s">
        <v>617</v>
      </c>
      <c r="B78" t="s">
        <v>354</v>
      </c>
      <c r="C78" t="s">
        <v>462</v>
      </c>
      <c r="D78" t="s">
        <v>573</v>
      </c>
      <c r="E78" s="31">
        <v>140.94565217391303</v>
      </c>
      <c r="F78" s="31">
        <v>3.9068134495257199</v>
      </c>
      <c r="G78" s="31">
        <v>3.7404873910696392</v>
      </c>
      <c r="H78" s="31">
        <v>0.6342253412508676</v>
      </c>
      <c r="I78" s="31">
        <v>0.46789928279478682</v>
      </c>
      <c r="J78" s="31">
        <v>550.64836956521742</v>
      </c>
      <c r="K78" s="31">
        <v>527.20543478260879</v>
      </c>
      <c r="L78" s="31">
        <v>89.391304347826079</v>
      </c>
      <c r="M78" s="31">
        <v>65.948369565217391</v>
      </c>
      <c r="N78" s="31">
        <v>17.703804347826086</v>
      </c>
      <c r="O78" s="31">
        <v>5.7391304347826084</v>
      </c>
      <c r="P78" s="31">
        <v>192.6875</v>
      </c>
      <c r="Q78" s="31">
        <v>192.6875</v>
      </c>
      <c r="R78" s="31">
        <v>0</v>
      </c>
      <c r="S78" s="31">
        <v>268.56956521739136</v>
      </c>
      <c r="T78" s="31">
        <v>268.56956521739136</v>
      </c>
      <c r="U78" s="31">
        <v>0</v>
      </c>
      <c r="V78" s="31">
        <v>0</v>
      </c>
      <c r="W78" s="31">
        <v>47.277173913043477</v>
      </c>
      <c r="X78" s="31">
        <v>0</v>
      </c>
      <c r="Y78" s="31">
        <v>0</v>
      </c>
      <c r="Z78" s="31">
        <v>0</v>
      </c>
      <c r="AA78" s="31">
        <v>7.2826086956521738</v>
      </c>
      <c r="AB78" s="31">
        <v>0</v>
      </c>
      <c r="AC78" s="31">
        <v>39.994565217391305</v>
      </c>
      <c r="AD78" s="31">
        <v>0</v>
      </c>
      <c r="AE78" s="31">
        <v>0</v>
      </c>
      <c r="AF78" t="s">
        <v>154</v>
      </c>
      <c r="AG78" s="32">
        <v>4</v>
      </c>
      <c r="AH78"/>
    </row>
    <row r="79" spans="1:34" x14ac:dyDescent="0.25">
      <c r="A79" t="s">
        <v>617</v>
      </c>
      <c r="B79" t="s">
        <v>278</v>
      </c>
      <c r="C79" t="s">
        <v>465</v>
      </c>
      <c r="D79" t="s">
        <v>540</v>
      </c>
      <c r="E79" s="31">
        <v>63.782608695652172</v>
      </c>
      <c r="F79" s="31">
        <v>3.6641871165644173</v>
      </c>
      <c r="G79" s="31">
        <v>3.5473670756646216</v>
      </c>
      <c r="H79" s="31">
        <v>0.34543285616905245</v>
      </c>
      <c r="I79" s="31">
        <v>0.32549420586230404</v>
      </c>
      <c r="J79" s="31">
        <v>233.71141304347827</v>
      </c>
      <c r="K79" s="31">
        <v>226.26032608695652</v>
      </c>
      <c r="L79" s="31">
        <v>22.032608695652172</v>
      </c>
      <c r="M79" s="31">
        <v>20.760869565217391</v>
      </c>
      <c r="N79" s="31">
        <v>0.43478260869565216</v>
      </c>
      <c r="O79" s="31">
        <v>0.83695652173913049</v>
      </c>
      <c r="P79" s="31">
        <v>79.372282608695656</v>
      </c>
      <c r="Q79" s="31">
        <v>73.192934782608702</v>
      </c>
      <c r="R79" s="31">
        <v>6.1793478260869561</v>
      </c>
      <c r="S79" s="31">
        <v>132.30652173913043</v>
      </c>
      <c r="T79" s="31">
        <v>132.30652173913043</v>
      </c>
      <c r="U79" s="31">
        <v>0</v>
      </c>
      <c r="V79" s="31">
        <v>0</v>
      </c>
      <c r="W79" s="31">
        <v>0</v>
      </c>
      <c r="X79" s="31">
        <v>0</v>
      </c>
      <c r="Y79" s="31">
        <v>0</v>
      </c>
      <c r="Z79" s="31">
        <v>0</v>
      </c>
      <c r="AA79" s="31">
        <v>0</v>
      </c>
      <c r="AB79" s="31">
        <v>0</v>
      </c>
      <c r="AC79" s="31">
        <v>0</v>
      </c>
      <c r="AD79" s="31">
        <v>0</v>
      </c>
      <c r="AE79" s="31">
        <v>0</v>
      </c>
      <c r="AF79" t="s">
        <v>77</v>
      </c>
      <c r="AG79" s="32">
        <v>4</v>
      </c>
      <c r="AH79"/>
    </row>
    <row r="80" spans="1:34" x14ac:dyDescent="0.25">
      <c r="A80" t="s">
        <v>617</v>
      </c>
      <c r="B80" t="s">
        <v>321</v>
      </c>
      <c r="C80" t="s">
        <v>456</v>
      </c>
      <c r="D80" t="s">
        <v>546</v>
      </c>
      <c r="E80" s="31">
        <v>51.847826086956523</v>
      </c>
      <c r="F80" s="31">
        <v>4.1226834381551356</v>
      </c>
      <c r="G80" s="31">
        <v>3.8491509433962254</v>
      </c>
      <c r="H80" s="31">
        <v>0.56270440251572307</v>
      </c>
      <c r="I80" s="31">
        <v>0.4297379454926622</v>
      </c>
      <c r="J80" s="31">
        <v>213.75217391304344</v>
      </c>
      <c r="K80" s="31">
        <v>199.57010869565212</v>
      </c>
      <c r="L80" s="31">
        <v>29.17499999999999</v>
      </c>
      <c r="M80" s="31">
        <v>22.280978260869553</v>
      </c>
      <c r="N80" s="31">
        <v>0.30434782608695654</v>
      </c>
      <c r="O80" s="31">
        <v>6.5896739130434785</v>
      </c>
      <c r="P80" s="31">
        <v>55.167391304347809</v>
      </c>
      <c r="Q80" s="31">
        <v>47.879347826086942</v>
      </c>
      <c r="R80" s="31">
        <v>7.2880434782608692</v>
      </c>
      <c r="S80" s="31">
        <v>129.40978260869562</v>
      </c>
      <c r="T80" s="31">
        <v>128.32391304347823</v>
      </c>
      <c r="U80" s="31">
        <v>1.0858695652173913</v>
      </c>
      <c r="V80" s="31">
        <v>0</v>
      </c>
      <c r="W80" s="31">
        <v>2.2934782608695654</v>
      </c>
      <c r="X80" s="31">
        <v>8.4239130434782608E-2</v>
      </c>
      <c r="Y80" s="31">
        <v>0.30434782608695654</v>
      </c>
      <c r="Z80" s="31">
        <v>0.85054347826086951</v>
      </c>
      <c r="AA80" s="31">
        <v>0</v>
      </c>
      <c r="AB80" s="31">
        <v>1.0543478260869565</v>
      </c>
      <c r="AC80" s="31">
        <v>0</v>
      </c>
      <c r="AD80" s="31">
        <v>0</v>
      </c>
      <c r="AE80" s="31">
        <v>0</v>
      </c>
      <c r="AF80" t="s">
        <v>120</v>
      </c>
      <c r="AG80" s="32">
        <v>4</v>
      </c>
      <c r="AH80"/>
    </row>
    <row r="81" spans="1:34" x14ac:dyDescent="0.25">
      <c r="A81" t="s">
        <v>617</v>
      </c>
      <c r="B81" t="s">
        <v>311</v>
      </c>
      <c r="C81" t="s">
        <v>483</v>
      </c>
      <c r="D81" t="s">
        <v>519</v>
      </c>
      <c r="E81" s="31">
        <v>86.315217391304344</v>
      </c>
      <c r="F81" s="31">
        <v>3.6876980229190277</v>
      </c>
      <c r="G81" s="31">
        <v>3.6047109935776347</v>
      </c>
      <c r="H81" s="31">
        <v>0.4702934139277169</v>
      </c>
      <c r="I81" s="31">
        <v>0.3873063845863241</v>
      </c>
      <c r="J81" s="31">
        <v>318.3044565217391</v>
      </c>
      <c r="K81" s="31">
        <v>311.14141304347822</v>
      </c>
      <c r="L81" s="31">
        <v>40.59347826086956</v>
      </c>
      <c r="M81" s="31">
        <v>33.430434782608693</v>
      </c>
      <c r="N81" s="31">
        <v>1.423913043478261</v>
      </c>
      <c r="O81" s="31">
        <v>5.7391304347826084</v>
      </c>
      <c r="P81" s="31">
        <v>106.90771739130433</v>
      </c>
      <c r="Q81" s="31">
        <v>106.90771739130433</v>
      </c>
      <c r="R81" s="31">
        <v>0</v>
      </c>
      <c r="S81" s="31">
        <v>170.80326086956518</v>
      </c>
      <c r="T81" s="31">
        <v>170.80326086956518</v>
      </c>
      <c r="U81" s="31">
        <v>0</v>
      </c>
      <c r="V81" s="31">
        <v>0</v>
      </c>
      <c r="W81" s="31">
        <v>17.506630434782608</v>
      </c>
      <c r="X81" s="31">
        <v>0</v>
      </c>
      <c r="Y81" s="31">
        <v>1.423913043478261</v>
      </c>
      <c r="Z81" s="31">
        <v>0</v>
      </c>
      <c r="AA81" s="31">
        <v>8.160978260869566</v>
      </c>
      <c r="AB81" s="31">
        <v>0</v>
      </c>
      <c r="AC81" s="31">
        <v>7.9217391304347817</v>
      </c>
      <c r="AD81" s="31">
        <v>0</v>
      </c>
      <c r="AE81" s="31">
        <v>0</v>
      </c>
      <c r="AF81" t="s">
        <v>110</v>
      </c>
      <c r="AG81" s="32">
        <v>4</v>
      </c>
      <c r="AH81"/>
    </row>
    <row r="82" spans="1:34" x14ac:dyDescent="0.25">
      <c r="A82" t="s">
        <v>617</v>
      </c>
      <c r="B82" t="s">
        <v>315</v>
      </c>
      <c r="C82" t="s">
        <v>484</v>
      </c>
      <c r="D82" t="s">
        <v>556</v>
      </c>
      <c r="E82" s="31">
        <v>88.119565217391298</v>
      </c>
      <c r="F82" s="31">
        <v>3.3326927346737389</v>
      </c>
      <c r="G82" s="31">
        <v>3.249233995312693</v>
      </c>
      <c r="H82" s="31">
        <v>0.34619464660170207</v>
      </c>
      <c r="I82" s="31">
        <v>0.2670038238559268</v>
      </c>
      <c r="J82" s="31">
        <v>293.6754347826087</v>
      </c>
      <c r="K82" s="31">
        <v>286.32108695652175</v>
      </c>
      <c r="L82" s="31">
        <v>30.506521739130417</v>
      </c>
      <c r="M82" s="31">
        <v>23.528260869565198</v>
      </c>
      <c r="N82" s="31">
        <v>1.2391304347826086</v>
      </c>
      <c r="O82" s="31">
        <v>5.7391304347826084</v>
      </c>
      <c r="P82" s="31">
        <v>95.041304347826085</v>
      </c>
      <c r="Q82" s="31">
        <v>94.665217391304338</v>
      </c>
      <c r="R82" s="31">
        <v>0.37608695652173912</v>
      </c>
      <c r="S82" s="31">
        <v>168.12760869565219</v>
      </c>
      <c r="T82" s="31">
        <v>168.12760869565219</v>
      </c>
      <c r="U82" s="31">
        <v>0</v>
      </c>
      <c r="V82" s="31">
        <v>0</v>
      </c>
      <c r="W82" s="31">
        <v>41.799347826086958</v>
      </c>
      <c r="X82" s="31">
        <v>0</v>
      </c>
      <c r="Y82" s="31">
        <v>1.2391304347826086</v>
      </c>
      <c r="Z82" s="31">
        <v>0</v>
      </c>
      <c r="AA82" s="31">
        <v>3.1771739130434784</v>
      </c>
      <c r="AB82" s="31">
        <v>0.35326086956521741</v>
      </c>
      <c r="AC82" s="31">
        <v>37.029782608695655</v>
      </c>
      <c r="AD82" s="31">
        <v>0</v>
      </c>
      <c r="AE82" s="31">
        <v>0</v>
      </c>
      <c r="AF82" t="s">
        <v>114</v>
      </c>
      <c r="AG82" s="32">
        <v>4</v>
      </c>
      <c r="AH82"/>
    </row>
    <row r="83" spans="1:34" x14ac:dyDescent="0.25">
      <c r="A83" t="s">
        <v>617</v>
      </c>
      <c r="B83" t="s">
        <v>298</v>
      </c>
      <c r="C83" t="s">
        <v>435</v>
      </c>
      <c r="D83" t="s">
        <v>569</v>
      </c>
      <c r="E83" s="31">
        <v>54.934782608695649</v>
      </c>
      <c r="F83" s="31">
        <v>3.2646735259200637</v>
      </c>
      <c r="G83" s="31">
        <v>2.9287415908191536</v>
      </c>
      <c r="H83" s="31">
        <v>0.78907795805302727</v>
      </c>
      <c r="I83" s="31">
        <v>0.49070637119113564</v>
      </c>
      <c r="J83" s="31">
        <v>179.34413043478261</v>
      </c>
      <c r="K83" s="31">
        <v>160.88978260869567</v>
      </c>
      <c r="L83" s="31">
        <v>43.347826086956516</v>
      </c>
      <c r="M83" s="31">
        <v>26.95684782608695</v>
      </c>
      <c r="N83" s="31">
        <v>11.347500000000002</v>
      </c>
      <c r="O83" s="31">
        <v>5.0434782608695654</v>
      </c>
      <c r="P83" s="31">
        <v>43.710869565217401</v>
      </c>
      <c r="Q83" s="31">
        <v>41.647500000000008</v>
      </c>
      <c r="R83" s="31">
        <v>2.0633695652173913</v>
      </c>
      <c r="S83" s="31">
        <v>92.285434782608704</v>
      </c>
      <c r="T83" s="31">
        <v>43.46478260869565</v>
      </c>
      <c r="U83" s="31">
        <v>48.820652173913054</v>
      </c>
      <c r="V83" s="31">
        <v>0</v>
      </c>
      <c r="W83" s="31">
        <v>23.409130434782615</v>
      </c>
      <c r="X83" s="31">
        <v>0.65554347826086956</v>
      </c>
      <c r="Y83" s="31">
        <v>0</v>
      </c>
      <c r="Z83" s="31">
        <v>0</v>
      </c>
      <c r="AA83" s="31">
        <v>22.753586956521744</v>
      </c>
      <c r="AB83" s="31">
        <v>0</v>
      </c>
      <c r="AC83" s="31">
        <v>0</v>
      </c>
      <c r="AD83" s="31">
        <v>0</v>
      </c>
      <c r="AE83" s="31">
        <v>0</v>
      </c>
      <c r="AF83" t="s">
        <v>97</v>
      </c>
      <c r="AG83" s="32">
        <v>4</v>
      </c>
      <c r="AH83"/>
    </row>
    <row r="84" spans="1:34" x14ac:dyDescent="0.25">
      <c r="A84" t="s">
        <v>617</v>
      </c>
      <c r="B84" t="s">
        <v>283</v>
      </c>
      <c r="C84" t="s">
        <v>477</v>
      </c>
      <c r="D84" t="s">
        <v>516</v>
      </c>
      <c r="E84" s="31">
        <v>86.967391304347828</v>
      </c>
      <c r="F84" s="31">
        <v>3.2603999500062493</v>
      </c>
      <c r="G84" s="31">
        <v>2.9285201849768772</v>
      </c>
      <c r="H84" s="31">
        <v>0.25392200974878149</v>
      </c>
      <c r="I84" s="31">
        <v>1.137357830271216E-2</v>
      </c>
      <c r="J84" s="31">
        <v>283.54847826086956</v>
      </c>
      <c r="K84" s="31">
        <v>254.68576086956517</v>
      </c>
      <c r="L84" s="31">
        <v>22.082934782608703</v>
      </c>
      <c r="M84" s="31">
        <v>0.98913043478260865</v>
      </c>
      <c r="N84" s="31">
        <v>15.528586956521746</v>
      </c>
      <c r="O84" s="31">
        <v>5.5652173913043477</v>
      </c>
      <c r="P84" s="31">
        <v>91.4445652173913</v>
      </c>
      <c r="Q84" s="31">
        <v>83.675652173913036</v>
      </c>
      <c r="R84" s="31">
        <v>7.7689130434782596</v>
      </c>
      <c r="S84" s="31">
        <v>170.02097826086953</v>
      </c>
      <c r="T84" s="31">
        <v>156.62173913043475</v>
      </c>
      <c r="U84" s="31">
        <v>13.399239130434781</v>
      </c>
      <c r="V84" s="31">
        <v>0</v>
      </c>
      <c r="W84" s="31">
        <v>71.171413043478253</v>
      </c>
      <c r="X84" s="31">
        <v>0</v>
      </c>
      <c r="Y84" s="31">
        <v>0</v>
      </c>
      <c r="Z84" s="31">
        <v>0</v>
      </c>
      <c r="AA84" s="31">
        <v>9.2285869565217382</v>
      </c>
      <c r="AB84" s="31">
        <v>0</v>
      </c>
      <c r="AC84" s="31">
        <v>61.942826086956522</v>
      </c>
      <c r="AD84" s="31">
        <v>0</v>
      </c>
      <c r="AE84" s="31">
        <v>0</v>
      </c>
      <c r="AF84" t="s">
        <v>82</v>
      </c>
      <c r="AG84" s="32">
        <v>4</v>
      </c>
      <c r="AH84"/>
    </row>
    <row r="85" spans="1:34" x14ac:dyDescent="0.25">
      <c r="A85" t="s">
        <v>617</v>
      </c>
      <c r="B85" t="s">
        <v>364</v>
      </c>
      <c r="C85" t="s">
        <v>498</v>
      </c>
      <c r="D85" t="s">
        <v>544</v>
      </c>
      <c r="E85" s="31">
        <v>77.565217391304344</v>
      </c>
      <c r="F85" s="31">
        <v>4.0638663116591935</v>
      </c>
      <c r="G85" s="31">
        <v>3.9735145739910318</v>
      </c>
      <c r="H85" s="31">
        <v>0.51124579596412556</v>
      </c>
      <c r="I85" s="31">
        <v>0.42089405829596416</v>
      </c>
      <c r="J85" s="31">
        <v>315.2146739130435</v>
      </c>
      <c r="K85" s="31">
        <v>308.20652173913044</v>
      </c>
      <c r="L85" s="31">
        <v>39.654891304347821</v>
      </c>
      <c r="M85" s="31">
        <v>32.646739130434781</v>
      </c>
      <c r="N85" s="31">
        <v>1.3559782608695652</v>
      </c>
      <c r="O85" s="31">
        <v>5.6521739130434785</v>
      </c>
      <c r="P85" s="31">
        <v>69.635869565217391</v>
      </c>
      <c r="Q85" s="31">
        <v>69.635869565217391</v>
      </c>
      <c r="R85" s="31">
        <v>0</v>
      </c>
      <c r="S85" s="31">
        <v>205.92391304347825</v>
      </c>
      <c r="T85" s="31">
        <v>205.92391304347825</v>
      </c>
      <c r="U85" s="31">
        <v>0</v>
      </c>
      <c r="V85" s="31">
        <v>0</v>
      </c>
      <c r="W85" s="31">
        <v>0</v>
      </c>
      <c r="X85" s="31">
        <v>0</v>
      </c>
      <c r="Y85" s="31">
        <v>0</v>
      </c>
      <c r="Z85" s="31">
        <v>0</v>
      </c>
      <c r="AA85" s="31">
        <v>0</v>
      </c>
      <c r="AB85" s="31">
        <v>0</v>
      </c>
      <c r="AC85" s="31">
        <v>0</v>
      </c>
      <c r="AD85" s="31">
        <v>0</v>
      </c>
      <c r="AE85" s="31">
        <v>0</v>
      </c>
      <c r="AF85" t="s">
        <v>164</v>
      </c>
      <c r="AG85" s="32">
        <v>4</v>
      </c>
      <c r="AH85"/>
    </row>
    <row r="86" spans="1:34" x14ac:dyDescent="0.25">
      <c r="A86" t="s">
        <v>617</v>
      </c>
      <c r="B86" t="s">
        <v>297</v>
      </c>
      <c r="C86" t="s">
        <v>480</v>
      </c>
      <c r="D86" t="s">
        <v>581</v>
      </c>
      <c r="E86" s="31">
        <v>37.826086956521742</v>
      </c>
      <c r="F86" s="31">
        <v>4.485488505747127</v>
      </c>
      <c r="G86" s="31">
        <v>4.0718390804597702</v>
      </c>
      <c r="H86" s="31">
        <v>0.59882183908045983</v>
      </c>
      <c r="I86" s="31">
        <v>0.42683908045977015</v>
      </c>
      <c r="J86" s="31">
        <v>169.66847826086959</v>
      </c>
      <c r="K86" s="31">
        <v>154.02173913043481</v>
      </c>
      <c r="L86" s="31">
        <v>22.651086956521741</v>
      </c>
      <c r="M86" s="31">
        <v>16.145652173913046</v>
      </c>
      <c r="N86" s="31">
        <v>0.76630434782608692</v>
      </c>
      <c r="O86" s="31">
        <v>5.7391304347826084</v>
      </c>
      <c r="P86" s="31">
        <v>43.264130434782601</v>
      </c>
      <c r="Q86" s="31">
        <v>34.122826086956515</v>
      </c>
      <c r="R86" s="31">
        <v>9.141304347826086</v>
      </c>
      <c r="S86" s="31">
        <v>103.75326086956525</v>
      </c>
      <c r="T86" s="31">
        <v>103.59782608695656</v>
      </c>
      <c r="U86" s="31">
        <v>0.15543478260869567</v>
      </c>
      <c r="V86" s="31">
        <v>0</v>
      </c>
      <c r="W86" s="31">
        <v>38.602173913043472</v>
      </c>
      <c r="X86" s="31">
        <v>0.61413043478260865</v>
      </c>
      <c r="Y86" s="31">
        <v>0.76630434782608692</v>
      </c>
      <c r="Z86" s="31">
        <v>0</v>
      </c>
      <c r="AA86" s="31">
        <v>7.4402173913043477</v>
      </c>
      <c r="AB86" s="31">
        <v>9.141304347826086</v>
      </c>
      <c r="AC86" s="31">
        <v>20.640217391304347</v>
      </c>
      <c r="AD86" s="31">
        <v>0</v>
      </c>
      <c r="AE86" s="31">
        <v>0</v>
      </c>
      <c r="AF86" t="s">
        <v>96</v>
      </c>
      <c r="AG86" s="32">
        <v>4</v>
      </c>
      <c r="AH86"/>
    </row>
    <row r="87" spans="1:34" x14ac:dyDescent="0.25">
      <c r="A87" t="s">
        <v>617</v>
      </c>
      <c r="B87" t="s">
        <v>264</v>
      </c>
      <c r="C87" t="s">
        <v>431</v>
      </c>
      <c r="D87" t="s">
        <v>566</v>
      </c>
      <c r="E87" s="31">
        <v>52.978260869565219</v>
      </c>
      <c r="F87" s="31">
        <v>4.4449897414854327</v>
      </c>
      <c r="G87" s="31">
        <v>3.8568424292162495</v>
      </c>
      <c r="H87" s="31">
        <v>0.65674599917931875</v>
      </c>
      <c r="I87" s="31">
        <v>0.17897620024620434</v>
      </c>
      <c r="J87" s="31">
        <v>235.48782608695652</v>
      </c>
      <c r="K87" s="31">
        <v>204.32880434782609</v>
      </c>
      <c r="L87" s="31">
        <v>34.793260869565216</v>
      </c>
      <c r="M87" s="31">
        <v>9.4818478260869554</v>
      </c>
      <c r="N87" s="31">
        <v>20.142934782608695</v>
      </c>
      <c r="O87" s="31">
        <v>5.1684782608695654</v>
      </c>
      <c r="P87" s="31">
        <v>62.658478260869558</v>
      </c>
      <c r="Q87" s="31">
        <v>56.810869565217388</v>
      </c>
      <c r="R87" s="31">
        <v>5.8476086956521725</v>
      </c>
      <c r="S87" s="31">
        <v>138.03608695652176</v>
      </c>
      <c r="T87" s="31">
        <v>124.48902173913045</v>
      </c>
      <c r="U87" s="31">
        <v>13.547065217391298</v>
      </c>
      <c r="V87" s="31">
        <v>0</v>
      </c>
      <c r="W87" s="31">
        <v>0</v>
      </c>
      <c r="X87" s="31">
        <v>0</v>
      </c>
      <c r="Y87" s="31">
        <v>0</v>
      </c>
      <c r="Z87" s="31">
        <v>0</v>
      </c>
      <c r="AA87" s="31">
        <v>0</v>
      </c>
      <c r="AB87" s="31">
        <v>0</v>
      </c>
      <c r="AC87" s="31">
        <v>0</v>
      </c>
      <c r="AD87" s="31">
        <v>0</v>
      </c>
      <c r="AE87" s="31">
        <v>0</v>
      </c>
      <c r="AF87" t="s">
        <v>63</v>
      </c>
      <c r="AG87" s="32">
        <v>4</v>
      </c>
      <c r="AH87"/>
    </row>
    <row r="88" spans="1:34" x14ac:dyDescent="0.25">
      <c r="A88" t="s">
        <v>617</v>
      </c>
      <c r="B88" t="s">
        <v>351</v>
      </c>
      <c r="C88" t="s">
        <v>435</v>
      </c>
      <c r="D88" t="s">
        <v>542</v>
      </c>
      <c r="E88" s="31">
        <v>57.489130434782609</v>
      </c>
      <c r="F88" s="31">
        <v>3.8398411798071468</v>
      </c>
      <c r="G88" s="31">
        <v>3.3702287767063717</v>
      </c>
      <c r="H88" s="31">
        <v>0.78223860843259574</v>
      </c>
      <c r="I88" s="31">
        <v>0.51921535261864238</v>
      </c>
      <c r="J88" s="31">
        <v>220.74913043478261</v>
      </c>
      <c r="K88" s="31">
        <v>193.75152173913042</v>
      </c>
      <c r="L88" s="31">
        <v>44.970217391304338</v>
      </c>
      <c r="M88" s="31">
        <v>29.849239130434778</v>
      </c>
      <c r="N88" s="31">
        <v>9.990543478260868</v>
      </c>
      <c r="O88" s="31">
        <v>5.1304347826086953</v>
      </c>
      <c r="P88" s="31">
        <v>46.217282608695655</v>
      </c>
      <c r="Q88" s="31">
        <v>34.340652173913043</v>
      </c>
      <c r="R88" s="31">
        <v>11.87663043478261</v>
      </c>
      <c r="S88" s="31">
        <v>129.56163043478259</v>
      </c>
      <c r="T88" s="31">
        <v>101.97358695652171</v>
      </c>
      <c r="U88" s="31">
        <v>27.588043478260875</v>
      </c>
      <c r="V88" s="31">
        <v>0</v>
      </c>
      <c r="W88" s="31">
        <v>0</v>
      </c>
      <c r="X88" s="31">
        <v>0</v>
      </c>
      <c r="Y88" s="31">
        <v>0</v>
      </c>
      <c r="Z88" s="31">
        <v>0</v>
      </c>
      <c r="AA88" s="31">
        <v>0</v>
      </c>
      <c r="AB88" s="31">
        <v>0</v>
      </c>
      <c r="AC88" s="31">
        <v>0</v>
      </c>
      <c r="AD88" s="31">
        <v>0</v>
      </c>
      <c r="AE88" s="31">
        <v>0</v>
      </c>
      <c r="AF88" t="s">
        <v>151</v>
      </c>
      <c r="AG88" s="32">
        <v>4</v>
      </c>
      <c r="AH88"/>
    </row>
    <row r="89" spans="1:34" x14ac:dyDescent="0.25">
      <c r="A89" t="s">
        <v>617</v>
      </c>
      <c r="B89" t="s">
        <v>396</v>
      </c>
      <c r="C89" t="s">
        <v>425</v>
      </c>
      <c r="D89" t="s">
        <v>514</v>
      </c>
      <c r="E89" s="31">
        <v>56.184782608695649</v>
      </c>
      <c r="F89" s="31">
        <v>6.0606616366802095</v>
      </c>
      <c r="G89" s="31">
        <v>5.2846527374733991</v>
      </c>
      <c r="H89" s="31">
        <v>1.1337454053008318</v>
      </c>
      <c r="I89" s="31">
        <v>0.85912749081060169</v>
      </c>
      <c r="J89" s="31">
        <v>340.51695652173913</v>
      </c>
      <c r="K89" s="31">
        <v>296.91706521739127</v>
      </c>
      <c r="L89" s="31">
        <v>63.699239130434776</v>
      </c>
      <c r="M89" s="31">
        <v>48.269891304347823</v>
      </c>
      <c r="N89" s="31">
        <v>10.491847826086957</v>
      </c>
      <c r="O89" s="31">
        <v>4.9375</v>
      </c>
      <c r="P89" s="31">
        <v>61.019891304347823</v>
      </c>
      <c r="Q89" s="31">
        <v>32.849347826086941</v>
      </c>
      <c r="R89" s="31">
        <v>28.170543478260885</v>
      </c>
      <c r="S89" s="31">
        <v>215.79782608695649</v>
      </c>
      <c r="T89" s="31">
        <v>210.70815217391302</v>
      </c>
      <c r="U89" s="31">
        <v>5.0896739130434785</v>
      </c>
      <c r="V89" s="31">
        <v>0</v>
      </c>
      <c r="W89" s="31">
        <v>140.96195652173913</v>
      </c>
      <c r="X89" s="31">
        <v>28.921195652173914</v>
      </c>
      <c r="Y89" s="31">
        <v>0</v>
      </c>
      <c r="Z89" s="31">
        <v>0</v>
      </c>
      <c r="AA89" s="31">
        <v>7.1277173913043477</v>
      </c>
      <c r="AB89" s="31">
        <v>19.421195652173914</v>
      </c>
      <c r="AC89" s="31">
        <v>80.402173913043484</v>
      </c>
      <c r="AD89" s="31">
        <v>5.0896739130434785</v>
      </c>
      <c r="AE89" s="31">
        <v>0</v>
      </c>
      <c r="AF89" t="s">
        <v>196</v>
      </c>
      <c r="AG89" s="32">
        <v>4</v>
      </c>
      <c r="AH89"/>
    </row>
    <row r="90" spans="1:34" x14ac:dyDescent="0.25">
      <c r="A90" t="s">
        <v>617</v>
      </c>
      <c r="B90" t="s">
        <v>384</v>
      </c>
      <c r="C90" t="s">
        <v>508</v>
      </c>
      <c r="D90" t="s">
        <v>551</v>
      </c>
      <c r="E90" s="31">
        <v>101.40217391304348</v>
      </c>
      <c r="F90" s="31">
        <v>5.1768410333369053</v>
      </c>
      <c r="G90" s="31">
        <v>4.7798531461035481</v>
      </c>
      <c r="H90" s="31">
        <v>1.2099635545074499</v>
      </c>
      <c r="I90" s="31">
        <v>0.81297566727409154</v>
      </c>
      <c r="J90" s="31">
        <v>524.94293478260863</v>
      </c>
      <c r="K90" s="31">
        <v>484.6875</v>
      </c>
      <c r="L90" s="31">
        <v>122.69293478260869</v>
      </c>
      <c r="M90" s="31">
        <v>82.4375</v>
      </c>
      <c r="N90" s="31">
        <v>38.211956521739133</v>
      </c>
      <c r="O90" s="31">
        <v>2.0434782608695654</v>
      </c>
      <c r="P90" s="31">
        <v>114.17119565217391</v>
      </c>
      <c r="Q90" s="31">
        <v>114.17119565217391</v>
      </c>
      <c r="R90" s="31">
        <v>0</v>
      </c>
      <c r="S90" s="31">
        <v>288.07880434782606</v>
      </c>
      <c r="T90" s="31">
        <v>288.04076086956519</v>
      </c>
      <c r="U90" s="31">
        <v>3.8043478260869568E-2</v>
      </c>
      <c r="V90" s="31">
        <v>0</v>
      </c>
      <c r="W90" s="31">
        <v>12.17391304347826</v>
      </c>
      <c r="X90" s="31">
        <v>1.513586956521739</v>
      </c>
      <c r="Y90" s="31">
        <v>0</v>
      </c>
      <c r="Z90" s="31">
        <v>0</v>
      </c>
      <c r="AA90" s="31">
        <v>10.489130434782609</v>
      </c>
      <c r="AB90" s="31">
        <v>0</v>
      </c>
      <c r="AC90" s="31">
        <v>0.17119565217391305</v>
      </c>
      <c r="AD90" s="31">
        <v>0</v>
      </c>
      <c r="AE90" s="31">
        <v>0</v>
      </c>
      <c r="AF90" t="s">
        <v>184</v>
      </c>
      <c r="AG90" s="32">
        <v>4</v>
      </c>
      <c r="AH90"/>
    </row>
    <row r="91" spans="1:34" x14ac:dyDescent="0.25">
      <c r="A91" t="s">
        <v>617</v>
      </c>
      <c r="B91" t="s">
        <v>253</v>
      </c>
      <c r="C91" t="s">
        <v>404</v>
      </c>
      <c r="D91" t="s">
        <v>513</v>
      </c>
      <c r="E91" s="31">
        <v>32.652173913043477</v>
      </c>
      <c r="F91" s="31">
        <v>5.5375166444740351</v>
      </c>
      <c r="G91" s="31">
        <v>5.1516977363515331</v>
      </c>
      <c r="H91" s="31">
        <v>0.91627829560585905</v>
      </c>
      <c r="I91" s="31">
        <v>0.54469041278295616</v>
      </c>
      <c r="J91" s="31">
        <v>180.81195652173915</v>
      </c>
      <c r="K91" s="31">
        <v>168.21413043478265</v>
      </c>
      <c r="L91" s="31">
        <v>29.91847826086957</v>
      </c>
      <c r="M91" s="31">
        <v>17.785326086956523</v>
      </c>
      <c r="N91" s="31">
        <v>6.6548913043478262</v>
      </c>
      <c r="O91" s="31">
        <v>5.4782608695652177</v>
      </c>
      <c r="P91" s="31">
        <v>46.972282608695679</v>
      </c>
      <c r="Q91" s="31">
        <v>46.507608695652202</v>
      </c>
      <c r="R91" s="31">
        <v>0.46467391304347827</v>
      </c>
      <c r="S91" s="31">
        <v>103.92119565217391</v>
      </c>
      <c r="T91" s="31">
        <v>103.92119565217391</v>
      </c>
      <c r="U91" s="31">
        <v>0</v>
      </c>
      <c r="V91" s="31">
        <v>0</v>
      </c>
      <c r="W91" s="31">
        <v>5.0782608695652183</v>
      </c>
      <c r="X91" s="31">
        <v>0</v>
      </c>
      <c r="Y91" s="31">
        <v>0</v>
      </c>
      <c r="Z91" s="31">
        <v>0</v>
      </c>
      <c r="AA91" s="31">
        <v>5.0782608695652183</v>
      </c>
      <c r="AB91" s="31">
        <v>0</v>
      </c>
      <c r="AC91" s="31">
        <v>0</v>
      </c>
      <c r="AD91" s="31">
        <v>0</v>
      </c>
      <c r="AE91" s="31">
        <v>0</v>
      </c>
      <c r="AF91" t="s">
        <v>52</v>
      </c>
      <c r="AG91" s="32">
        <v>4</v>
      </c>
      <c r="AH91"/>
    </row>
    <row r="92" spans="1:34" x14ac:dyDescent="0.25">
      <c r="A92" t="s">
        <v>617</v>
      </c>
      <c r="B92" t="s">
        <v>201</v>
      </c>
      <c r="C92" t="s">
        <v>439</v>
      </c>
      <c r="D92" t="s">
        <v>558</v>
      </c>
      <c r="E92" s="31">
        <v>41</v>
      </c>
      <c r="F92" s="31">
        <v>4.0244565217391299</v>
      </c>
      <c r="G92" s="31">
        <v>3.7806203605514312</v>
      </c>
      <c r="H92" s="31">
        <v>0.48203870625662776</v>
      </c>
      <c r="I92" s="31">
        <v>0.30083510074231179</v>
      </c>
      <c r="J92" s="31">
        <v>165.00271739130434</v>
      </c>
      <c r="K92" s="31">
        <v>155.00543478260869</v>
      </c>
      <c r="L92" s="31">
        <v>19.763586956521738</v>
      </c>
      <c r="M92" s="31">
        <v>12.334239130434783</v>
      </c>
      <c r="N92" s="31">
        <v>2.472826086956522</v>
      </c>
      <c r="O92" s="31">
        <v>4.9565217391304346</v>
      </c>
      <c r="P92" s="31">
        <v>53.872282608695649</v>
      </c>
      <c r="Q92" s="31">
        <v>51.304347826086953</v>
      </c>
      <c r="R92" s="31">
        <v>2.5679347826086958</v>
      </c>
      <c r="S92" s="31">
        <v>91.366847826086953</v>
      </c>
      <c r="T92" s="31">
        <v>88.301630434782609</v>
      </c>
      <c r="U92" s="31">
        <v>3.0652173913043477</v>
      </c>
      <c r="V92" s="31">
        <v>0</v>
      </c>
      <c r="W92" s="31">
        <v>5.2255434782608692</v>
      </c>
      <c r="X92" s="31">
        <v>0</v>
      </c>
      <c r="Y92" s="31">
        <v>0</v>
      </c>
      <c r="Z92" s="31">
        <v>0</v>
      </c>
      <c r="AA92" s="31">
        <v>5.2255434782608692</v>
      </c>
      <c r="AB92" s="31">
        <v>0</v>
      </c>
      <c r="AC92" s="31">
        <v>0</v>
      </c>
      <c r="AD92" s="31">
        <v>0</v>
      </c>
      <c r="AE92" s="31">
        <v>0</v>
      </c>
      <c r="AF92" t="s">
        <v>0</v>
      </c>
      <c r="AG92" s="32">
        <v>4</v>
      </c>
      <c r="AH92"/>
    </row>
    <row r="93" spans="1:34" x14ac:dyDescent="0.25">
      <c r="A93" t="s">
        <v>617</v>
      </c>
      <c r="B93" t="s">
        <v>386</v>
      </c>
      <c r="C93" t="s">
        <v>509</v>
      </c>
      <c r="D93" t="s">
        <v>563</v>
      </c>
      <c r="E93" s="31">
        <v>39.434782608695649</v>
      </c>
      <c r="F93" s="31">
        <v>3.6100937155457555</v>
      </c>
      <c r="G93" s="31">
        <v>3.2318991179713343</v>
      </c>
      <c r="H93" s="31">
        <v>0.66845920617420085</v>
      </c>
      <c r="I93" s="31">
        <v>0.29026460859977954</v>
      </c>
      <c r="J93" s="31">
        <v>142.36326086956521</v>
      </c>
      <c r="K93" s="31">
        <v>127.44923913043479</v>
      </c>
      <c r="L93" s="31">
        <v>26.360543478260873</v>
      </c>
      <c r="M93" s="31">
        <v>11.446521739130436</v>
      </c>
      <c r="N93" s="31">
        <v>10.055326086956521</v>
      </c>
      <c r="O93" s="31">
        <v>4.8586956521739131</v>
      </c>
      <c r="P93" s="31">
        <v>33.059782608695649</v>
      </c>
      <c r="Q93" s="31">
        <v>33.059782608695649</v>
      </c>
      <c r="R93" s="31">
        <v>0</v>
      </c>
      <c r="S93" s="31">
        <v>82.942934782608702</v>
      </c>
      <c r="T93" s="31">
        <v>72.475543478260875</v>
      </c>
      <c r="U93" s="31">
        <v>10.467391304347826</v>
      </c>
      <c r="V93" s="31">
        <v>0</v>
      </c>
      <c r="W93" s="31">
        <v>20.64130434782609</v>
      </c>
      <c r="X93" s="31">
        <v>6.2119565217391308</v>
      </c>
      <c r="Y93" s="31">
        <v>0</v>
      </c>
      <c r="Z93" s="31">
        <v>0</v>
      </c>
      <c r="AA93" s="31">
        <v>11.578804347826088</v>
      </c>
      <c r="AB93" s="31">
        <v>0</v>
      </c>
      <c r="AC93" s="31">
        <v>2.8505434782608696</v>
      </c>
      <c r="AD93" s="31">
        <v>0</v>
      </c>
      <c r="AE93" s="31">
        <v>0</v>
      </c>
      <c r="AF93" t="s">
        <v>186</v>
      </c>
      <c r="AG93" s="32">
        <v>4</v>
      </c>
      <c r="AH93"/>
    </row>
    <row r="94" spans="1:34" x14ac:dyDescent="0.25">
      <c r="A94" t="s">
        <v>617</v>
      </c>
      <c r="B94" t="s">
        <v>392</v>
      </c>
      <c r="C94" t="s">
        <v>509</v>
      </c>
      <c r="D94" t="s">
        <v>563</v>
      </c>
      <c r="E94" s="31">
        <v>75.206521739130437</v>
      </c>
      <c r="F94" s="31">
        <v>3.3365645324468849</v>
      </c>
      <c r="G94" s="31">
        <v>3.1681717011128776</v>
      </c>
      <c r="H94" s="31">
        <v>0.58273449920508713</v>
      </c>
      <c r="I94" s="31">
        <v>0.41434166787107934</v>
      </c>
      <c r="J94" s="31">
        <v>250.93141304347824</v>
      </c>
      <c r="K94" s="31">
        <v>238.26717391304348</v>
      </c>
      <c r="L94" s="31">
        <v>43.825434782608674</v>
      </c>
      <c r="M94" s="31">
        <v>31.161195652173891</v>
      </c>
      <c r="N94" s="31">
        <v>6.8623913043478266</v>
      </c>
      <c r="O94" s="31">
        <v>5.8018478260869566</v>
      </c>
      <c r="P94" s="31">
        <v>55.358695652173914</v>
      </c>
      <c r="Q94" s="31">
        <v>55.358695652173914</v>
      </c>
      <c r="R94" s="31">
        <v>0</v>
      </c>
      <c r="S94" s="31">
        <v>151.74728260869566</v>
      </c>
      <c r="T94" s="31">
        <v>136.21195652173913</v>
      </c>
      <c r="U94" s="31">
        <v>15.535326086956522</v>
      </c>
      <c r="V94" s="31">
        <v>0</v>
      </c>
      <c r="W94" s="31">
        <v>38.736413043478258</v>
      </c>
      <c r="X94" s="31">
        <v>8.7663043478260878</v>
      </c>
      <c r="Y94" s="31">
        <v>0</v>
      </c>
      <c r="Z94" s="31">
        <v>0</v>
      </c>
      <c r="AA94" s="31">
        <v>22.494565217391305</v>
      </c>
      <c r="AB94" s="31">
        <v>0</v>
      </c>
      <c r="AC94" s="31">
        <v>7.4755434782608692</v>
      </c>
      <c r="AD94" s="31">
        <v>0</v>
      </c>
      <c r="AE94" s="31">
        <v>0</v>
      </c>
      <c r="AF94" t="s">
        <v>192</v>
      </c>
      <c r="AG94" s="32">
        <v>4</v>
      </c>
      <c r="AH94"/>
    </row>
    <row r="95" spans="1:34" x14ac:dyDescent="0.25">
      <c r="A95" t="s">
        <v>617</v>
      </c>
      <c r="B95" t="s">
        <v>393</v>
      </c>
      <c r="C95" t="s">
        <v>509</v>
      </c>
      <c r="D95" t="s">
        <v>563</v>
      </c>
      <c r="E95" s="31">
        <v>59.130434782608695</v>
      </c>
      <c r="F95" s="31">
        <v>3.3577058823529411</v>
      </c>
      <c r="G95" s="31">
        <v>3.0844816176470595</v>
      </c>
      <c r="H95" s="31">
        <v>0.55678676470588251</v>
      </c>
      <c r="I95" s="31">
        <v>0.28356250000000011</v>
      </c>
      <c r="J95" s="31">
        <v>198.54260869565218</v>
      </c>
      <c r="K95" s="31">
        <v>182.38673913043482</v>
      </c>
      <c r="L95" s="31">
        <v>32.92304347826088</v>
      </c>
      <c r="M95" s="31">
        <v>16.767173913043486</v>
      </c>
      <c r="N95" s="31">
        <v>9.7292391304347827</v>
      </c>
      <c r="O95" s="31">
        <v>6.4266304347826084</v>
      </c>
      <c r="P95" s="31">
        <v>52.301630434782609</v>
      </c>
      <c r="Q95" s="31">
        <v>52.301630434782609</v>
      </c>
      <c r="R95" s="31">
        <v>0</v>
      </c>
      <c r="S95" s="31">
        <v>113.31793478260869</v>
      </c>
      <c r="T95" s="31">
        <v>104.22282608695652</v>
      </c>
      <c r="U95" s="31">
        <v>9.0951086956521738</v>
      </c>
      <c r="V95" s="31">
        <v>0</v>
      </c>
      <c r="W95" s="31">
        <v>52.470108695652172</v>
      </c>
      <c r="X95" s="31">
        <v>12.274456521739131</v>
      </c>
      <c r="Y95" s="31">
        <v>0</v>
      </c>
      <c r="Z95" s="31">
        <v>0</v>
      </c>
      <c r="AA95" s="31">
        <v>23.758152173913043</v>
      </c>
      <c r="AB95" s="31">
        <v>0</v>
      </c>
      <c r="AC95" s="31">
        <v>16.4375</v>
      </c>
      <c r="AD95" s="31">
        <v>0</v>
      </c>
      <c r="AE95" s="31">
        <v>0</v>
      </c>
      <c r="AF95" t="s">
        <v>193</v>
      </c>
      <c r="AG95" s="32">
        <v>4</v>
      </c>
      <c r="AH95"/>
    </row>
    <row r="96" spans="1:34" x14ac:dyDescent="0.25">
      <c r="A96" t="s">
        <v>617</v>
      </c>
      <c r="B96" t="s">
        <v>368</v>
      </c>
      <c r="C96" t="s">
        <v>500</v>
      </c>
      <c r="D96" t="s">
        <v>550</v>
      </c>
      <c r="E96" s="31">
        <v>101.96739130434783</v>
      </c>
      <c r="F96" s="31">
        <v>4.0351145933269397</v>
      </c>
      <c r="G96" s="31">
        <v>3.7318665387485357</v>
      </c>
      <c r="H96" s="31">
        <v>0.41429804924848096</v>
      </c>
      <c r="I96" s="31">
        <v>0.2239835838396759</v>
      </c>
      <c r="J96" s="31">
        <v>411.45010869565237</v>
      </c>
      <c r="K96" s="31">
        <v>380.52869565217406</v>
      </c>
      <c r="L96" s="31">
        <v>42.244891304347824</v>
      </c>
      <c r="M96" s="31">
        <v>22.83902173913043</v>
      </c>
      <c r="N96" s="31">
        <v>14.014673913043477</v>
      </c>
      <c r="O96" s="31">
        <v>5.3911956521739128</v>
      </c>
      <c r="P96" s="31">
        <v>120.07760869565222</v>
      </c>
      <c r="Q96" s="31">
        <v>108.56206521739135</v>
      </c>
      <c r="R96" s="31">
        <v>11.515543478260865</v>
      </c>
      <c r="S96" s="31">
        <v>249.12760869565227</v>
      </c>
      <c r="T96" s="31">
        <v>226.15293478260881</v>
      </c>
      <c r="U96" s="31">
        <v>22.974673913043468</v>
      </c>
      <c r="V96" s="31">
        <v>0</v>
      </c>
      <c r="W96" s="31">
        <v>0</v>
      </c>
      <c r="X96" s="31">
        <v>0</v>
      </c>
      <c r="Y96" s="31">
        <v>0</v>
      </c>
      <c r="Z96" s="31">
        <v>0</v>
      </c>
      <c r="AA96" s="31">
        <v>0</v>
      </c>
      <c r="AB96" s="31">
        <v>0</v>
      </c>
      <c r="AC96" s="31">
        <v>0</v>
      </c>
      <c r="AD96" s="31">
        <v>0</v>
      </c>
      <c r="AE96" s="31">
        <v>0</v>
      </c>
      <c r="AF96" t="s">
        <v>168</v>
      </c>
      <c r="AG96" s="32">
        <v>4</v>
      </c>
      <c r="AH96"/>
    </row>
    <row r="97" spans="1:34" x14ac:dyDescent="0.25">
      <c r="A97" t="s">
        <v>617</v>
      </c>
      <c r="B97" t="s">
        <v>224</v>
      </c>
      <c r="C97" t="s">
        <v>405</v>
      </c>
      <c r="D97" t="s">
        <v>561</v>
      </c>
      <c r="E97" s="31">
        <v>78.043478260869563</v>
      </c>
      <c r="F97" s="31">
        <v>3.7815654596100274</v>
      </c>
      <c r="G97" s="31">
        <v>3.4995236768802225</v>
      </c>
      <c r="H97" s="31">
        <v>0.34482729805013923</v>
      </c>
      <c r="I97" s="31">
        <v>0.23764902506963784</v>
      </c>
      <c r="J97" s="31">
        <v>295.1265217391304</v>
      </c>
      <c r="K97" s="31">
        <v>273.11499999999995</v>
      </c>
      <c r="L97" s="31">
        <v>26.911521739130432</v>
      </c>
      <c r="M97" s="31">
        <v>18.546956521739126</v>
      </c>
      <c r="N97" s="31">
        <v>2.7476086956521741</v>
      </c>
      <c r="O97" s="31">
        <v>5.6169565217391302</v>
      </c>
      <c r="P97" s="31">
        <v>104.75336956521735</v>
      </c>
      <c r="Q97" s="31">
        <v>91.106413043478227</v>
      </c>
      <c r="R97" s="31">
        <v>13.64695652173913</v>
      </c>
      <c r="S97" s="31">
        <v>163.46163043478259</v>
      </c>
      <c r="T97" s="31">
        <v>152.17391304347825</v>
      </c>
      <c r="U97" s="31">
        <v>11.287717391304348</v>
      </c>
      <c r="V97" s="31">
        <v>0</v>
      </c>
      <c r="W97" s="31">
        <v>117.72663043478258</v>
      </c>
      <c r="X97" s="31">
        <v>0.57065217391304346</v>
      </c>
      <c r="Y97" s="31">
        <v>0</v>
      </c>
      <c r="Z97" s="31">
        <v>0</v>
      </c>
      <c r="AA97" s="31">
        <v>13.963586956521743</v>
      </c>
      <c r="AB97" s="31">
        <v>0</v>
      </c>
      <c r="AC97" s="31">
        <v>103.19239130434779</v>
      </c>
      <c r="AD97" s="31">
        <v>0</v>
      </c>
      <c r="AE97" s="31">
        <v>0</v>
      </c>
      <c r="AF97" t="s">
        <v>23</v>
      </c>
      <c r="AG97" s="32">
        <v>4</v>
      </c>
      <c r="AH97"/>
    </row>
    <row r="98" spans="1:34" x14ac:dyDescent="0.25">
      <c r="A98" t="s">
        <v>617</v>
      </c>
      <c r="B98" t="s">
        <v>325</v>
      </c>
      <c r="C98" t="s">
        <v>421</v>
      </c>
      <c r="D98" t="s">
        <v>528</v>
      </c>
      <c r="E98" s="31">
        <v>88.184782608695656</v>
      </c>
      <c r="F98" s="31">
        <v>3.416176506840872</v>
      </c>
      <c r="G98" s="31">
        <v>3.0555207691359545</v>
      </c>
      <c r="H98" s="31">
        <v>0.5893861703438924</v>
      </c>
      <c r="I98" s="31">
        <v>0.4361037840502896</v>
      </c>
      <c r="J98" s="31">
        <v>301.25478260869562</v>
      </c>
      <c r="K98" s="31">
        <v>269.45043478260868</v>
      </c>
      <c r="L98" s="31">
        <v>51.974891304347821</v>
      </c>
      <c r="M98" s="31">
        <v>38.457717391304342</v>
      </c>
      <c r="N98" s="31">
        <v>8.2590217391304339</v>
      </c>
      <c r="O98" s="31">
        <v>5.2581521739130439</v>
      </c>
      <c r="P98" s="31">
        <v>72.304347826086953</v>
      </c>
      <c r="Q98" s="31">
        <v>54.017173913043479</v>
      </c>
      <c r="R98" s="31">
        <v>18.287173913043478</v>
      </c>
      <c r="S98" s="31">
        <v>176.97554347826087</v>
      </c>
      <c r="T98" s="31">
        <v>139.91576086956522</v>
      </c>
      <c r="U98" s="31">
        <v>37.059782608695649</v>
      </c>
      <c r="V98" s="31">
        <v>0</v>
      </c>
      <c r="W98" s="31">
        <v>0</v>
      </c>
      <c r="X98" s="31">
        <v>0</v>
      </c>
      <c r="Y98" s="31">
        <v>0</v>
      </c>
      <c r="Z98" s="31">
        <v>0</v>
      </c>
      <c r="AA98" s="31">
        <v>0</v>
      </c>
      <c r="AB98" s="31">
        <v>0</v>
      </c>
      <c r="AC98" s="31">
        <v>0</v>
      </c>
      <c r="AD98" s="31">
        <v>0</v>
      </c>
      <c r="AE98" s="31">
        <v>0</v>
      </c>
      <c r="AF98" t="s">
        <v>124</v>
      </c>
      <c r="AG98" s="32">
        <v>4</v>
      </c>
      <c r="AH98"/>
    </row>
    <row r="99" spans="1:34" x14ac:dyDescent="0.25">
      <c r="A99" t="s">
        <v>617</v>
      </c>
      <c r="B99" t="s">
        <v>263</v>
      </c>
      <c r="C99" t="s">
        <v>416</v>
      </c>
      <c r="D99" t="s">
        <v>552</v>
      </c>
      <c r="E99" s="31">
        <v>78.076086956521735</v>
      </c>
      <c r="F99" s="31">
        <v>3.4591117917304746</v>
      </c>
      <c r="G99" s="31">
        <v>3.3339203675344562</v>
      </c>
      <c r="H99" s="31">
        <v>0.36500348043992764</v>
      </c>
      <c r="I99" s="31">
        <v>0.31704301823750525</v>
      </c>
      <c r="J99" s="31">
        <v>270.07391304347823</v>
      </c>
      <c r="K99" s="31">
        <v>260.2994565217391</v>
      </c>
      <c r="L99" s="31">
        <v>28.498043478260872</v>
      </c>
      <c r="M99" s="31">
        <v>24.753478260869567</v>
      </c>
      <c r="N99" s="31">
        <v>0</v>
      </c>
      <c r="O99" s="31">
        <v>3.7445652173913042</v>
      </c>
      <c r="P99" s="31">
        <v>77.6954347826087</v>
      </c>
      <c r="Q99" s="31">
        <v>71.665543478260872</v>
      </c>
      <c r="R99" s="31">
        <v>6.0298913043478262</v>
      </c>
      <c r="S99" s="31">
        <v>163.88043478260866</v>
      </c>
      <c r="T99" s="31">
        <v>163.88043478260866</v>
      </c>
      <c r="U99" s="31">
        <v>0</v>
      </c>
      <c r="V99" s="31">
        <v>0</v>
      </c>
      <c r="W99" s="31">
        <v>0</v>
      </c>
      <c r="X99" s="31">
        <v>0</v>
      </c>
      <c r="Y99" s="31">
        <v>0</v>
      </c>
      <c r="Z99" s="31">
        <v>0</v>
      </c>
      <c r="AA99" s="31">
        <v>0</v>
      </c>
      <c r="AB99" s="31">
        <v>0</v>
      </c>
      <c r="AC99" s="31">
        <v>0</v>
      </c>
      <c r="AD99" s="31">
        <v>0</v>
      </c>
      <c r="AE99" s="31">
        <v>0</v>
      </c>
      <c r="AF99" t="s">
        <v>62</v>
      </c>
      <c r="AG99" s="32">
        <v>4</v>
      </c>
      <c r="AH99"/>
    </row>
    <row r="100" spans="1:34" x14ac:dyDescent="0.25">
      <c r="A100" t="s">
        <v>617</v>
      </c>
      <c r="B100" t="s">
        <v>353</v>
      </c>
      <c r="C100" t="s">
        <v>411</v>
      </c>
      <c r="D100" t="s">
        <v>582</v>
      </c>
      <c r="E100" s="31">
        <v>67.380434782608702</v>
      </c>
      <c r="F100" s="31">
        <v>3.9833634457170506</v>
      </c>
      <c r="G100" s="31">
        <v>3.4258541700274234</v>
      </c>
      <c r="H100" s="31">
        <v>0.72378609453137588</v>
      </c>
      <c r="I100" s="31">
        <v>0.45019357960961437</v>
      </c>
      <c r="J100" s="31">
        <v>268.4007608695652</v>
      </c>
      <c r="K100" s="31">
        <v>230.83554347826086</v>
      </c>
      <c r="L100" s="31">
        <v>48.76902173913043</v>
      </c>
      <c r="M100" s="31">
        <v>30.334239130434781</v>
      </c>
      <c r="N100" s="31">
        <v>12.260869565217391</v>
      </c>
      <c r="O100" s="31">
        <v>6.1739130434782608</v>
      </c>
      <c r="P100" s="31">
        <v>84.819239130434767</v>
      </c>
      <c r="Q100" s="31">
        <v>65.688804347826078</v>
      </c>
      <c r="R100" s="31">
        <v>19.130434782608695</v>
      </c>
      <c r="S100" s="31">
        <v>134.8125</v>
      </c>
      <c r="T100" s="31">
        <v>134.8125</v>
      </c>
      <c r="U100" s="31">
        <v>0</v>
      </c>
      <c r="V100" s="31">
        <v>0</v>
      </c>
      <c r="W100" s="31">
        <v>4.3491304347826096</v>
      </c>
      <c r="X100" s="31">
        <v>0</v>
      </c>
      <c r="Y100" s="31">
        <v>0</v>
      </c>
      <c r="Z100" s="31">
        <v>0</v>
      </c>
      <c r="AA100" s="31">
        <v>4.3491304347826096</v>
      </c>
      <c r="AB100" s="31">
        <v>0</v>
      </c>
      <c r="AC100" s="31">
        <v>0</v>
      </c>
      <c r="AD100" s="31">
        <v>0</v>
      </c>
      <c r="AE100" s="31">
        <v>0</v>
      </c>
      <c r="AF100" t="s">
        <v>153</v>
      </c>
      <c r="AG100" s="32">
        <v>4</v>
      </c>
      <c r="AH100"/>
    </row>
    <row r="101" spans="1:34" x14ac:dyDescent="0.25">
      <c r="A101" t="s">
        <v>617</v>
      </c>
      <c r="B101" t="s">
        <v>273</v>
      </c>
      <c r="C101" t="s">
        <v>476</v>
      </c>
      <c r="D101" t="s">
        <v>530</v>
      </c>
      <c r="E101" s="31">
        <v>52.869565217391305</v>
      </c>
      <c r="F101" s="31">
        <v>4.0188630756578929</v>
      </c>
      <c r="G101" s="31">
        <v>3.884457236842104</v>
      </c>
      <c r="H101" s="31">
        <v>0.39342105263157895</v>
      </c>
      <c r="I101" s="31">
        <v>0.25901521381578946</v>
      </c>
      <c r="J101" s="31">
        <v>212.47554347826079</v>
      </c>
      <c r="K101" s="31">
        <v>205.36956521739123</v>
      </c>
      <c r="L101" s="31">
        <v>20.8</v>
      </c>
      <c r="M101" s="31">
        <v>13.694021739130434</v>
      </c>
      <c r="N101" s="31">
        <v>1.3668478260869565</v>
      </c>
      <c r="O101" s="31">
        <v>5.7391304347826084</v>
      </c>
      <c r="P101" s="31">
        <v>53.316304347826055</v>
      </c>
      <c r="Q101" s="31">
        <v>53.316304347826055</v>
      </c>
      <c r="R101" s="31">
        <v>0</v>
      </c>
      <c r="S101" s="31">
        <v>138.35923913043473</v>
      </c>
      <c r="T101" s="31">
        <v>138.35923913043473</v>
      </c>
      <c r="U101" s="31">
        <v>0</v>
      </c>
      <c r="V101" s="31">
        <v>0</v>
      </c>
      <c r="W101" s="31">
        <v>30.244565217391305</v>
      </c>
      <c r="X101" s="31">
        <v>1.0815217391304348</v>
      </c>
      <c r="Y101" s="31">
        <v>1.3668478260869565</v>
      </c>
      <c r="Z101" s="31">
        <v>0</v>
      </c>
      <c r="AA101" s="31">
        <v>19.385869565217391</v>
      </c>
      <c r="AB101" s="31">
        <v>0</v>
      </c>
      <c r="AC101" s="31">
        <v>8.4103260869565215</v>
      </c>
      <c r="AD101" s="31">
        <v>0</v>
      </c>
      <c r="AE101" s="31">
        <v>0</v>
      </c>
      <c r="AF101" t="s">
        <v>72</v>
      </c>
      <c r="AG101" s="32">
        <v>4</v>
      </c>
      <c r="AH101"/>
    </row>
    <row r="102" spans="1:34" x14ac:dyDescent="0.25">
      <c r="A102" t="s">
        <v>617</v>
      </c>
      <c r="B102" t="s">
        <v>318</v>
      </c>
      <c r="C102" t="s">
        <v>486</v>
      </c>
      <c r="D102" t="s">
        <v>545</v>
      </c>
      <c r="E102" s="31">
        <v>47.141304347826086</v>
      </c>
      <c r="F102" s="31">
        <v>3.8356121743140408</v>
      </c>
      <c r="G102" s="31">
        <v>3.6976712012912141</v>
      </c>
      <c r="H102" s="31">
        <v>0.21937975559142264</v>
      </c>
      <c r="I102" s="31">
        <v>8.1438782568595797E-2</v>
      </c>
      <c r="J102" s="31">
        <v>180.81576086956517</v>
      </c>
      <c r="K102" s="31">
        <v>174.31304347826082</v>
      </c>
      <c r="L102" s="31">
        <v>10.341847826086957</v>
      </c>
      <c r="M102" s="31">
        <v>3.8391304347826081</v>
      </c>
      <c r="N102" s="31">
        <v>0.77445652173913049</v>
      </c>
      <c r="O102" s="31">
        <v>5.7282608695652177</v>
      </c>
      <c r="P102" s="31">
        <v>63.80652173913041</v>
      </c>
      <c r="Q102" s="31">
        <v>63.80652173913041</v>
      </c>
      <c r="R102" s="31">
        <v>0</v>
      </c>
      <c r="S102" s="31">
        <v>106.6673913043478</v>
      </c>
      <c r="T102" s="31">
        <v>106.6673913043478</v>
      </c>
      <c r="U102" s="31">
        <v>0</v>
      </c>
      <c r="V102" s="31">
        <v>0</v>
      </c>
      <c r="W102" s="31">
        <v>21.262500000000003</v>
      </c>
      <c r="X102" s="31">
        <v>0.17391304347826086</v>
      </c>
      <c r="Y102" s="31">
        <v>0.77445652173913049</v>
      </c>
      <c r="Z102" s="31">
        <v>0</v>
      </c>
      <c r="AA102" s="31">
        <v>2.3956521739130432</v>
      </c>
      <c r="AB102" s="31">
        <v>0</v>
      </c>
      <c r="AC102" s="31">
        <v>17.918478260869566</v>
      </c>
      <c r="AD102" s="31">
        <v>0</v>
      </c>
      <c r="AE102" s="31">
        <v>0</v>
      </c>
      <c r="AF102" t="s">
        <v>117</v>
      </c>
      <c r="AG102" s="32">
        <v>4</v>
      </c>
      <c r="AH102"/>
    </row>
    <row r="103" spans="1:34" x14ac:dyDescent="0.25">
      <c r="A103" t="s">
        <v>617</v>
      </c>
      <c r="B103" t="s">
        <v>300</v>
      </c>
      <c r="C103" t="s">
        <v>436</v>
      </c>
      <c r="D103" t="s">
        <v>550</v>
      </c>
      <c r="E103" s="31">
        <v>47.119565217391305</v>
      </c>
      <c r="F103" s="31">
        <v>3.8562399077277973</v>
      </c>
      <c r="G103" s="31">
        <v>3.3107197231833907</v>
      </c>
      <c r="H103" s="31">
        <v>0.60611764705882354</v>
      </c>
      <c r="I103" s="31">
        <v>0.39262514417531719</v>
      </c>
      <c r="J103" s="31">
        <v>181.70434782608697</v>
      </c>
      <c r="K103" s="31">
        <v>155.99967391304347</v>
      </c>
      <c r="L103" s="31">
        <v>28.560000000000002</v>
      </c>
      <c r="M103" s="31">
        <v>18.500326086956523</v>
      </c>
      <c r="N103" s="31">
        <v>4.4075000000000006</v>
      </c>
      <c r="O103" s="31">
        <v>5.6521739130434785</v>
      </c>
      <c r="P103" s="31">
        <v>57.981847826086927</v>
      </c>
      <c r="Q103" s="31">
        <v>42.336847826086931</v>
      </c>
      <c r="R103" s="31">
        <v>15.644999999999996</v>
      </c>
      <c r="S103" s="31">
        <v>95.162500000000023</v>
      </c>
      <c r="T103" s="31">
        <v>95.162500000000023</v>
      </c>
      <c r="U103" s="31">
        <v>0</v>
      </c>
      <c r="V103" s="31">
        <v>0</v>
      </c>
      <c r="W103" s="31">
        <v>0</v>
      </c>
      <c r="X103" s="31">
        <v>0</v>
      </c>
      <c r="Y103" s="31">
        <v>0</v>
      </c>
      <c r="Z103" s="31">
        <v>0</v>
      </c>
      <c r="AA103" s="31">
        <v>0</v>
      </c>
      <c r="AB103" s="31">
        <v>0</v>
      </c>
      <c r="AC103" s="31">
        <v>0</v>
      </c>
      <c r="AD103" s="31">
        <v>0</v>
      </c>
      <c r="AE103" s="31">
        <v>0</v>
      </c>
      <c r="AF103" t="s">
        <v>99</v>
      </c>
      <c r="AG103" s="32">
        <v>4</v>
      </c>
      <c r="AH103"/>
    </row>
    <row r="104" spans="1:34" x14ac:dyDescent="0.25">
      <c r="A104" t="s">
        <v>617</v>
      </c>
      <c r="B104" t="s">
        <v>272</v>
      </c>
      <c r="C104" t="s">
        <v>409</v>
      </c>
      <c r="D104" t="s">
        <v>523</v>
      </c>
      <c r="E104" s="31">
        <v>46.934782608695649</v>
      </c>
      <c r="F104" s="31">
        <v>3.1777443260768869</v>
      </c>
      <c r="G104" s="31">
        <v>3.0418017600741081</v>
      </c>
      <c r="H104" s="31">
        <v>0.74476609541454375</v>
      </c>
      <c r="I104" s="31">
        <v>0.60882352941176465</v>
      </c>
      <c r="J104" s="31">
        <v>149.14673913043475</v>
      </c>
      <c r="K104" s="31">
        <v>142.76630434782606</v>
      </c>
      <c r="L104" s="31">
        <v>34.955434782608691</v>
      </c>
      <c r="M104" s="31">
        <v>28.574999999999996</v>
      </c>
      <c r="N104" s="31">
        <v>0.64130434782608692</v>
      </c>
      <c r="O104" s="31">
        <v>5.7391304347826084</v>
      </c>
      <c r="P104" s="31">
        <v>28.614130434782595</v>
      </c>
      <c r="Q104" s="31">
        <v>28.614130434782595</v>
      </c>
      <c r="R104" s="31">
        <v>0</v>
      </c>
      <c r="S104" s="31">
        <v>85.577173913043495</v>
      </c>
      <c r="T104" s="31">
        <v>70.127173913043492</v>
      </c>
      <c r="U104" s="31">
        <v>15.45</v>
      </c>
      <c r="V104" s="31">
        <v>0</v>
      </c>
      <c r="W104" s="31">
        <v>0.64130434782608692</v>
      </c>
      <c r="X104" s="31">
        <v>0</v>
      </c>
      <c r="Y104" s="31">
        <v>0.64130434782608692</v>
      </c>
      <c r="Z104" s="31">
        <v>0</v>
      </c>
      <c r="AA104" s="31">
        <v>0</v>
      </c>
      <c r="AB104" s="31">
        <v>0</v>
      </c>
      <c r="AC104" s="31">
        <v>0</v>
      </c>
      <c r="AD104" s="31">
        <v>0</v>
      </c>
      <c r="AE104" s="31">
        <v>0</v>
      </c>
      <c r="AF104" t="s">
        <v>71</v>
      </c>
      <c r="AG104" s="32">
        <v>4</v>
      </c>
      <c r="AH104"/>
    </row>
    <row r="105" spans="1:34" x14ac:dyDescent="0.25">
      <c r="A105" t="s">
        <v>617</v>
      </c>
      <c r="B105" t="s">
        <v>261</v>
      </c>
      <c r="C105" t="s">
        <v>470</v>
      </c>
      <c r="D105" t="s">
        <v>536</v>
      </c>
      <c r="E105" s="31">
        <v>51.619565217391305</v>
      </c>
      <c r="F105" s="31">
        <v>4.3092187829016648</v>
      </c>
      <c r="G105" s="31">
        <v>4.1424468309117719</v>
      </c>
      <c r="H105" s="31">
        <v>0.46340703305959147</v>
      </c>
      <c r="I105" s="31">
        <v>0.29663508106969888</v>
      </c>
      <c r="J105" s="31">
        <v>222.44000000000005</v>
      </c>
      <c r="K105" s="31">
        <v>213.83130434782615</v>
      </c>
      <c r="L105" s="31">
        <v>23.920869565217391</v>
      </c>
      <c r="M105" s="31">
        <v>15.312173913043477</v>
      </c>
      <c r="N105" s="31">
        <v>5.1304347826086953</v>
      </c>
      <c r="O105" s="31">
        <v>3.4782608695652173</v>
      </c>
      <c r="P105" s="31">
        <v>63.996739130434797</v>
      </c>
      <c r="Q105" s="31">
        <v>63.996739130434797</v>
      </c>
      <c r="R105" s="31">
        <v>0</v>
      </c>
      <c r="S105" s="31">
        <v>134.52239130434788</v>
      </c>
      <c r="T105" s="31">
        <v>131.75173913043483</v>
      </c>
      <c r="U105" s="31">
        <v>2.7706521739130432</v>
      </c>
      <c r="V105" s="31">
        <v>0</v>
      </c>
      <c r="W105" s="31">
        <v>56.598152173913036</v>
      </c>
      <c r="X105" s="31">
        <v>0.10163043478260871</v>
      </c>
      <c r="Y105" s="31">
        <v>0</v>
      </c>
      <c r="Z105" s="31">
        <v>0</v>
      </c>
      <c r="AA105" s="31">
        <v>11.96663043478261</v>
      </c>
      <c r="AB105" s="31">
        <v>0</v>
      </c>
      <c r="AC105" s="31">
        <v>44.529891304347814</v>
      </c>
      <c r="AD105" s="31">
        <v>0</v>
      </c>
      <c r="AE105" s="31">
        <v>0</v>
      </c>
      <c r="AF105" t="s">
        <v>60</v>
      </c>
      <c r="AG105" s="32">
        <v>4</v>
      </c>
      <c r="AH105"/>
    </row>
    <row r="106" spans="1:34" x14ac:dyDescent="0.25">
      <c r="A106" t="s">
        <v>617</v>
      </c>
      <c r="B106" t="s">
        <v>329</v>
      </c>
      <c r="C106" t="s">
        <v>406</v>
      </c>
      <c r="D106" t="s">
        <v>521</v>
      </c>
      <c r="E106" s="31">
        <v>53.271739130434781</v>
      </c>
      <c r="F106" s="31">
        <v>3.9355335645786576</v>
      </c>
      <c r="G106" s="31">
        <v>3.5843297286268117</v>
      </c>
      <c r="H106" s="31">
        <v>0.47737196490512152</v>
      </c>
      <c r="I106" s="31">
        <v>0.34015507039379728</v>
      </c>
      <c r="J106" s="31">
        <v>209.65271739130435</v>
      </c>
      <c r="K106" s="31">
        <v>190.9434782608696</v>
      </c>
      <c r="L106" s="31">
        <v>25.4304347826087</v>
      </c>
      <c r="M106" s="31">
        <v>18.120652173913047</v>
      </c>
      <c r="N106" s="31">
        <v>2.7880434782608696</v>
      </c>
      <c r="O106" s="31">
        <v>4.5217391304347823</v>
      </c>
      <c r="P106" s="31">
        <v>55.71141304347826</v>
      </c>
      <c r="Q106" s="31">
        <v>44.311956521739134</v>
      </c>
      <c r="R106" s="31">
        <v>11.399456521739125</v>
      </c>
      <c r="S106" s="31">
        <v>128.5108695652174</v>
      </c>
      <c r="T106" s="31">
        <v>128.5108695652174</v>
      </c>
      <c r="U106" s="31">
        <v>0</v>
      </c>
      <c r="V106" s="31">
        <v>0</v>
      </c>
      <c r="W106" s="31">
        <v>36.328804347826079</v>
      </c>
      <c r="X106" s="31">
        <v>0.71956521739130441</v>
      </c>
      <c r="Y106" s="31">
        <v>2.7880434782608696</v>
      </c>
      <c r="Z106" s="31">
        <v>0</v>
      </c>
      <c r="AA106" s="31">
        <v>2.1239130434782609</v>
      </c>
      <c r="AB106" s="31">
        <v>8.3114130434782556</v>
      </c>
      <c r="AC106" s="31">
        <v>22.385869565217391</v>
      </c>
      <c r="AD106" s="31">
        <v>0</v>
      </c>
      <c r="AE106" s="31">
        <v>0</v>
      </c>
      <c r="AF106" t="s">
        <v>128</v>
      </c>
      <c r="AG106" s="32">
        <v>4</v>
      </c>
      <c r="AH106"/>
    </row>
    <row r="107" spans="1:34" x14ac:dyDescent="0.25">
      <c r="A107" t="s">
        <v>617</v>
      </c>
      <c r="B107" t="s">
        <v>203</v>
      </c>
      <c r="C107" t="s">
        <v>434</v>
      </c>
      <c r="D107" t="s">
        <v>544</v>
      </c>
      <c r="E107" s="31">
        <v>53.586956521739133</v>
      </c>
      <c r="F107" s="31">
        <v>4.050026369168358</v>
      </c>
      <c r="G107" s="31">
        <v>3.7309249492900616</v>
      </c>
      <c r="H107" s="31">
        <v>0.37445030425963488</v>
      </c>
      <c r="I107" s="31">
        <v>0.19419066937119672</v>
      </c>
      <c r="J107" s="31">
        <v>217.02858695652179</v>
      </c>
      <c r="K107" s="31">
        <v>199.9289130434783</v>
      </c>
      <c r="L107" s="31">
        <v>20.065652173913044</v>
      </c>
      <c r="M107" s="31">
        <v>10.406086956521738</v>
      </c>
      <c r="N107" s="31">
        <v>4.8932608695652178</v>
      </c>
      <c r="O107" s="31">
        <v>4.7663043478260869</v>
      </c>
      <c r="P107" s="31">
        <v>70.763695652173936</v>
      </c>
      <c r="Q107" s="31">
        <v>63.323586956521766</v>
      </c>
      <c r="R107" s="31">
        <v>7.4401086956521736</v>
      </c>
      <c r="S107" s="31">
        <v>126.1992391304348</v>
      </c>
      <c r="T107" s="31">
        <v>126.1992391304348</v>
      </c>
      <c r="U107" s="31">
        <v>0</v>
      </c>
      <c r="V107" s="31">
        <v>0</v>
      </c>
      <c r="W107" s="31">
        <v>10.040217391304349</v>
      </c>
      <c r="X107" s="31">
        <v>0</v>
      </c>
      <c r="Y107" s="31">
        <v>0</v>
      </c>
      <c r="Z107" s="31">
        <v>0</v>
      </c>
      <c r="AA107" s="31">
        <v>4.2646739130434783</v>
      </c>
      <c r="AB107" s="31">
        <v>0</v>
      </c>
      <c r="AC107" s="31">
        <v>5.7755434782608699</v>
      </c>
      <c r="AD107" s="31">
        <v>0</v>
      </c>
      <c r="AE107" s="31">
        <v>0</v>
      </c>
      <c r="AF107" t="s">
        <v>2</v>
      </c>
      <c r="AG107" s="32">
        <v>4</v>
      </c>
      <c r="AH107"/>
    </row>
    <row r="108" spans="1:34" x14ac:dyDescent="0.25">
      <c r="A108" t="s">
        <v>617</v>
      </c>
      <c r="B108" t="s">
        <v>308</v>
      </c>
      <c r="C108" t="s">
        <v>430</v>
      </c>
      <c r="D108" t="s">
        <v>585</v>
      </c>
      <c r="E108" s="31">
        <v>56</v>
      </c>
      <c r="F108" s="31">
        <v>3.6480454192546583</v>
      </c>
      <c r="G108" s="31">
        <v>3.4436704192546586</v>
      </c>
      <c r="H108" s="31">
        <v>0.42366071428571433</v>
      </c>
      <c r="I108" s="31">
        <v>0.29612577639751558</v>
      </c>
      <c r="J108" s="31">
        <v>204.29054347826087</v>
      </c>
      <c r="K108" s="31">
        <v>192.84554347826088</v>
      </c>
      <c r="L108" s="31">
        <v>23.725000000000001</v>
      </c>
      <c r="M108" s="31">
        <v>16.583043478260873</v>
      </c>
      <c r="N108" s="31">
        <v>2.6202173913043483</v>
      </c>
      <c r="O108" s="31">
        <v>4.5217391304347823</v>
      </c>
      <c r="P108" s="31">
        <v>54.028586956521778</v>
      </c>
      <c r="Q108" s="31">
        <v>49.72554347826091</v>
      </c>
      <c r="R108" s="31">
        <v>4.3030434782608689</v>
      </c>
      <c r="S108" s="31">
        <v>126.5369565217391</v>
      </c>
      <c r="T108" s="31">
        <v>126.5369565217391</v>
      </c>
      <c r="U108" s="31">
        <v>0</v>
      </c>
      <c r="V108" s="31">
        <v>0</v>
      </c>
      <c r="W108" s="31">
        <v>11.733260869565218</v>
      </c>
      <c r="X108" s="31">
        <v>0.38934782608695651</v>
      </c>
      <c r="Y108" s="31">
        <v>0</v>
      </c>
      <c r="Z108" s="31">
        <v>0</v>
      </c>
      <c r="AA108" s="31">
        <v>3.0855434782608691</v>
      </c>
      <c r="AB108" s="31">
        <v>0</v>
      </c>
      <c r="AC108" s="31">
        <v>8.2583695652173912</v>
      </c>
      <c r="AD108" s="31">
        <v>0</v>
      </c>
      <c r="AE108" s="31">
        <v>0</v>
      </c>
      <c r="AF108" t="s">
        <v>107</v>
      </c>
      <c r="AG108" s="32">
        <v>4</v>
      </c>
      <c r="AH108"/>
    </row>
    <row r="109" spans="1:34" x14ac:dyDescent="0.25">
      <c r="A109" t="s">
        <v>617</v>
      </c>
      <c r="B109" t="s">
        <v>301</v>
      </c>
      <c r="C109" t="s">
        <v>411</v>
      </c>
      <c r="D109" t="s">
        <v>582</v>
      </c>
      <c r="E109" s="31">
        <v>47.554347826086953</v>
      </c>
      <c r="F109" s="31">
        <v>3.5250514285714289</v>
      </c>
      <c r="G109" s="31">
        <v>3.0727657142857145</v>
      </c>
      <c r="H109" s="31">
        <v>0.78661942857142853</v>
      </c>
      <c r="I109" s="31">
        <v>0.56458742857142841</v>
      </c>
      <c r="J109" s="31">
        <v>167.63152173913045</v>
      </c>
      <c r="K109" s="31">
        <v>146.12336956521739</v>
      </c>
      <c r="L109" s="31">
        <v>37.407173913043472</v>
      </c>
      <c r="M109" s="31">
        <v>26.848586956521732</v>
      </c>
      <c r="N109" s="31">
        <v>5.3411956521739139</v>
      </c>
      <c r="O109" s="31">
        <v>5.2173913043478262</v>
      </c>
      <c r="P109" s="31">
        <v>53.956521739130423</v>
      </c>
      <c r="Q109" s="31">
        <v>43.00695652173912</v>
      </c>
      <c r="R109" s="31">
        <v>10.949565217391307</v>
      </c>
      <c r="S109" s="31">
        <v>76.267826086956546</v>
      </c>
      <c r="T109" s="31">
        <v>76.267826086956546</v>
      </c>
      <c r="U109" s="31">
        <v>0</v>
      </c>
      <c r="V109" s="31">
        <v>0</v>
      </c>
      <c r="W109" s="31">
        <v>0</v>
      </c>
      <c r="X109" s="31">
        <v>0</v>
      </c>
      <c r="Y109" s="31">
        <v>0</v>
      </c>
      <c r="Z109" s="31">
        <v>0</v>
      </c>
      <c r="AA109" s="31">
        <v>0</v>
      </c>
      <c r="AB109" s="31">
        <v>0</v>
      </c>
      <c r="AC109" s="31">
        <v>0</v>
      </c>
      <c r="AD109" s="31">
        <v>0</v>
      </c>
      <c r="AE109" s="31">
        <v>0</v>
      </c>
      <c r="AF109" t="s">
        <v>100</v>
      </c>
      <c r="AG109" s="32">
        <v>4</v>
      </c>
      <c r="AH109"/>
    </row>
    <row r="110" spans="1:34" x14ac:dyDescent="0.25">
      <c r="A110" t="s">
        <v>617</v>
      </c>
      <c r="B110" t="s">
        <v>207</v>
      </c>
      <c r="C110" t="s">
        <v>415</v>
      </c>
      <c r="D110" t="s">
        <v>524</v>
      </c>
      <c r="E110" s="31">
        <v>48.402173913043477</v>
      </c>
      <c r="F110" s="31">
        <v>4.8854704693465081</v>
      </c>
      <c r="G110" s="31">
        <v>4.2631933527958674</v>
      </c>
      <c r="H110" s="31">
        <v>0.37901414776555131</v>
      </c>
      <c r="I110" s="31">
        <v>0.14198293285425556</v>
      </c>
      <c r="J110" s="31">
        <v>236.46739130434781</v>
      </c>
      <c r="K110" s="31">
        <v>206.3478260869565</v>
      </c>
      <c r="L110" s="31">
        <v>18.345108695652172</v>
      </c>
      <c r="M110" s="31">
        <v>6.8722826086956523</v>
      </c>
      <c r="N110" s="31">
        <v>5.8206521739130439</v>
      </c>
      <c r="O110" s="31">
        <v>5.6521739130434785</v>
      </c>
      <c r="P110" s="31">
        <v>65.97282608695653</v>
      </c>
      <c r="Q110" s="31">
        <v>47.326086956521742</v>
      </c>
      <c r="R110" s="31">
        <v>18.646739130434781</v>
      </c>
      <c r="S110" s="31">
        <v>152.14945652173913</v>
      </c>
      <c r="T110" s="31">
        <v>152.14945652173913</v>
      </c>
      <c r="U110" s="31">
        <v>0</v>
      </c>
      <c r="V110" s="31">
        <v>0</v>
      </c>
      <c r="W110" s="31">
        <v>0</v>
      </c>
      <c r="X110" s="31">
        <v>0</v>
      </c>
      <c r="Y110" s="31">
        <v>0</v>
      </c>
      <c r="Z110" s="31">
        <v>0</v>
      </c>
      <c r="AA110" s="31">
        <v>0</v>
      </c>
      <c r="AB110" s="31">
        <v>0</v>
      </c>
      <c r="AC110" s="31">
        <v>0</v>
      </c>
      <c r="AD110" s="31">
        <v>0</v>
      </c>
      <c r="AE110" s="31">
        <v>0</v>
      </c>
      <c r="AF110" t="s">
        <v>6</v>
      </c>
      <c r="AG110" s="32">
        <v>4</v>
      </c>
      <c r="AH110"/>
    </row>
    <row r="111" spans="1:34" x14ac:dyDescent="0.25">
      <c r="A111" t="s">
        <v>617</v>
      </c>
      <c r="B111" t="s">
        <v>362</v>
      </c>
      <c r="C111" t="s">
        <v>422</v>
      </c>
      <c r="D111" t="s">
        <v>519</v>
      </c>
      <c r="E111" s="31">
        <v>89.543478260869563</v>
      </c>
      <c r="F111" s="31">
        <v>3.8212126729788767</v>
      </c>
      <c r="G111" s="31">
        <v>3.6453046856033002</v>
      </c>
      <c r="H111" s="31">
        <v>0.38010196649672257</v>
      </c>
      <c r="I111" s="31">
        <v>0.26470381160475848</v>
      </c>
      <c r="J111" s="31">
        <v>342.16467391304332</v>
      </c>
      <c r="K111" s="31">
        <v>326.41326086956508</v>
      </c>
      <c r="L111" s="31">
        <v>34.03565217391305</v>
      </c>
      <c r="M111" s="31">
        <v>23.702500000000001</v>
      </c>
      <c r="N111" s="31">
        <v>5.6375000000000011</v>
      </c>
      <c r="O111" s="31">
        <v>4.6956521739130439</v>
      </c>
      <c r="P111" s="31">
        <v>100.65478260869561</v>
      </c>
      <c r="Q111" s="31">
        <v>95.236521739130396</v>
      </c>
      <c r="R111" s="31">
        <v>5.4182608695652155</v>
      </c>
      <c r="S111" s="31">
        <v>207.47423913043471</v>
      </c>
      <c r="T111" s="31">
        <v>189.42271739130427</v>
      </c>
      <c r="U111" s="31">
        <v>18.051521739130436</v>
      </c>
      <c r="V111" s="31">
        <v>0</v>
      </c>
      <c r="W111" s="31">
        <v>9.7510869565217391</v>
      </c>
      <c r="X111" s="31">
        <v>4.7320652173913036</v>
      </c>
      <c r="Y111" s="31">
        <v>0</v>
      </c>
      <c r="Z111" s="31">
        <v>0</v>
      </c>
      <c r="AA111" s="31">
        <v>5.0190217391304346</v>
      </c>
      <c r="AB111" s="31">
        <v>0</v>
      </c>
      <c r="AC111" s="31">
        <v>0</v>
      </c>
      <c r="AD111" s="31">
        <v>0</v>
      </c>
      <c r="AE111" s="31">
        <v>0</v>
      </c>
      <c r="AF111" t="s">
        <v>162</v>
      </c>
      <c r="AG111" s="32">
        <v>4</v>
      </c>
      <c r="AH111"/>
    </row>
    <row r="112" spans="1:34" x14ac:dyDescent="0.25">
      <c r="A112" t="s">
        <v>617</v>
      </c>
      <c r="B112" t="s">
        <v>312</v>
      </c>
      <c r="C112" t="s">
        <v>405</v>
      </c>
      <c r="D112" t="s">
        <v>561</v>
      </c>
      <c r="E112" s="31">
        <v>46.206521739130437</v>
      </c>
      <c r="F112" s="31">
        <v>3.958289814161374</v>
      </c>
      <c r="G112" s="31">
        <v>3.4920842154787111</v>
      </c>
      <c r="H112" s="31">
        <v>0.42534462479416596</v>
      </c>
      <c r="I112" s="31">
        <v>0.31689955304634193</v>
      </c>
      <c r="J112" s="31">
        <v>182.89880434782611</v>
      </c>
      <c r="K112" s="31">
        <v>161.35706521739132</v>
      </c>
      <c r="L112" s="31">
        <v>19.653695652173909</v>
      </c>
      <c r="M112" s="31">
        <v>14.642826086956518</v>
      </c>
      <c r="N112" s="31">
        <v>0</v>
      </c>
      <c r="O112" s="31">
        <v>5.0108695652173916</v>
      </c>
      <c r="P112" s="31">
        <v>67.357826086956536</v>
      </c>
      <c r="Q112" s="31">
        <v>50.826956521739149</v>
      </c>
      <c r="R112" s="31">
        <v>16.53086956521739</v>
      </c>
      <c r="S112" s="31">
        <v>95.887282608695656</v>
      </c>
      <c r="T112" s="31">
        <v>95.887282608695656</v>
      </c>
      <c r="U112" s="31">
        <v>0</v>
      </c>
      <c r="V112" s="31">
        <v>0</v>
      </c>
      <c r="W112" s="31">
        <v>8.5050000000000008</v>
      </c>
      <c r="X112" s="31">
        <v>0.87684782608695644</v>
      </c>
      <c r="Y112" s="31">
        <v>0</v>
      </c>
      <c r="Z112" s="31">
        <v>0</v>
      </c>
      <c r="AA112" s="31">
        <v>7.2417391304347838</v>
      </c>
      <c r="AB112" s="31">
        <v>0</v>
      </c>
      <c r="AC112" s="31">
        <v>0.38641304347826083</v>
      </c>
      <c r="AD112" s="31">
        <v>0</v>
      </c>
      <c r="AE112" s="31">
        <v>0</v>
      </c>
      <c r="AF112" t="s">
        <v>111</v>
      </c>
      <c r="AG112" s="32">
        <v>4</v>
      </c>
      <c r="AH112"/>
    </row>
    <row r="113" spans="1:34" x14ac:dyDescent="0.25">
      <c r="A113" t="s">
        <v>617</v>
      </c>
      <c r="B113" t="s">
        <v>223</v>
      </c>
      <c r="C113" t="s">
        <v>405</v>
      </c>
      <c r="D113" t="s">
        <v>561</v>
      </c>
      <c r="E113" s="31">
        <v>140.10869565217391</v>
      </c>
      <c r="F113" s="31">
        <v>3.2706664080682701</v>
      </c>
      <c r="G113" s="31">
        <v>3.0625779674166025</v>
      </c>
      <c r="H113" s="31">
        <v>0.38366640806827002</v>
      </c>
      <c r="I113" s="31">
        <v>0.23614895267649341</v>
      </c>
      <c r="J113" s="31">
        <v>458.24880434782608</v>
      </c>
      <c r="K113" s="31">
        <v>429.09380434782611</v>
      </c>
      <c r="L113" s="31">
        <v>53.755000000000003</v>
      </c>
      <c r="M113" s="31">
        <v>33.086521739130433</v>
      </c>
      <c r="N113" s="31">
        <v>15.190217391304353</v>
      </c>
      <c r="O113" s="31">
        <v>5.4782608695652177</v>
      </c>
      <c r="P113" s="31">
        <v>156.50858695652173</v>
      </c>
      <c r="Q113" s="31">
        <v>148.02206521739129</v>
      </c>
      <c r="R113" s="31">
        <v>8.4865217391304348</v>
      </c>
      <c r="S113" s="31">
        <v>247.98521739130436</v>
      </c>
      <c r="T113" s="31">
        <v>239.45934782608697</v>
      </c>
      <c r="U113" s="31">
        <v>8.5258695652173913</v>
      </c>
      <c r="V113" s="31">
        <v>0</v>
      </c>
      <c r="W113" s="31">
        <v>86.235217391304346</v>
      </c>
      <c r="X113" s="31">
        <v>4.9459782608695653</v>
      </c>
      <c r="Y113" s="31">
        <v>0</v>
      </c>
      <c r="Z113" s="31">
        <v>0</v>
      </c>
      <c r="AA113" s="31">
        <v>28.333260869565216</v>
      </c>
      <c r="AB113" s="31">
        <v>0</v>
      </c>
      <c r="AC113" s="31">
        <v>52.955978260869564</v>
      </c>
      <c r="AD113" s="31">
        <v>0</v>
      </c>
      <c r="AE113" s="31">
        <v>0</v>
      </c>
      <c r="AF113" t="s">
        <v>22</v>
      </c>
      <c r="AG113" s="32">
        <v>4</v>
      </c>
      <c r="AH113"/>
    </row>
    <row r="114" spans="1:34" x14ac:dyDescent="0.25">
      <c r="A114" t="s">
        <v>617</v>
      </c>
      <c r="B114" t="s">
        <v>360</v>
      </c>
      <c r="C114" t="s">
        <v>459</v>
      </c>
      <c r="D114" t="s">
        <v>572</v>
      </c>
      <c r="E114" s="31">
        <v>53.815217391304351</v>
      </c>
      <c r="F114" s="31">
        <v>5.4545263583114503</v>
      </c>
      <c r="G114" s="31">
        <v>5.0582286406786485</v>
      </c>
      <c r="H114" s="31">
        <v>0.61297717632801441</v>
      </c>
      <c r="I114" s="31">
        <v>0.42321551201777419</v>
      </c>
      <c r="J114" s="31">
        <v>293.53652173913036</v>
      </c>
      <c r="K114" s="31">
        <v>272.20967391304339</v>
      </c>
      <c r="L114" s="31">
        <v>32.987499999999997</v>
      </c>
      <c r="M114" s="31">
        <v>22.775434782608698</v>
      </c>
      <c r="N114" s="31">
        <v>5.0320652173913034</v>
      </c>
      <c r="O114" s="31">
        <v>5.18</v>
      </c>
      <c r="P114" s="31">
        <v>60.106413043478256</v>
      </c>
      <c r="Q114" s="31">
        <v>48.991630434782607</v>
      </c>
      <c r="R114" s="31">
        <v>11.114782608695648</v>
      </c>
      <c r="S114" s="31">
        <v>200.4426086956521</v>
      </c>
      <c r="T114" s="31">
        <v>200.4426086956521</v>
      </c>
      <c r="U114" s="31">
        <v>0</v>
      </c>
      <c r="V114" s="31">
        <v>0</v>
      </c>
      <c r="W114" s="31">
        <v>0</v>
      </c>
      <c r="X114" s="31">
        <v>0</v>
      </c>
      <c r="Y114" s="31">
        <v>0</v>
      </c>
      <c r="Z114" s="31">
        <v>0</v>
      </c>
      <c r="AA114" s="31">
        <v>0</v>
      </c>
      <c r="AB114" s="31">
        <v>0</v>
      </c>
      <c r="AC114" s="31">
        <v>0</v>
      </c>
      <c r="AD114" s="31">
        <v>0</v>
      </c>
      <c r="AE114" s="31">
        <v>0</v>
      </c>
      <c r="AF114" t="s">
        <v>160</v>
      </c>
      <c r="AG114" s="32">
        <v>4</v>
      </c>
      <c r="AH114"/>
    </row>
    <row r="115" spans="1:34" x14ac:dyDescent="0.25">
      <c r="A115" t="s">
        <v>617</v>
      </c>
      <c r="B115" t="s">
        <v>210</v>
      </c>
      <c r="C115" t="s">
        <v>443</v>
      </c>
      <c r="D115" t="s">
        <v>531</v>
      </c>
      <c r="E115" s="31">
        <v>115.51086956521739</v>
      </c>
      <c r="F115" s="31">
        <v>3.7379806154135693</v>
      </c>
      <c r="G115" s="31">
        <v>3.5271562999905899</v>
      </c>
      <c r="H115" s="31">
        <v>0.20946363037545873</v>
      </c>
      <c r="I115" s="31">
        <v>0.11826103321727673</v>
      </c>
      <c r="J115" s="31">
        <v>431.77739130434782</v>
      </c>
      <c r="K115" s="31">
        <v>407.4248913043478</v>
      </c>
      <c r="L115" s="31">
        <v>24.19532608695652</v>
      </c>
      <c r="M115" s="31">
        <v>13.660434782608693</v>
      </c>
      <c r="N115" s="31">
        <v>6.1001086956521746</v>
      </c>
      <c r="O115" s="31">
        <v>4.4347826086956523</v>
      </c>
      <c r="P115" s="31">
        <v>162.13086956521738</v>
      </c>
      <c r="Q115" s="31">
        <v>148.3132608695652</v>
      </c>
      <c r="R115" s="31">
        <v>13.817608695652174</v>
      </c>
      <c r="S115" s="31">
        <v>245.45119565217391</v>
      </c>
      <c r="T115" s="31">
        <v>200.07847826086953</v>
      </c>
      <c r="U115" s="31">
        <v>45.37271739130437</v>
      </c>
      <c r="V115" s="31">
        <v>0</v>
      </c>
      <c r="W115" s="31">
        <v>97.554130434782607</v>
      </c>
      <c r="X115" s="31">
        <v>0.14945652173913043</v>
      </c>
      <c r="Y115" s="31">
        <v>0</v>
      </c>
      <c r="Z115" s="31">
        <v>0</v>
      </c>
      <c r="AA115" s="31">
        <v>41.373586956521741</v>
      </c>
      <c r="AB115" s="31">
        <v>0</v>
      </c>
      <c r="AC115" s="31">
        <v>56.031086956521733</v>
      </c>
      <c r="AD115" s="31">
        <v>0</v>
      </c>
      <c r="AE115" s="31">
        <v>0</v>
      </c>
      <c r="AF115" t="s">
        <v>9</v>
      </c>
      <c r="AG115" s="32">
        <v>4</v>
      </c>
      <c r="AH115"/>
    </row>
    <row r="116" spans="1:34" x14ac:dyDescent="0.25">
      <c r="A116" t="s">
        <v>617</v>
      </c>
      <c r="B116" t="s">
        <v>271</v>
      </c>
      <c r="C116" t="s">
        <v>475</v>
      </c>
      <c r="D116" t="s">
        <v>517</v>
      </c>
      <c r="E116" s="31">
        <v>41.043478260869563</v>
      </c>
      <c r="F116" s="31">
        <v>3.4903628177966097</v>
      </c>
      <c r="G116" s="31">
        <v>3.3505323093220336</v>
      </c>
      <c r="H116" s="31">
        <v>0.63638771186440679</v>
      </c>
      <c r="I116" s="31">
        <v>0.4965572033898305</v>
      </c>
      <c r="J116" s="31">
        <v>143.25663043478258</v>
      </c>
      <c r="K116" s="31">
        <v>137.51749999999998</v>
      </c>
      <c r="L116" s="31">
        <v>26.119565217391305</v>
      </c>
      <c r="M116" s="31">
        <v>20.380434782608695</v>
      </c>
      <c r="N116" s="31">
        <v>0</v>
      </c>
      <c r="O116" s="31">
        <v>5.7391304347826084</v>
      </c>
      <c r="P116" s="31">
        <v>55.195652173913047</v>
      </c>
      <c r="Q116" s="31">
        <v>55.195652173913047</v>
      </c>
      <c r="R116" s="31">
        <v>0</v>
      </c>
      <c r="S116" s="31">
        <v>61.941413043478228</v>
      </c>
      <c r="T116" s="31">
        <v>61.941413043478228</v>
      </c>
      <c r="U116" s="31">
        <v>0</v>
      </c>
      <c r="V116" s="31">
        <v>0</v>
      </c>
      <c r="W116" s="31">
        <v>29.965869565217396</v>
      </c>
      <c r="X116" s="31">
        <v>0</v>
      </c>
      <c r="Y116" s="31">
        <v>0</v>
      </c>
      <c r="Z116" s="31">
        <v>0</v>
      </c>
      <c r="AA116" s="31">
        <v>0</v>
      </c>
      <c r="AB116" s="31">
        <v>0</v>
      </c>
      <c r="AC116" s="31">
        <v>29.965869565217396</v>
      </c>
      <c r="AD116" s="31">
        <v>0</v>
      </c>
      <c r="AE116" s="31">
        <v>0</v>
      </c>
      <c r="AF116" t="s">
        <v>70</v>
      </c>
      <c r="AG116" s="32">
        <v>4</v>
      </c>
      <c r="AH116"/>
    </row>
    <row r="117" spans="1:34" x14ac:dyDescent="0.25">
      <c r="A117" t="s">
        <v>617</v>
      </c>
      <c r="B117" t="s">
        <v>342</v>
      </c>
      <c r="C117" t="s">
        <v>478</v>
      </c>
      <c r="D117" t="s">
        <v>535</v>
      </c>
      <c r="E117" s="31">
        <v>39.228260869565219</v>
      </c>
      <c r="F117" s="31">
        <v>6.0575644222776388</v>
      </c>
      <c r="G117" s="31">
        <v>5.427680798004987</v>
      </c>
      <c r="H117" s="31">
        <v>1.1675671931282903</v>
      </c>
      <c r="I117" s="31">
        <v>0.89941812136325849</v>
      </c>
      <c r="J117" s="31">
        <v>237.62771739130434</v>
      </c>
      <c r="K117" s="31">
        <v>212.91847826086956</v>
      </c>
      <c r="L117" s="31">
        <v>45.801630434782609</v>
      </c>
      <c r="M117" s="31">
        <v>35.282608695652172</v>
      </c>
      <c r="N117" s="31">
        <v>4.7798913043478262</v>
      </c>
      <c r="O117" s="31">
        <v>5.7391304347826084</v>
      </c>
      <c r="P117" s="31">
        <v>68.807065217391298</v>
      </c>
      <c r="Q117" s="31">
        <v>54.616847826086953</v>
      </c>
      <c r="R117" s="31">
        <v>14.190217391304348</v>
      </c>
      <c r="S117" s="31">
        <v>123.01902173913044</v>
      </c>
      <c r="T117" s="31">
        <v>123.01902173913044</v>
      </c>
      <c r="U117" s="31">
        <v>0</v>
      </c>
      <c r="V117" s="31">
        <v>0</v>
      </c>
      <c r="W117" s="31">
        <v>0</v>
      </c>
      <c r="X117" s="31">
        <v>0</v>
      </c>
      <c r="Y117" s="31">
        <v>0</v>
      </c>
      <c r="Z117" s="31">
        <v>0</v>
      </c>
      <c r="AA117" s="31">
        <v>0</v>
      </c>
      <c r="AB117" s="31">
        <v>0</v>
      </c>
      <c r="AC117" s="31">
        <v>0</v>
      </c>
      <c r="AD117" s="31">
        <v>0</v>
      </c>
      <c r="AE117" s="31">
        <v>0</v>
      </c>
      <c r="AF117" t="s">
        <v>142</v>
      </c>
      <c r="AG117" s="32">
        <v>4</v>
      </c>
      <c r="AH117"/>
    </row>
    <row r="118" spans="1:34" x14ac:dyDescent="0.25">
      <c r="A118" t="s">
        <v>617</v>
      </c>
      <c r="B118" t="s">
        <v>252</v>
      </c>
      <c r="C118" t="s">
        <v>466</v>
      </c>
      <c r="D118" t="s">
        <v>547</v>
      </c>
      <c r="E118" s="31">
        <v>99.217391304347828</v>
      </c>
      <c r="F118" s="31">
        <v>5.2338496932515337</v>
      </c>
      <c r="G118" s="31">
        <v>4.9598575810692367</v>
      </c>
      <c r="H118" s="31">
        <v>0.44582602979842245</v>
      </c>
      <c r="I118" s="31">
        <v>0.37280893952673094</v>
      </c>
      <c r="J118" s="31">
        <v>519.28891304347826</v>
      </c>
      <c r="K118" s="31">
        <v>492.10413043478258</v>
      </c>
      <c r="L118" s="31">
        <v>44.233695652173914</v>
      </c>
      <c r="M118" s="31">
        <v>36.989130434782609</v>
      </c>
      <c r="N118" s="31">
        <v>1.7663043478260869</v>
      </c>
      <c r="O118" s="31">
        <v>5.4782608695652177</v>
      </c>
      <c r="P118" s="31">
        <v>148.27282608695651</v>
      </c>
      <c r="Q118" s="31">
        <v>128.33260869565217</v>
      </c>
      <c r="R118" s="31">
        <v>19.940217391304348</v>
      </c>
      <c r="S118" s="31">
        <v>326.78239130434781</v>
      </c>
      <c r="T118" s="31">
        <v>305.19543478260869</v>
      </c>
      <c r="U118" s="31">
        <v>21.586956521739129</v>
      </c>
      <c r="V118" s="31">
        <v>0</v>
      </c>
      <c r="W118" s="31">
        <v>165.63945652173911</v>
      </c>
      <c r="X118" s="31">
        <v>0</v>
      </c>
      <c r="Y118" s="31">
        <v>0</v>
      </c>
      <c r="Z118" s="31">
        <v>0</v>
      </c>
      <c r="AA118" s="31">
        <v>57.699456521739101</v>
      </c>
      <c r="AB118" s="31">
        <v>0</v>
      </c>
      <c r="AC118" s="31">
        <v>107.94000000000001</v>
      </c>
      <c r="AD118" s="31">
        <v>0</v>
      </c>
      <c r="AE118" s="31">
        <v>0</v>
      </c>
      <c r="AF118" t="s">
        <v>51</v>
      </c>
      <c r="AG118" s="32">
        <v>4</v>
      </c>
      <c r="AH118"/>
    </row>
    <row r="119" spans="1:34" x14ac:dyDescent="0.25">
      <c r="A119" t="s">
        <v>617</v>
      </c>
      <c r="B119" t="s">
        <v>254</v>
      </c>
      <c r="C119" t="s">
        <v>462</v>
      </c>
      <c r="D119" t="s">
        <v>573</v>
      </c>
      <c r="E119" s="31">
        <v>21.108695652173914</v>
      </c>
      <c r="F119" s="31">
        <v>5.9563336766220392</v>
      </c>
      <c r="G119" s="31">
        <v>5.1440782698249228</v>
      </c>
      <c r="H119" s="31">
        <v>3.5181256436663237</v>
      </c>
      <c r="I119" s="31">
        <v>2.7058702368692074</v>
      </c>
      <c r="J119" s="31">
        <v>125.73043478260871</v>
      </c>
      <c r="K119" s="31">
        <v>108.58478260869566</v>
      </c>
      <c r="L119" s="31">
        <v>74.263043478260883</v>
      </c>
      <c r="M119" s="31">
        <v>57.117391304347841</v>
      </c>
      <c r="N119" s="31">
        <v>10.50760869565217</v>
      </c>
      <c r="O119" s="31">
        <v>6.6380434782608715</v>
      </c>
      <c r="P119" s="31">
        <v>26.677173913043472</v>
      </c>
      <c r="Q119" s="31">
        <v>26.677173913043472</v>
      </c>
      <c r="R119" s="31">
        <v>0</v>
      </c>
      <c r="S119" s="31">
        <v>24.790217391304346</v>
      </c>
      <c r="T119" s="31">
        <v>24.790217391304346</v>
      </c>
      <c r="U119" s="31">
        <v>0</v>
      </c>
      <c r="V119" s="31">
        <v>0</v>
      </c>
      <c r="W119" s="31">
        <v>0</v>
      </c>
      <c r="X119" s="31">
        <v>0</v>
      </c>
      <c r="Y119" s="31">
        <v>0</v>
      </c>
      <c r="Z119" s="31">
        <v>0</v>
      </c>
      <c r="AA119" s="31">
        <v>0</v>
      </c>
      <c r="AB119" s="31">
        <v>0</v>
      </c>
      <c r="AC119" s="31">
        <v>0</v>
      </c>
      <c r="AD119" s="31">
        <v>0</v>
      </c>
      <c r="AE119" s="31">
        <v>0</v>
      </c>
      <c r="AF119" t="s">
        <v>53</v>
      </c>
      <c r="AG119" s="32">
        <v>4</v>
      </c>
      <c r="AH119"/>
    </row>
    <row r="120" spans="1:34" x14ac:dyDescent="0.25">
      <c r="A120" t="s">
        <v>617</v>
      </c>
      <c r="B120" t="s">
        <v>394</v>
      </c>
      <c r="C120" t="s">
        <v>511</v>
      </c>
      <c r="D120" t="s">
        <v>563</v>
      </c>
      <c r="E120" s="31">
        <v>57.380434782608695</v>
      </c>
      <c r="F120" s="31">
        <v>6.1373157795036937</v>
      </c>
      <c r="G120" s="31">
        <v>5.671390414851297</v>
      </c>
      <c r="H120" s="31">
        <v>1.9225250994506533</v>
      </c>
      <c r="I120" s="31">
        <v>1.4565997347982569</v>
      </c>
      <c r="J120" s="31">
        <v>352.16184782608696</v>
      </c>
      <c r="K120" s="31">
        <v>325.42684782608694</v>
      </c>
      <c r="L120" s="31">
        <v>110.3153260869565</v>
      </c>
      <c r="M120" s="31">
        <v>83.580326086956504</v>
      </c>
      <c r="N120" s="31">
        <v>21.781413043478256</v>
      </c>
      <c r="O120" s="31">
        <v>4.9535869565217396</v>
      </c>
      <c r="P120" s="31">
        <v>77.952826086956506</v>
      </c>
      <c r="Q120" s="31">
        <v>77.952826086956506</v>
      </c>
      <c r="R120" s="31">
        <v>0</v>
      </c>
      <c r="S120" s="31">
        <v>163.89369565217393</v>
      </c>
      <c r="T120" s="31">
        <v>163.89369565217393</v>
      </c>
      <c r="U120" s="31">
        <v>0</v>
      </c>
      <c r="V120" s="31">
        <v>0</v>
      </c>
      <c r="W120" s="31">
        <v>0</v>
      </c>
      <c r="X120" s="31">
        <v>0</v>
      </c>
      <c r="Y120" s="31">
        <v>0</v>
      </c>
      <c r="Z120" s="31">
        <v>0</v>
      </c>
      <c r="AA120" s="31">
        <v>0</v>
      </c>
      <c r="AB120" s="31">
        <v>0</v>
      </c>
      <c r="AC120" s="31">
        <v>0</v>
      </c>
      <c r="AD120" s="31">
        <v>0</v>
      </c>
      <c r="AE120" s="31">
        <v>0</v>
      </c>
      <c r="AF120" t="s">
        <v>194</v>
      </c>
      <c r="AG120" s="32">
        <v>4</v>
      </c>
      <c r="AH120"/>
    </row>
    <row r="121" spans="1:34" x14ac:dyDescent="0.25">
      <c r="A121" t="s">
        <v>617</v>
      </c>
      <c r="B121" t="s">
        <v>218</v>
      </c>
      <c r="C121" t="s">
        <v>450</v>
      </c>
      <c r="D121" t="s">
        <v>565</v>
      </c>
      <c r="E121" s="31">
        <v>78.978260869565219</v>
      </c>
      <c r="F121" s="31">
        <v>4.2722612166253784</v>
      </c>
      <c r="G121" s="31">
        <v>3.8975020644095788</v>
      </c>
      <c r="H121" s="31">
        <v>0.69770162400220204</v>
      </c>
      <c r="I121" s="31">
        <v>0.43610652353426921</v>
      </c>
      <c r="J121" s="31">
        <v>337.41576086956519</v>
      </c>
      <c r="K121" s="31">
        <v>307.81793478260869</v>
      </c>
      <c r="L121" s="31">
        <v>55.103260869565219</v>
      </c>
      <c r="M121" s="31">
        <v>34.442934782608695</v>
      </c>
      <c r="N121" s="31">
        <v>15.442934782608695</v>
      </c>
      <c r="O121" s="31">
        <v>5.2173913043478262</v>
      </c>
      <c r="P121" s="31">
        <v>106.34239130434783</v>
      </c>
      <c r="Q121" s="31">
        <v>97.404891304347828</v>
      </c>
      <c r="R121" s="31">
        <v>8.9375</v>
      </c>
      <c r="S121" s="31">
        <v>175.97010869565219</v>
      </c>
      <c r="T121" s="31">
        <v>146.26630434782609</v>
      </c>
      <c r="U121" s="31">
        <v>29.703804347826086</v>
      </c>
      <c r="V121" s="31">
        <v>0</v>
      </c>
      <c r="W121" s="31">
        <v>0</v>
      </c>
      <c r="X121" s="31">
        <v>0</v>
      </c>
      <c r="Y121" s="31">
        <v>0</v>
      </c>
      <c r="Z121" s="31">
        <v>0</v>
      </c>
      <c r="AA121" s="31">
        <v>0</v>
      </c>
      <c r="AB121" s="31">
        <v>0</v>
      </c>
      <c r="AC121" s="31">
        <v>0</v>
      </c>
      <c r="AD121" s="31">
        <v>0</v>
      </c>
      <c r="AE121" s="31">
        <v>0</v>
      </c>
      <c r="AF121" t="s">
        <v>17</v>
      </c>
      <c r="AG121" s="32">
        <v>4</v>
      </c>
      <c r="AH121"/>
    </row>
    <row r="122" spans="1:34" x14ac:dyDescent="0.25">
      <c r="A122" t="s">
        <v>617</v>
      </c>
      <c r="B122" t="s">
        <v>293</v>
      </c>
      <c r="C122" t="s">
        <v>479</v>
      </c>
      <c r="D122" t="s">
        <v>580</v>
      </c>
      <c r="E122" s="31">
        <v>51.989130434782609</v>
      </c>
      <c r="F122" s="31">
        <v>4.0198766464561988</v>
      </c>
      <c r="G122" s="31">
        <v>3.877706460380514</v>
      </c>
      <c r="H122" s="31">
        <v>0.8431674681162451</v>
      </c>
      <c r="I122" s="31">
        <v>0.70099728204056044</v>
      </c>
      <c r="J122" s="31">
        <v>208.98989130434782</v>
      </c>
      <c r="K122" s="31">
        <v>201.59858695652173</v>
      </c>
      <c r="L122" s="31">
        <v>43.835543478260874</v>
      </c>
      <c r="M122" s="31">
        <v>36.444239130434788</v>
      </c>
      <c r="N122" s="31">
        <v>7.3913043478260869</v>
      </c>
      <c r="O122" s="31">
        <v>0</v>
      </c>
      <c r="P122" s="31">
        <v>28.653695652173912</v>
      </c>
      <c r="Q122" s="31">
        <v>28.653695652173912</v>
      </c>
      <c r="R122" s="31">
        <v>0</v>
      </c>
      <c r="S122" s="31">
        <v>136.50065217391304</v>
      </c>
      <c r="T122" s="31">
        <v>105.17989130434782</v>
      </c>
      <c r="U122" s="31">
        <v>31.320760869565216</v>
      </c>
      <c r="V122" s="31">
        <v>0</v>
      </c>
      <c r="W122" s="31">
        <v>18.751521739130432</v>
      </c>
      <c r="X122" s="31">
        <v>0.78260869565217395</v>
      </c>
      <c r="Y122" s="31">
        <v>0</v>
      </c>
      <c r="Z122" s="31">
        <v>0</v>
      </c>
      <c r="AA122" s="31">
        <v>0</v>
      </c>
      <c r="AB122" s="31">
        <v>0</v>
      </c>
      <c r="AC122" s="31">
        <v>12.576086956521738</v>
      </c>
      <c r="AD122" s="31">
        <v>5.3928260869565214</v>
      </c>
      <c r="AE122" s="31">
        <v>0</v>
      </c>
      <c r="AF122" t="s">
        <v>92</v>
      </c>
      <c r="AG122" s="32">
        <v>4</v>
      </c>
      <c r="AH122"/>
    </row>
    <row r="123" spans="1:34" x14ac:dyDescent="0.25">
      <c r="A123" t="s">
        <v>617</v>
      </c>
      <c r="B123" t="s">
        <v>294</v>
      </c>
      <c r="C123" t="s">
        <v>406</v>
      </c>
      <c r="D123" t="s">
        <v>521</v>
      </c>
      <c r="E123" s="31">
        <v>78.315217391304344</v>
      </c>
      <c r="F123" s="31">
        <v>3.7093115891741846</v>
      </c>
      <c r="G123" s="31">
        <v>3.7093115891741846</v>
      </c>
      <c r="H123" s="31">
        <v>0.54282442748091608</v>
      </c>
      <c r="I123" s="31">
        <v>0.54282442748091608</v>
      </c>
      <c r="J123" s="31">
        <v>290.49554347826086</v>
      </c>
      <c r="K123" s="31">
        <v>290.49554347826086</v>
      </c>
      <c r="L123" s="31">
        <v>42.511413043478264</v>
      </c>
      <c r="M123" s="31">
        <v>42.511413043478264</v>
      </c>
      <c r="N123" s="31">
        <v>0</v>
      </c>
      <c r="O123" s="31">
        <v>0</v>
      </c>
      <c r="P123" s="31">
        <v>78.739347826086956</v>
      </c>
      <c r="Q123" s="31">
        <v>78.739347826086956</v>
      </c>
      <c r="R123" s="31">
        <v>0</v>
      </c>
      <c r="S123" s="31">
        <v>169.24478260869566</v>
      </c>
      <c r="T123" s="31">
        <v>169.24478260869566</v>
      </c>
      <c r="U123" s="31">
        <v>0</v>
      </c>
      <c r="V123" s="31">
        <v>0</v>
      </c>
      <c r="W123" s="31">
        <v>51.616847826086953</v>
      </c>
      <c r="X123" s="31">
        <v>1.6820652173913044</v>
      </c>
      <c r="Y123" s="31">
        <v>0</v>
      </c>
      <c r="Z123" s="31">
        <v>0</v>
      </c>
      <c r="AA123" s="31">
        <v>6.2771739130434785</v>
      </c>
      <c r="AB123" s="31">
        <v>0</v>
      </c>
      <c r="AC123" s="31">
        <v>43.657608695652172</v>
      </c>
      <c r="AD123" s="31">
        <v>0</v>
      </c>
      <c r="AE123" s="31">
        <v>0</v>
      </c>
      <c r="AF123" t="s">
        <v>93</v>
      </c>
      <c r="AG123" s="32">
        <v>4</v>
      </c>
      <c r="AH123"/>
    </row>
    <row r="124" spans="1:34" x14ac:dyDescent="0.25">
      <c r="A124" t="s">
        <v>617</v>
      </c>
      <c r="B124" t="s">
        <v>292</v>
      </c>
      <c r="C124" t="s">
        <v>426</v>
      </c>
      <c r="D124" t="s">
        <v>541</v>
      </c>
      <c r="E124" s="31">
        <v>94.554347826086953</v>
      </c>
      <c r="F124" s="31">
        <v>4.4243878606736411</v>
      </c>
      <c r="G124" s="31">
        <v>3.9668927462926775</v>
      </c>
      <c r="H124" s="31">
        <v>0.68461892171513961</v>
      </c>
      <c r="I124" s="31">
        <v>0.40711576043223363</v>
      </c>
      <c r="J124" s="31">
        <v>418.34510869565219</v>
      </c>
      <c r="K124" s="31">
        <v>375.08695652173913</v>
      </c>
      <c r="L124" s="31">
        <v>64.733695652173907</v>
      </c>
      <c r="M124" s="31">
        <v>38.494565217391305</v>
      </c>
      <c r="N124" s="31">
        <v>20.5</v>
      </c>
      <c r="O124" s="31">
        <v>5.7391304347826084</v>
      </c>
      <c r="P124" s="31">
        <v>108.09239130434783</v>
      </c>
      <c r="Q124" s="31">
        <v>91.073369565217391</v>
      </c>
      <c r="R124" s="31">
        <v>17.019021739130434</v>
      </c>
      <c r="S124" s="31">
        <v>245.51902173913044</v>
      </c>
      <c r="T124" s="31">
        <v>245.51902173913044</v>
      </c>
      <c r="U124" s="31">
        <v>0</v>
      </c>
      <c r="V124" s="31">
        <v>0</v>
      </c>
      <c r="W124" s="31">
        <v>0</v>
      </c>
      <c r="X124" s="31">
        <v>0</v>
      </c>
      <c r="Y124" s="31">
        <v>0</v>
      </c>
      <c r="Z124" s="31">
        <v>0</v>
      </c>
      <c r="AA124" s="31">
        <v>0</v>
      </c>
      <c r="AB124" s="31">
        <v>0</v>
      </c>
      <c r="AC124" s="31">
        <v>0</v>
      </c>
      <c r="AD124" s="31">
        <v>0</v>
      </c>
      <c r="AE124" s="31">
        <v>0</v>
      </c>
      <c r="AF124" t="s">
        <v>91</v>
      </c>
      <c r="AG124" s="32">
        <v>4</v>
      </c>
      <c r="AH124"/>
    </row>
    <row r="125" spans="1:34" x14ac:dyDescent="0.25">
      <c r="A125" t="s">
        <v>617</v>
      </c>
      <c r="B125" t="s">
        <v>372</v>
      </c>
      <c r="C125" t="s">
        <v>502</v>
      </c>
      <c r="D125" t="s">
        <v>555</v>
      </c>
      <c r="E125" s="31">
        <v>84.271739130434781</v>
      </c>
      <c r="F125" s="31">
        <v>4.6835418547658971</v>
      </c>
      <c r="G125" s="31">
        <v>4.4522765381142788</v>
      </c>
      <c r="H125" s="31">
        <v>0.78592157874371205</v>
      </c>
      <c r="I125" s="31">
        <v>0.60628143944279633</v>
      </c>
      <c r="J125" s="31">
        <v>394.69021739130437</v>
      </c>
      <c r="K125" s="31">
        <v>375.20108695652175</v>
      </c>
      <c r="L125" s="31">
        <v>66.230978260869563</v>
      </c>
      <c r="M125" s="31">
        <v>51.092391304347828</v>
      </c>
      <c r="N125" s="31">
        <v>10.095108695652174</v>
      </c>
      <c r="O125" s="31">
        <v>5.0434782608695654</v>
      </c>
      <c r="P125" s="31">
        <v>106.48369565217392</v>
      </c>
      <c r="Q125" s="31">
        <v>102.13315217391305</v>
      </c>
      <c r="R125" s="31">
        <v>4.3505434782608692</v>
      </c>
      <c r="S125" s="31">
        <v>221.97554347826087</v>
      </c>
      <c r="T125" s="31">
        <v>164.09239130434781</v>
      </c>
      <c r="U125" s="31">
        <v>57.883152173913047</v>
      </c>
      <c r="V125" s="31">
        <v>0</v>
      </c>
      <c r="W125" s="31">
        <v>0</v>
      </c>
      <c r="X125" s="31">
        <v>0</v>
      </c>
      <c r="Y125" s="31">
        <v>0</v>
      </c>
      <c r="Z125" s="31">
        <v>0</v>
      </c>
      <c r="AA125" s="31">
        <v>0</v>
      </c>
      <c r="AB125" s="31">
        <v>0</v>
      </c>
      <c r="AC125" s="31">
        <v>0</v>
      </c>
      <c r="AD125" s="31">
        <v>0</v>
      </c>
      <c r="AE125" s="31">
        <v>0</v>
      </c>
      <c r="AF125" t="s">
        <v>172</v>
      </c>
      <c r="AG125" s="32">
        <v>4</v>
      </c>
      <c r="AH125"/>
    </row>
    <row r="126" spans="1:34" x14ac:dyDescent="0.25">
      <c r="A126" t="s">
        <v>617</v>
      </c>
      <c r="B126" t="s">
        <v>309</v>
      </c>
      <c r="C126" t="s">
        <v>427</v>
      </c>
      <c r="D126" t="s">
        <v>525</v>
      </c>
      <c r="E126" s="31">
        <v>80.228260869565219</v>
      </c>
      <c r="F126" s="31">
        <v>3.5009646389378131</v>
      </c>
      <c r="G126" s="31">
        <v>3.1129142392629721</v>
      </c>
      <c r="H126" s="31">
        <v>0.3540373933071399</v>
      </c>
      <c r="I126" s="31">
        <v>0.22018696653569975</v>
      </c>
      <c r="J126" s="31">
        <v>280.87630434782608</v>
      </c>
      <c r="K126" s="31">
        <v>249.7436956521739</v>
      </c>
      <c r="L126" s="31">
        <v>28.403804347826085</v>
      </c>
      <c r="M126" s="31">
        <v>17.665217391304346</v>
      </c>
      <c r="N126" s="31">
        <v>4.9994565217391305</v>
      </c>
      <c r="O126" s="31">
        <v>5.7391304347826084</v>
      </c>
      <c r="P126" s="31">
        <v>84.43336956521739</v>
      </c>
      <c r="Q126" s="31">
        <v>64.039347826086953</v>
      </c>
      <c r="R126" s="31">
        <v>20.394021739130441</v>
      </c>
      <c r="S126" s="31">
        <v>168.03913043478261</v>
      </c>
      <c r="T126" s="31">
        <v>168.03913043478261</v>
      </c>
      <c r="U126" s="31">
        <v>0</v>
      </c>
      <c r="V126" s="31">
        <v>0</v>
      </c>
      <c r="W126" s="31">
        <v>134.99369565217393</v>
      </c>
      <c r="X126" s="31">
        <v>0.28260869565217389</v>
      </c>
      <c r="Y126" s="31">
        <v>4.9994565217391305</v>
      </c>
      <c r="Z126" s="31">
        <v>0</v>
      </c>
      <c r="AA126" s="31">
        <v>21.178478260869561</v>
      </c>
      <c r="AB126" s="31">
        <v>20.394021739130441</v>
      </c>
      <c r="AC126" s="31">
        <v>88.139130434782615</v>
      </c>
      <c r="AD126" s="31">
        <v>0</v>
      </c>
      <c r="AE126" s="31">
        <v>0</v>
      </c>
      <c r="AF126" t="s">
        <v>108</v>
      </c>
      <c r="AG126" s="32">
        <v>4</v>
      </c>
      <c r="AH126"/>
    </row>
    <row r="127" spans="1:34" x14ac:dyDescent="0.25">
      <c r="A127" t="s">
        <v>617</v>
      </c>
      <c r="B127" t="s">
        <v>280</v>
      </c>
      <c r="C127" t="s">
        <v>467</v>
      </c>
      <c r="D127" t="s">
        <v>543</v>
      </c>
      <c r="E127" s="31">
        <v>44.5</v>
      </c>
      <c r="F127" s="31">
        <v>3.5970737664875427</v>
      </c>
      <c r="G127" s="31">
        <v>2.917601367855398</v>
      </c>
      <c r="H127" s="31">
        <v>0.62541768441621892</v>
      </c>
      <c r="I127" s="31">
        <v>3.4985344406448467E-2</v>
      </c>
      <c r="J127" s="31">
        <v>160.06978260869565</v>
      </c>
      <c r="K127" s="31">
        <v>129.83326086956521</v>
      </c>
      <c r="L127" s="31">
        <v>27.831086956521741</v>
      </c>
      <c r="M127" s="31">
        <v>1.5568478260869567</v>
      </c>
      <c r="N127" s="31">
        <v>18.969891304347826</v>
      </c>
      <c r="O127" s="31">
        <v>7.3043478260869561</v>
      </c>
      <c r="P127" s="31">
        <v>52.670108695652154</v>
      </c>
      <c r="Q127" s="31">
        <v>48.707826086956501</v>
      </c>
      <c r="R127" s="31">
        <v>3.9622826086956517</v>
      </c>
      <c r="S127" s="31">
        <v>79.568586956521742</v>
      </c>
      <c r="T127" s="31">
        <v>74.313043478260866</v>
      </c>
      <c r="U127" s="31">
        <v>5.2555434782608694</v>
      </c>
      <c r="V127" s="31">
        <v>0</v>
      </c>
      <c r="W127" s="31">
        <v>0</v>
      </c>
      <c r="X127" s="31">
        <v>0</v>
      </c>
      <c r="Y127" s="31">
        <v>0</v>
      </c>
      <c r="Z127" s="31">
        <v>0</v>
      </c>
      <c r="AA127" s="31">
        <v>0</v>
      </c>
      <c r="AB127" s="31">
        <v>0</v>
      </c>
      <c r="AC127" s="31">
        <v>0</v>
      </c>
      <c r="AD127" s="31">
        <v>0</v>
      </c>
      <c r="AE127" s="31">
        <v>0</v>
      </c>
      <c r="AF127" t="s">
        <v>79</v>
      </c>
      <c r="AG127" s="32">
        <v>4</v>
      </c>
      <c r="AH127"/>
    </row>
    <row r="128" spans="1:34" x14ac:dyDescent="0.25">
      <c r="A128" t="s">
        <v>617</v>
      </c>
      <c r="B128" t="s">
        <v>233</v>
      </c>
      <c r="C128" t="s">
        <v>455</v>
      </c>
      <c r="D128" t="s">
        <v>569</v>
      </c>
      <c r="E128" s="31">
        <v>114.30434782608695</v>
      </c>
      <c r="F128" s="31">
        <v>4.1070426017497148</v>
      </c>
      <c r="G128" s="31">
        <v>4.1070426017497148</v>
      </c>
      <c r="H128" s="31">
        <v>0.6692421072651199</v>
      </c>
      <c r="I128" s="31">
        <v>0.6692421072651199</v>
      </c>
      <c r="J128" s="31">
        <v>469.45282608695652</v>
      </c>
      <c r="K128" s="31">
        <v>469.45282608695652</v>
      </c>
      <c r="L128" s="31">
        <v>76.497282608695656</v>
      </c>
      <c r="M128" s="31">
        <v>76.497282608695656</v>
      </c>
      <c r="N128" s="31">
        <v>0</v>
      </c>
      <c r="O128" s="31">
        <v>0</v>
      </c>
      <c r="P128" s="31">
        <v>151.94239130434781</v>
      </c>
      <c r="Q128" s="31">
        <v>151.94239130434781</v>
      </c>
      <c r="R128" s="31">
        <v>0</v>
      </c>
      <c r="S128" s="31">
        <v>241.01315217391308</v>
      </c>
      <c r="T128" s="31">
        <v>241.01315217391308</v>
      </c>
      <c r="U128" s="31">
        <v>0</v>
      </c>
      <c r="V128" s="31">
        <v>0</v>
      </c>
      <c r="W128" s="31">
        <v>68.694673913043474</v>
      </c>
      <c r="X128" s="31">
        <v>0</v>
      </c>
      <c r="Y128" s="31">
        <v>0</v>
      </c>
      <c r="Z128" s="31">
        <v>0</v>
      </c>
      <c r="AA128" s="31">
        <v>44.46141304347826</v>
      </c>
      <c r="AB128" s="31">
        <v>0</v>
      </c>
      <c r="AC128" s="31">
        <v>24.233260869565214</v>
      </c>
      <c r="AD128" s="31">
        <v>0</v>
      </c>
      <c r="AE128" s="31">
        <v>0</v>
      </c>
      <c r="AF128" t="s">
        <v>32</v>
      </c>
      <c r="AG128" s="32">
        <v>4</v>
      </c>
      <c r="AH128"/>
    </row>
    <row r="129" spans="1:34" x14ac:dyDescent="0.25">
      <c r="A129" t="s">
        <v>617</v>
      </c>
      <c r="B129" t="s">
        <v>305</v>
      </c>
      <c r="C129" t="s">
        <v>429</v>
      </c>
      <c r="D129" t="s">
        <v>537</v>
      </c>
      <c r="E129" s="31">
        <v>82.369565217391298</v>
      </c>
      <c r="F129" s="31">
        <v>3.9472156241752452</v>
      </c>
      <c r="G129" s="31">
        <v>3.4897730271839538</v>
      </c>
      <c r="H129" s="31">
        <v>0.56739904988123513</v>
      </c>
      <c r="I129" s="31">
        <v>0.2073106360517287</v>
      </c>
      <c r="J129" s="31">
        <v>325.13043478260875</v>
      </c>
      <c r="K129" s="31">
        <v>287.45108695652175</v>
      </c>
      <c r="L129" s="31">
        <v>46.736413043478258</v>
      </c>
      <c r="M129" s="31">
        <v>17.076086956521738</v>
      </c>
      <c r="N129" s="31">
        <v>23.926630434782609</v>
      </c>
      <c r="O129" s="31">
        <v>5.7336956521739131</v>
      </c>
      <c r="P129" s="31">
        <v>94.861413043478265</v>
      </c>
      <c r="Q129" s="31">
        <v>86.842391304347828</v>
      </c>
      <c r="R129" s="31">
        <v>8.0190217391304355</v>
      </c>
      <c r="S129" s="31">
        <v>183.53260869565219</v>
      </c>
      <c r="T129" s="31">
        <v>158.89402173913044</v>
      </c>
      <c r="U129" s="31">
        <v>24.638586956521738</v>
      </c>
      <c r="V129" s="31">
        <v>0</v>
      </c>
      <c r="W129" s="31">
        <v>0</v>
      </c>
      <c r="X129" s="31">
        <v>0</v>
      </c>
      <c r="Y129" s="31">
        <v>0</v>
      </c>
      <c r="Z129" s="31">
        <v>0</v>
      </c>
      <c r="AA129" s="31">
        <v>0</v>
      </c>
      <c r="AB129" s="31">
        <v>0</v>
      </c>
      <c r="AC129" s="31">
        <v>0</v>
      </c>
      <c r="AD129" s="31">
        <v>0</v>
      </c>
      <c r="AE129" s="31">
        <v>0</v>
      </c>
      <c r="AF129" t="s">
        <v>104</v>
      </c>
      <c r="AG129" s="32">
        <v>4</v>
      </c>
      <c r="AH129"/>
    </row>
    <row r="130" spans="1:34" x14ac:dyDescent="0.25">
      <c r="A130" t="s">
        <v>617</v>
      </c>
      <c r="B130" t="s">
        <v>250</v>
      </c>
      <c r="C130" t="s">
        <v>464</v>
      </c>
      <c r="D130" t="s">
        <v>529</v>
      </c>
      <c r="E130" s="31">
        <v>87.119565217391298</v>
      </c>
      <c r="F130" s="31">
        <v>3.8646363069245169</v>
      </c>
      <c r="G130" s="31">
        <v>3.8037504678727392</v>
      </c>
      <c r="H130" s="31">
        <v>1.110333125389894</v>
      </c>
      <c r="I130" s="31">
        <v>1.0494472863381161</v>
      </c>
      <c r="J130" s="31">
        <v>336.6854347826087</v>
      </c>
      <c r="K130" s="31">
        <v>331.38108695652176</v>
      </c>
      <c r="L130" s="31">
        <v>96.731739130434775</v>
      </c>
      <c r="M130" s="31">
        <v>91.427391304347822</v>
      </c>
      <c r="N130" s="31">
        <v>0.60869565217391308</v>
      </c>
      <c r="O130" s="31">
        <v>4.6956521739130439</v>
      </c>
      <c r="P130" s="31">
        <v>74.906195652173906</v>
      </c>
      <c r="Q130" s="31">
        <v>74.906195652173906</v>
      </c>
      <c r="R130" s="31">
        <v>0</v>
      </c>
      <c r="S130" s="31">
        <v>165.04750000000001</v>
      </c>
      <c r="T130" s="31">
        <v>162.48500000000001</v>
      </c>
      <c r="U130" s="31">
        <v>2.5625</v>
      </c>
      <c r="V130" s="31">
        <v>0</v>
      </c>
      <c r="W130" s="31">
        <v>37.502717391304344</v>
      </c>
      <c r="X130" s="31">
        <v>19.994565217391305</v>
      </c>
      <c r="Y130" s="31">
        <v>0</v>
      </c>
      <c r="Z130" s="31">
        <v>0</v>
      </c>
      <c r="AA130" s="31">
        <v>10.885869565217391</v>
      </c>
      <c r="AB130" s="31">
        <v>0</v>
      </c>
      <c r="AC130" s="31">
        <v>5.6521739130434785</v>
      </c>
      <c r="AD130" s="31">
        <v>0.97010869565217395</v>
      </c>
      <c r="AE130" s="31">
        <v>0</v>
      </c>
      <c r="AF130" t="s">
        <v>49</v>
      </c>
      <c r="AG130" s="32">
        <v>4</v>
      </c>
      <c r="AH130"/>
    </row>
    <row r="131" spans="1:34" x14ac:dyDescent="0.25">
      <c r="A131" t="s">
        <v>617</v>
      </c>
      <c r="B131" t="s">
        <v>370</v>
      </c>
      <c r="C131" t="s">
        <v>425</v>
      </c>
      <c r="D131" t="s">
        <v>514</v>
      </c>
      <c r="E131" s="31">
        <v>51.847826086956523</v>
      </c>
      <c r="F131" s="31">
        <v>5.6033542976939206</v>
      </c>
      <c r="G131" s="31">
        <v>5.2908805031446544</v>
      </c>
      <c r="H131" s="31">
        <v>0.70628930817610058</v>
      </c>
      <c r="I131" s="31">
        <v>0.59727463312368967</v>
      </c>
      <c r="J131" s="31">
        <v>290.52173913043481</v>
      </c>
      <c r="K131" s="31">
        <v>274.32065217391306</v>
      </c>
      <c r="L131" s="31">
        <v>36.619565217391305</v>
      </c>
      <c r="M131" s="31">
        <v>30.967391304347824</v>
      </c>
      <c r="N131" s="31">
        <v>0</v>
      </c>
      <c r="O131" s="31">
        <v>5.6521739130434785</v>
      </c>
      <c r="P131" s="31">
        <v>63.616847826086953</v>
      </c>
      <c r="Q131" s="31">
        <v>53.067934782608695</v>
      </c>
      <c r="R131" s="31">
        <v>10.548913043478262</v>
      </c>
      <c r="S131" s="31">
        <v>190.28532608695653</v>
      </c>
      <c r="T131" s="31">
        <v>190.28532608695653</v>
      </c>
      <c r="U131" s="31">
        <v>0</v>
      </c>
      <c r="V131" s="31">
        <v>0</v>
      </c>
      <c r="W131" s="31">
        <v>0</v>
      </c>
      <c r="X131" s="31">
        <v>0</v>
      </c>
      <c r="Y131" s="31">
        <v>0</v>
      </c>
      <c r="Z131" s="31">
        <v>0</v>
      </c>
      <c r="AA131" s="31">
        <v>0</v>
      </c>
      <c r="AB131" s="31">
        <v>0</v>
      </c>
      <c r="AC131" s="31">
        <v>0</v>
      </c>
      <c r="AD131" s="31">
        <v>0</v>
      </c>
      <c r="AE131" s="31">
        <v>0</v>
      </c>
      <c r="AF131" t="s">
        <v>170</v>
      </c>
      <c r="AG131" s="32">
        <v>4</v>
      </c>
      <c r="AH131"/>
    </row>
    <row r="132" spans="1:34" x14ac:dyDescent="0.25">
      <c r="A132" t="s">
        <v>617</v>
      </c>
      <c r="B132" t="s">
        <v>388</v>
      </c>
      <c r="C132" t="s">
        <v>419</v>
      </c>
      <c r="D132" t="s">
        <v>591</v>
      </c>
      <c r="E132" s="31">
        <v>52.923913043478258</v>
      </c>
      <c r="F132" s="31">
        <v>4.2335695214623126</v>
      </c>
      <c r="G132" s="31">
        <v>4.0039022386527012</v>
      </c>
      <c r="H132" s="31">
        <v>0.58045799958923805</v>
      </c>
      <c r="I132" s="31">
        <v>0.43720476483877596</v>
      </c>
      <c r="J132" s="31">
        <v>224.05706521739131</v>
      </c>
      <c r="K132" s="31">
        <v>211.90217391304347</v>
      </c>
      <c r="L132" s="31">
        <v>30.720108695652172</v>
      </c>
      <c r="M132" s="31">
        <v>23.138586956521738</v>
      </c>
      <c r="N132" s="31">
        <v>4.7989130434782608</v>
      </c>
      <c r="O132" s="31">
        <v>2.7826086956521738</v>
      </c>
      <c r="P132" s="31">
        <v>57.559782608695649</v>
      </c>
      <c r="Q132" s="31">
        <v>52.986413043478258</v>
      </c>
      <c r="R132" s="31">
        <v>4.5733695652173916</v>
      </c>
      <c r="S132" s="31">
        <v>135.77717391304347</v>
      </c>
      <c r="T132" s="31">
        <v>135.77717391304347</v>
      </c>
      <c r="U132" s="31">
        <v>0</v>
      </c>
      <c r="V132" s="31">
        <v>0</v>
      </c>
      <c r="W132" s="31">
        <v>0</v>
      </c>
      <c r="X132" s="31">
        <v>0</v>
      </c>
      <c r="Y132" s="31">
        <v>0</v>
      </c>
      <c r="Z132" s="31">
        <v>0</v>
      </c>
      <c r="AA132" s="31">
        <v>0</v>
      </c>
      <c r="AB132" s="31">
        <v>0</v>
      </c>
      <c r="AC132" s="31">
        <v>0</v>
      </c>
      <c r="AD132" s="31">
        <v>0</v>
      </c>
      <c r="AE132" s="31">
        <v>0</v>
      </c>
      <c r="AF132" t="s">
        <v>188</v>
      </c>
      <c r="AG132" s="32">
        <v>4</v>
      </c>
      <c r="AH132"/>
    </row>
    <row r="133" spans="1:34" x14ac:dyDescent="0.25">
      <c r="A133" t="s">
        <v>617</v>
      </c>
      <c r="B133" t="s">
        <v>399</v>
      </c>
      <c r="C133" t="s">
        <v>512</v>
      </c>
      <c r="D133" t="s">
        <v>567</v>
      </c>
      <c r="E133" s="31">
        <v>58.902173913043477</v>
      </c>
      <c r="F133" s="31">
        <v>3.1056006643292124</v>
      </c>
      <c r="G133" s="31">
        <v>2.9889739804391957</v>
      </c>
      <c r="H133" s="31">
        <v>0.45981730946669125</v>
      </c>
      <c r="I133" s="31">
        <v>0.34319062557667462</v>
      </c>
      <c r="J133" s="31">
        <v>182.92663043478262</v>
      </c>
      <c r="K133" s="31">
        <v>176.05706521739131</v>
      </c>
      <c r="L133" s="31">
        <v>27.084239130434781</v>
      </c>
      <c r="M133" s="31">
        <v>20.214673913043477</v>
      </c>
      <c r="N133" s="31">
        <v>5.0760869565217392</v>
      </c>
      <c r="O133" s="31">
        <v>1.7934782608695652</v>
      </c>
      <c r="P133" s="31">
        <v>48.595108695652172</v>
      </c>
      <c r="Q133" s="31">
        <v>48.595108695652172</v>
      </c>
      <c r="R133" s="31">
        <v>0</v>
      </c>
      <c r="S133" s="31">
        <v>107.24728260869566</v>
      </c>
      <c r="T133" s="31">
        <v>107.24728260869566</v>
      </c>
      <c r="U133" s="31">
        <v>0</v>
      </c>
      <c r="V133" s="31">
        <v>0</v>
      </c>
      <c r="W133" s="31">
        <v>0</v>
      </c>
      <c r="X133" s="31">
        <v>0</v>
      </c>
      <c r="Y133" s="31">
        <v>0</v>
      </c>
      <c r="Z133" s="31">
        <v>0</v>
      </c>
      <c r="AA133" s="31">
        <v>0</v>
      </c>
      <c r="AB133" s="31">
        <v>0</v>
      </c>
      <c r="AC133" s="31">
        <v>0</v>
      </c>
      <c r="AD133" s="31">
        <v>0</v>
      </c>
      <c r="AE133" s="31">
        <v>0</v>
      </c>
      <c r="AF133" t="s">
        <v>199</v>
      </c>
      <c r="AG133" s="32">
        <v>4</v>
      </c>
      <c r="AH133"/>
    </row>
    <row r="134" spans="1:34" x14ac:dyDescent="0.25">
      <c r="A134" t="s">
        <v>617</v>
      </c>
      <c r="B134" t="s">
        <v>238</v>
      </c>
      <c r="C134" t="s">
        <v>458</v>
      </c>
      <c r="D134" t="s">
        <v>527</v>
      </c>
      <c r="E134" s="31">
        <v>85.445652173913047</v>
      </c>
      <c r="F134" s="31">
        <v>3.5785370817962088</v>
      </c>
      <c r="G134" s="31">
        <v>3.0636878259763392</v>
      </c>
      <c r="H134" s="31">
        <v>0.68820760717465979</v>
      </c>
      <c r="I134" s="31">
        <v>0.33472204554127977</v>
      </c>
      <c r="J134" s="31">
        <v>305.77043478260867</v>
      </c>
      <c r="K134" s="31">
        <v>261.77880434782611</v>
      </c>
      <c r="L134" s="31">
        <v>58.804347826086961</v>
      </c>
      <c r="M134" s="31">
        <v>28.600543478260871</v>
      </c>
      <c r="N134" s="31">
        <v>24.480978260869566</v>
      </c>
      <c r="O134" s="31">
        <v>5.7228260869565215</v>
      </c>
      <c r="P134" s="31">
        <v>73.963804347826098</v>
      </c>
      <c r="Q134" s="31">
        <v>60.17597826086957</v>
      </c>
      <c r="R134" s="31">
        <v>13.787826086956523</v>
      </c>
      <c r="S134" s="31">
        <v>173.00228260869562</v>
      </c>
      <c r="T134" s="31">
        <v>164.20608695652172</v>
      </c>
      <c r="U134" s="31">
        <v>8.7961956521739122</v>
      </c>
      <c r="V134" s="31">
        <v>0</v>
      </c>
      <c r="W134" s="31">
        <v>15.991847826086957</v>
      </c>
      <c r="X134" s="31">
        <v>0</v>
      </c>
      <c r="Y134" s="31">
        <v>0</v>
      </c>
      <c r="Z134" s="31">
        <v>0</v>
      </c>
      <c r="AA134" s="31">
        <v>15.991847826086957</v>
      </c>
      <c r="AB134" s="31">
        <v>0</v>
      </c>
      <c r="AC134" s="31">
        <v>0</v>
      </c>
      <c r="AD134" s="31">
        <v>0</v>
      </c>
      <c r="AE134" s="31">
        <v>0</v>
      </c>
      <c r="AF134" t="s">
        <v>37</v>
      </c>
      <c r="AG134" s="32">
        <v>4</v>
      </c>
      <c r="AH134"/>
    </row>
    <row r="135" spans="1:34" x14ac:dyDescent="0.25">
      <c r="A135" t="s">
        <v>617</v>
      </c>
      <c r="B135" t="s">
        <v>306</v>
      </c>
      <c r="C135" t="s">
        <v>403</v>
      </c>
      <c r="D135" t="s">
        <v>538</v>
      </c>
      <c r="E135" s="31">
        <v>121.34782608695652</v>
      </c>
      <c r="F135" s="31">
        <v>4.758072375492655</v>
      </c>
      <c r="G135" s="31">
        <v>4.4841786098172696</v>
      </c>
      <c r="H135" s="31">
        <v>0.30744715155858116</v>
      </c>
      <c r="I135" s="31">
        <v>0.18737370118237193</v>
      </c>
      <c r="J135" s="31">
        <v>577.38173913043477</v>
      </c>
      <c r="K135" s="31">
        <v>544.14532608695652</v>
      </c>
      <c r="L135" s="31">
        <v>37.308043478260871</v>
      </c>
      <c r="M135" s="31">
        <v>22.737391304347828</v>
      </c>
      <c r="N135" s="31">
        <v>9.6413043478260878</v>
      </c>
      <c r="O135" s="31">
        <v>4.9293478260869561</v>
      </c>
      <c r="P135" s="31">
        <v>221.71228260869563</v>
      </c>
      <c r="Q135" s="31">
        <v>203.04652173913041</v>
      </c>
      <c r="R135" s="31">
        <v>18.665760869565219</v>
      </c>
      <c r="S135" s="31">
        <v>318.36141304347825</v>
      </c>
      <c r="T135" s="31">
        <v>318.36141304347825</v>
      </c>
      <c r="U135" s="31">
        <v>0</v>
      </c>
      <c r="V135" s="31">
        <v>0</v>
      </c>
      <c r="W135" s="31">
        <v>141.71500000000003</v>
      </c>
      <c r="X135" s="31">
        <v>0.13043478260869565</v>
      </c>
      <c r="Y135" s="31">
        <v>0</v>
      </c>
      <c r="Z135" s="31">
        <v>0</v>
      </c>
      <c r="AA135" s="31">
        <v>26.573804347826091</v>
      </c>
      <c r="AB135" s="31">
        <v>0</v>
      </c>
      <c r="AC135" s="31">
        <v>115.01076086956523</v>
      </c>
      <c r="AD135" s="31">
        <v>0</v>
      </c>
      <c r="AE135" s="31">
        <v>0</v>
      </c>
      <c r="AF135" t="s">
        <v>105</v>
      </c>
      <c r="AG135" s="32">
        <v>4</v>
      </c>
      <c r="AH135"/>
    </row>
    <row r="136" spans="1:34" x14ac:dyDescent="0.25">
      <c r="A136" t="s">
        <v>617</v>
      </c>
      <c r="B136" t="s">
        <v>324</v>
      </c>
      <c r="C136" t="s">
        <v>488</v>
      </c>
      <c r="D136" t="s">
        <v>552</v>
      </c>
      <c r="E136" s="31">
        <v>50.695652173913047</v>
      </c>
      <c r="F136" s="31">
        <v>3.3564000857632923</v>
      </c>
      <c r="G136" s="31">
        <v>3.1069897084048024</v>
      </c>
      <c r="H136" s="31">
        <v>0.67978130360205813</v>
      </c>
      <c r="I136" s="31">
        <v>0.43037092624356771</v>
      </c>
      <c r="J136" s="31">
        <v>170.15489130434779</v>
      </c>
      <c r="K136" s="31">
        <v>157.51086956521738</v>
      </c>
      <c r="L136" s="31">
        <v>34.461956521739125</v>
      </c>
      <c r="M136" s="31">
        <v>21.817934782608695</v>
      </c>
      <c r="N136" s="31">
        <v>6.7880434782608692</v>
      </c>
      <c r="O136" s="31">
        <v>5.8559782608695654</v>
      </c>
      <c r="P136" s="31">
        <v>39.548913043478258</v>
      </c>
      <c r="Q136" s="31">
        <v>39.548913043478258</v>
      </c>
      <c r="R136" s="31">
        <v>0</v>
      </c>
      <c r="S136" s="31">
        <v>96.144021739130437</v>
      </c>
      <c r="T136" s="31">
        <v>95.304347826086953</v>
      </c>
      <c r="U136" s="31">
        <v>0.83967391304347827</v>
      </c>
      <c r="V136" s="31">
        <v>0</v>
      </c>
      <c r="W136" s="31">
        <v>17.225543478260871</v>
      </c>
      <c r="X136" s="31">
        <v>0</v>
      </c>
      <c r="Y136" s="31">
        <v>0</v>
      </c>
      <c r="Z136" s="31">
        <v>1.2690217391304348</v>
      </c>
      <c r="AA136" s="31">
        <v>15.956521739130435</v>
      </c>
      <c r="AB136" s="31">
        <v>0</v>
      </c>
      <c r="AC136" s="31">
        <v>0</v>
      </c>
      <c r="AD136" s="31">
        <v>0</v>
      </c>
      <c r="AE136" s="31">
        <v>0</v>
      </c>
      <c r="AF136" t="s">
        <v>123</v>
      </c>
      <c r="AG136" s="32">
        <v>4</v>
      </c>
      <c r="AH136"/>
    </row>
    <row r="137" spans="1:34" x14ac:dyDescent="0.25">
      <c r="A137" t="s">
        <v>617</v>
      </c>
      <c r="B137" t="s">
        <v>378</v>
      </c>
      <c r="C137" t="s">
        <v>505</v>
      </c>
      <c r="D137" t="s">
        <v>571</v>
      </c>
      <c r="E137" s="31">
        <v>78.413043478260875</v>
      </c>
      <c r="F137" s="31">
        <v>5.3403105073468256</v>
      </c>
      <c r="G137" s="31">
        <v>4.603514000554477</v>
      </c>
      <c r="H137" s="31">
        <v>0.8268990851122815</v>
      </c>
      <c r="I137" s="31">
        <v>0.36061824230662598</v>
      </c>
      <c r="J137" s="31">
        <v>418.75</v>
      </c>
      <c r="K137" s="31">
        <v>360.97554347826087</v>
      </c>
      <c r="L137" s="31">
        <v>64.83967391304347</v>
      </c>
      <c r="M137" s="31">
        <v>28.277173913043477</v>
      </c>
      <c r="N137" s="31">
        <v>30.823369565217391</v>
      </c>
      <c r="O137" s="31">
        <v>5.7391304347826084</v>
      </c>
      <c r="P137" s="31">
        <v>111.10869565217391</v>
      </c>
      <c r="Q137" s="31">
        <v>89.896739130434781</v>
      </c>
      <c r="R137" s="31">
        <v>21.211956521739129</v>
      </c>
      <c r="S137" s="31">
        <v>242.8016304347826</v>
      </c>
      <c r="T137" s="31">
        <v>207.48641304347825</v>
      </c>
      <c r="U137" s="31">
        <v>35.315217391304351</v>
      </c>
      <c r="V137" s="31">
        <v>0</v>
      </c>
      <c r="W137" s="31">
        <v>0</v>
      </c>
      <c r="X137" s="31">
        <v>0</v>
      </c>
      <c r="Y137" s="31">
        <v>0</v>
      </c>
      <c r="Z137" s="31">
        <v>0</v>
      </c>
      <c r="AA137" s="31">
        <v>0</v>
      </c>
      <c r="AB137" s="31">
        <v>0</v>
      </c>
      <c r="AC137" s="31">
        <v>0</v>
      </c>
      <c r="AD137" s="31">
        <v>0</v>
      </c>
      <c r="AE137" s="31">
        <v>0</v>
      </c>
      <c r="AF137" t="s">
        <v>178</v>
      </c>
      <c r="AG137" s="32">
        <v>4</v>
      </c>
      <c r="AH137"/>
    </row>
    <row r="138" spans="1:34" x14ac:dyDescent="0.25">
      <c r="A138" t="s">
        <v>617</v>
      </c>
      <c r="B138" t="s">
        <v>248</v>
      </c>
      <c r="C138" t="s">
        <v>463</v>
      </c>
      <c r="D138" t="s">
        <v>518</v>
      </c>
      <c r="E138" s="31">
        <v>39.826086956521742</v>
      </c>
      <c r="F138" s="31">
        <v>4.0956604803493439</v>
      </c>
      <c r="G138" s="31">
        <v>3.9323417030567671</v>
      </c>
      <c r="H138" s="31">
        <v>0.63187772925764163</v>
      </c>
      <c r="I138" s="31">
        <v>0.46855895196506525</v>
      </c>
      <c r="J138" s="31">
        <v>163.1141304347826</v>
      </c>
      <c r="K138" s="31">
        <v>156.60978260869561</v>
      </c>
      <c r="L138" s="31">
        <v>25.165217391304338</v>
      </c>
      <c r="M138" s="31">
        <v>18.660869565217382</v>
      </c>
      <c r="N138" s="31">
        <v>0.67934782608695654</v>
      </c>
      <c r="O138" s="31">
        <v>5.8250000000000002</v>
      </c>
      <c r="P138" s="31">
        <v>52.342391304347814</v>
      </c>
      <c r="Q138" s="31">
        <v>52.342391304347814</v>
      </c>
      <c r="R138" s="31">
        <v>0</v>
      </c>
      <c r="S138" s="31">
        <v>85.606521739130429</v>
      </c>
      <c r="T138" s="31">
        <v>73.895652173913035</v>
      </c>
      <c r="U138" s="31">
        <v>11.710869565217392</v>
      </c>
      <c r="V138" s="31">
        <v>0</v>
      </c>
      <c r="W138" s="31">
        <v>0.67934782608695654</v>
      </c>
      <c r="X138" s="31">
        <v>0</v>
      </c>
      <c r="Y138" s="31">
        <v>0.67934782608695654</v>
      </c>
      <c r="Z138" s="31">
        <v>0</v>
      </c>
      <c r="AA138" s="31">
        <v>0</v>
      </c>
      <c r="AB138" s="31">
        <v>0</v>
      </c>
      <c r="AC138" s="31">
        <v>0</v>
      </c>
      <c r="AD138" s="31">
        <v>0</v>
      </c>
      <c r="AE138" s="31">
        <v>0</v>
      </c>
      <c r="AF138" t="s">
        <v>47</v>
      </c>
      <c r="AG138" s="32">
        <v>4</v>
      </c>
      <c r="AH138"/>
    </row>
    <row r="139" spans="1:34" x14ac:dyDescent="0.25">
      <c r="A139" t="s">
        <v>617</v>
      </c>
      <c r="B139" t="s">
        <v>237</v>
      </c>
      <c r="C139" t="s">
        <v>457</v>
      </c>
      <c r="D139" t="s">
        <v>571</v>
      </c>
      <c r="E139" s="31">
        <v>94.065217391304344</v>
      </c>
      <c r="F139" s="31">
        <v>3.9513034434943397</v>
      </c>
      <c r="G139" s="31">
        <v>3.4435405592789472</v>
      </c>
      <c r="H139" s="31">
        <v>0.71761382019875231</v>
      </c>
      <c r="I139" s="31">
        <v>0.30165125953316391</v>
      </c>
      <c r="J139" s="31">
        <v>371.6802173913045</v>
      </c>
      <c r="K139" s="31">
        <v>323.91739130434792</v>
      </c>
      <c r="L139" s="31">
        <v>67.502500000000026</v>
      </c>
      <c r="M139" s="31">
        <v>28.37489130434783</v>
      </c>
      <c r="N139" s="31">
        <v>33.127608695652192</v>
      </c>
      <c r="O139" s="31">
        <v>6</v>
      </c>
      <c r="P139" s="31">
        <v>85.574673913043512</v>
      </c>
      <c r="Q139" s="31">
        <v>76.93945652173916</v>
      </c>
      <c r="R139" s="31">
        <v>8.635217391304348</v>
      </c>
      <c r="S139" s="31">
        <v>218.6030434782609</v>
      </c>
      <c r="T139" s="31">
        <v>206.42402173913047</v>
      </c>
      <c r="U139" s="31">
        <v>12.179021739130437</v>
      </c>
      <c r="V139" s="31">
        <v>0</v>
      </c>
      <c r="W139" s="31">
        <v>0</v>
      </c>
      <c r="X139" s="31">
        <v>0</v>
      </c>
      <c r="Y139" s="31">
        <v>0</v>
      </c>
      <c r="Z139" s="31">
        <v>0</v>
      </c>
      <c r="AA139" s="31">
        <v>0</v>
      </c>
      <c r="AB139" s="31">
        <v>0</v>
      </c>
      <c r="AC139" s="31">
        <v>0</v>
      </c>
      <c r="AD139" s="31">
        <v>0</v>
      </c>
      <c r="AE139" s="31">
        <v>0</v>
      </c>
      <c r="AF139" t="s">
        <v>36</v>
      </c>
      <c r="AG139" s="32">
        <v>4</v>
      </c>
      <c r="AH139"/>
    </row>
    <row r="140" spans="1:34" x14ac:dyDescent="0.25">
      <c r="A140" t="s">
        <v>617</v>
      </c>
      <c r="B140" t="s">
        <v>269</v>
      </c>
      <c r="C140" t="s">
        <v>424</v>
      </c>
      <c r="D140" t="s">
        <v>579</v>
      </c>
      <c r="E140" s="31">
        <v>34.217391304347828</v>
      </c>
      <c r="F140" s="31">
        <v>4.3374364675984749</v>
      </c>
      <c r="G140" s="31">
        <v>3.8023348157560353</v>
      </c>
      <c r="H140" s="31">
        <v>0.54423443456162646</v>
      </c>
      <c r="I140" s="31">
        <v>8.9898348157560357E-2</v>
      </c>
      <c r="J140" s="31">
        <v>148.41576086956522</v>
      </c>
      <c r="K140" s="31">
        <v>130.10597826086956</v>
      </c>
      <c r="L140" s="31">
        <v>18.622282608695652</v>
      </c>
      <c r="M140" s="31">
        <v>3.0760869565217392</v>
      </c>
      <c r="N140" s="31">
        <v>10.502717391304348</v>
      </c>
      <c r="O140" s="31">
        <v>5.0434782608695654</v>
      </c>
      <c r="P140" s="31">
        <v>67.380434782608688</v>
      </c>
      <c r="Q140" s="31">
        <v>64.616847826086953</v>
      </c>
      <c r="R140" s="31">
        <v>2.7635869565217392</v>
      </c>
      <c r="S140" s="31">
        <v>62.413043478260867</v>
      </c>
      <c r="T140" s="31">
        <v>62.413043478260867</v>
      </c>
      <c r="U140" s="31">
        <v>0</v>
      </c>
      <c r="V140" s="31">
        <v>0</v>
      </c>
      <c r="W140" s="31">
        <v>0</v>
      </c>
      <c r="X140" s="31">
        <v>0</v>
      </c>
      <c r="Y140" s="31">
        <v>0</v>
      </c>
      <c r="Z140" s="31">
        <v>0</v>
      </c>
      <c r="AA140" s="31">
        <v>0</v>
      </c>
      <c r="AB140" s="31">
        <v>0</v>
      </c>
      <c r="AC140" s="31">
        <v>0</v>
      </c>
      <c r="AD140" s="31">
        <v>0</v>
      </c>
      <c r="AE140" s="31">
        <v>0</v>
      </c>
      <c r="AF140" t="s">
        <v>68</v>
      </c>
      <c r="AG140" s="32">
        <v>4</v>
      </c>
      <c r="AH140"/>
    </row>
    <row r="141" spans="1:34" x14ac:dyDescent="0.25">
      <c r="A141" t="s">
        <v>617</v>
      </c>
      <c r="B141" t="s">
        <v>359</v>
      </c>
      <c r="C141" t="s">
        <v>405</v>
      </c>
      <c r="D141" t="s">
        <v>561</v>
      </c>
      <c r="E141" s="31">
        <v>62.641304347826086</v>
      </c>
      <c r="F141" s="31">
        <v>3.8834981780322755</v>
      </c>
      <c r="G141" s="31">
        <v>3.5474006593787961</v>
      </c>
      <c r="H141" s="31">
        <v>0.60133437445774762</v>
      </c>
      <c r="I141" s="31">
        <v>0.38148360229047362</v>
      </c>
      <c r="J141" s="31">
        <v>243.26739130434785</v>
      </c>
      <c r="K141" s="31">
        <v>222.21380434782611</v>
      </c>
      <c r="L141" s="31">
        <v>37.668369565217382</v>
      </c>
      <c r="M141" s="31">
        <v>23.896630434782601</v>
      </c>
      <c r="N141" s="31">
        <v>9.8586956521739122</v>
      </c>
      <c r="O141" s="31">
        <v>3.9130434782608696</v>
      </c>
      <c r="P141" s="31">
        <v>86.745543478260899</v>
      </c>
      <c r="Q141" s="31">
        <v>79.463695652173939</v>
      </c>
      <c r="R141" s="31">
        <v>7.2818478260869561</v>
      </c>
      <c r="S141" s="31">
        <v>118.85347826086957</v>
      </c>
      <c r="T141" s="31">
        <v>118.85347826086957</v>
      </c>
      <c r="U141" s="31">
        <v>0</v>
      </c>
      <c r="V141" s="31">
        <v>0</v>
      </c>
      <c r="W141" s="31">
        <v>0</v>
      </c>
      <c r="X141" s="31">
        <v>0</v>
      </c>
      <c r="Y141" s="31">
        <v>0</v>
      </c>
      <c r="Z141" s="31">
        <v>0</v>
      </c>
      <c r="AA141" s="31">
        <v>0</v>
      </c>
      <c r="AB141" s="31">
        <v>0</v>
      </c>
      <c r="AC141" s="31">
        <v>0</v>
      </c>
      <c r="AD141" s="31">
        <v>0</v>
      </c>
      <c r="AE141" s="31">
        <v>0</v>
      </c>
      <c r="AF141" t="s">
        <v>159</v>
      </c>
      <c r="AG141" s="32">
        <v>4</v>
      </c>
      <c r="AH141"/>
    </row>
    <row r="142" spans="1:34" x14ac:dyDescent="0.25">
      <c r="A142" t="s">
        <v>617</v>
      </c>
      <c r="B142" t="s">
        <v>323</v>
      </c>
      <c r="C142" t="s">
        <v>420</v>
      </c>
      <c r="D142" t="s">
        <v>548</v>
      </c>
      <c r="E142" s="31">
        <v>79.130434782608702</v>
      </c>
      <c r="F142" s="31">
        <v>3.5483406593406586</v>
      </c>
      <c r="G142" s="31">
        <v>3.1163008241758239</v>
      </c>
      <c r="H142" s="31">
        <v>0.53224587912087906</v>
      </c>
      <c r="I142" s="31">
        <v>0.15161401098901098</v>
      </c>
      <c r="J142" s="31">
        <v>280.78173913043474</v>
      </c>
      <c r="K142" s="31">
        <v>246.59423913043477</v>
      </c>
      <c r="L142" s="31">
        <v>42.116847826086953</v>
      </c>
      <c r="M142" s="31">
        <v>11.997282608695652</v>
      </c>
      <c r="N142" s="31">
        <v>24.570652173913043</v>
      </c>
      <c r="O142" s="31">
        <v>5.5489130434782608</v>
      </c>
      <c r="P142" s="31">
        <v>84.298043478260865</v>
      </c>
      <c r="Q142" s="31">
        <v>80.230108695652177</v>
      </c>
      <c r="R142" s="31">
        <v>4.0679347826086953</v>
      </c>
      <c r="S142" s="31">
        <v>154.36684782608694</v>
      </c>
      <c r="T142" s="31">
        <v>150.96739130434781</v>
      </c>
      <c r="U142" s="31">
        <v>3.3994565217391304</v>
      </c>
      <c r="V142" s="31">
        <v>0</v>
      </c>
      <c r="W142" s="31">
        <v>29.012717391304349</v>
      </c>
      <c r="X142" s="31">
        <v>0</v>
      </c>
      <c r="Y142" s="31">
        <v>0</v>
      </c>
      <c r="Z142" s="31">
        <v>0</v>
      </c>
      <c r="AA142" s="31">
        <v>29.012717391304349</v>
      </c>
      <c r="AB142" s="31">
        <v>0</v>
      </c>
      <c r="AC142" s="31">
        <v>0</v>
      </c>
      <c r="AD142" s="31">
        <v>0</v>
      </c>
      <c r="AE142" s="31">
        <v>0</v>
      </c>
      <c r="AF142" t="s">
        <v>122</v>
      </c>
      <c r="AG142" s="32">
        <v>4</v>
      </c>
      <c r="AH142"/>
    </row>
    <row r="143" spans="1:34" x14ac:dyDescent="0.25">
      <c r="A143" t="s">
        <v>617</v>
      </c>
      <c r="B143" t="s">
        <v>268</v>
      </c>
      <c r="C143" t="s">
        <v>474</v>
      </c>
      <c r="D143" t="s">
        <v>527</v>
      </c>
      <c r="E143" s="31">
        <v>82.652173913043484</v>
      </c>
      <c r="F143" s="31">
        <v>3.1384468700683854</v>
      </c>
      <c r="G143" s="31">
        <v>2.8822593371909524</v>
      </c>
      <c r="H143" s="31">
        <v>0.75267227774855372</v>
      </c>
      <c r="I143" s="31">
        <v>0.55550762756444005</v>
      </c>
      <c r="J143" s="31">
        <v>259.39945652173918</v>
      </c>
      <c r="K143" s="31">
        <v>238.22500000000005</v>
      </c>
      <c r="L143" s="31">
        <v>62.210000000000029</v>
      </c>
      <c r="M143" s="31">
        <v>45.913913043478289</v>
      </c>
      <c r="N143" s="31">
        <v>10.1075</v>
      </c>
      <c r="O143" s="31">
        <v>6.1885869565217391</v>
      </c>
      <c r="P143" s="31">
        <v>35.898695652173913</v>
      </c>
      <c r="Q143" s="31">
        <v>31.020326086956519</v>
      </c>
      <c r="R143" s="31">
        <v>4.878369565217394</v>
      </c>
      <c r="S143" s="31">
        <v>161.29076086956525</v>
      </c>
      <c r="T143" s="31">
        <v>161.29076086956525</v>
      </c>
      <c r="U143" s="31">
        <v>0</v>
      </c>
      <c r="V143" s="31">
        <v>0</v>
      </c>
      <c r="W143" s="31">
        <v>0</v>
      </c>
      <c r="X143" s="31">
        <v>0</v>
      </c>
      <c r="Y143" s="31">
        <v>0</v>
      </c>
      <c r="Z143" s="31">
        <v>0</v>
      </c>
      <c r="AA143" s="31">
        <v>0</v>
      </c>
      <c r="AB143" s="31">
        <v>0</v>
      </c>
      <c r="AC143" s="31">
        <v>0</v>
      </c>
      <c r="AD143" s="31">
        <v>0</v>
      </c>
      <c r="AE143" s="31">
        <v>0</v>
      </c>
      <c r="AF143" t="s">
        <v>67</v>
      </c>
      <c r="AG143" s="32">
        <v>4</v>
      </c>
      <c r="AH143"/>
    </row>
    <row r="144" spans="1:34" x14ac:dyDescent="0.25">
      <c r="A144" t="s">
        <v>617</v>
      </c>
      <c r="B144" t="s">
        <v>220</v>
      </c>
      <c r="C144" t="s">
        <v>405</v>
      </c>
      <c r="D144" t="s">
        <v>561</v>
      </c>
      <c r="E144" s="31">
        <v>71.945652173913047</v>
      </c>
      <c r="F144" s="31">
        <v>3.6123251246411843</v>
      </c>
      <c r="G144" s="31">
        <v>3.2604955431334046</v>
      </c>
      <c r="H144" s="31">
        <v>0.21369995467593289</v>
      </c>
      <c r="I144" s="31">
        <v>0.15882006345369387</v>
      </c>
      <c r="J144" s="31">
        <v>259.89108695652175</v>
      </c>
      <c r="K144" s="31">
        <v>234.57847826086962</v>
      </c>
      <c r="L144" s="31">
        <v>15.37478260869565</v>
      </c>
      <c r="M144" s="31">
        <v>11.426413043478259</v>
      </c>
      <c r="N144" s="31">
        <v>0</v>
      </c>
      <c r="O144" s="31">
        <v>3.9483695652173911</v>
      </c>
      <c r="P144" s="31">
        <v>94.671847826086989</v>
      </c>
      <c r="Q144" s="31">
        <v>73.307608695652206</v>
      </c>
      <c r="R144" s="31">
        <v>21.364239130434786</v>
      </c>
      <c r="S144" s="31">
        <v>149.84445652173915</v>
      </c>
      <c r="T144" s="31">
        <v>146.68576086956523</v>
      </c>
      <c r="U144" s="31">
        <v>3.1586956521739125</v>
      </c>
      <c r="V144" s="31">
        <v>0</v>
      </c>
      <c r="W144" s="31">
        <v>0</v>
      </c>
      <c r="X144" s="31">
        <v>0</v>
      </c>
      <c r="Y144" s="31">
        <v>0</v>
      </c>
      <c r="Z144" s="31">
        <v>0</v>
      </c>
      <c r="AA144" s="31">
        <v>0</v>
      </c>
      <c r="AB144" s="31">
        <v>0</v>
      </c>
      <c r="AC144" s="31">
        <v>0</v>
      </c>
      <c r="AD144" s="31">
        <v>0</v>
      </c>
      <c r="AE144" s="31">
        <v>0</v>
      </c>
      <c r="AF144" t="s">
        <v>19</v>
      </c>
      <c r="AG144" s="32">
        <v>4</v>
      </c>
      <c r="AH144"/>
    </row>
    <row r="145" spans="1:34" x14ac:dyDescent="0.25">
      <c r="A145" t="s">
        <v>617</v>
      </c>
      <c r="B145" t="s">
        <v>307</v>
      </c>
      <c r="C145" t="s">
        <v>482</v>
      </c>
      <c r="D145" t="s">
        <v>584</v>
      </c>
      <c r="E145" s="31">
        <v>47.173913043478258</v>
      </c>
      <c r="F145" s="31">
        <v>3.3702188940092164</v>
      </c>
      <c r="G145" s="31">
        <v>2.8138824884792624</v>
      </c>
      <c r="H145" s="31">
        <v>0.73173963133640563</v>
      </c>
      <c r="I145" s="31">
        <v>0.28029953917050693</v>
      </c>
      <c r="J145" s="31">
        <v>158.98641304347825</v>
      </c>
      <c r="K145" s="31">
        <v>132.74184782608694</v>
      </c>
      <c r="L145" s="31">
        <v>34.519021739130437</v>
      </c>
      <c r="M145" s="31">
        <v>13.222826086956522</v>
      </c>
      <c r="N145" s="31">
        <v>17.073369565217391</v>
      </c>
      <c r="O145" s="31">
        <v>4.2228260869565215</v>
      </c>
      <c r="P145" s="31">
        <v>39.442934782608695</v>
      </c>
      <c r="Q145" s="31">
        <v>34.494565217391305</v>
      </c>
      <c r="R145" s="31">
        <v>4.9483695652173916</v>
      </c>
      <c r="S145" s="31">
        <v>85.024456521739125</v>
      </c>
      <c r="T145" s="31">
        <v>85.024456521739125</v>
      </c>
      <c r="U145" s="31">
        <v>0</v>
      </c>
      <c r="V145" s="31">
        <v>0</v>
      </c>
      <c r="W145" s="31">
        <v>0</v>
      </c>
      <c r="X145" s="31">
        <v>0</v>
      </c>
      <c r="Y145" s="31">
        <v>0</v>
      </c>
      <c r="Z145" s="31">
        <v>0</v>
      </c>
      <c r="AA145" s="31">
        <v>0</v>
      </c>
      <c r="AB145" s="31">
        <v>0</v>
      </c>
      <c r="AC145" s="31">
        <v>0</v>
      </c>
      <c r="AD145" s="31">
        <v>0</v>
      </c>
      <c r="AE145" s="31">
        <v>0</v>
      </c>
      <c r="AF145" t="s">
        <v>106</v>
      </c>
      <c r="AG145" s="32">
        <v>4</v>
      </c>
      <c r="AH145"/>
    </row>
    <row r="146" spans="1:34" x14ac:dyDescent="0.25">
      <c r="A146" t="s">
        <v>617</v>
      </c>
      <c r="B146" t="s">
        <v>389</v>
      </c>
      <c r="C146" t="s">
        <v>482</v>
      </c>
      <c r="D146" t="s">
        <v>584</v>
      </c>
      <c r="E146" s="31">
        <v>42.717391304347828</v>
      </c>
      <c r="F146" s="31">
        <v>3.9963740458015269</v>
      </c>
      <c r="G146" s="31">
        <v>3.7381679389312978</v>
      </c>
      <c r="H146" s="31">
        <v>0.61590330788804071</v>
      </c>
      <c r="I146" s="31">
        <v>0.35769720101781172</v>
      </c>
      <c r="J146" s="31">
        <v>170.7146739130435</v>
      </c>
      <c r="K146" s="31">
        <v>159.68478260869566</v>
      </c>
      <c r="L146" s="31">
        <v>26.309782608695652</v>
      </c>
      <c r="M146" s="31">
        <v>15.279891304347826</v>
      </c>
      <c r="N146" s="31">
        <v>5.7853260869565215</v>
      </c>
      <c r="O146" s="31">
        <v>5.2445652173913047</v>
      </c>
      <c r="P146" s="31">
        <v>42.815217391304351</v>
      </c>
      <c r="Q146" s="31">
        <v>42.815217391304351</v>
      </c>
      <c r="R146" s="31">
        <v>0</v>
      </c>
      <c r="S146" s="31">
        <v>101.58967391304348</v>
      </c>
      <c r="T146" s="31">
        <v>101.58967391304348</v>
      </c>
      <c r="U146" s="31">
        <v>0</v>
      </c>
      <c r="V146" s="31">
        <v>0</v>
      </c>
      <c r="W146" s="31">
        <v>0</v>
      </c>
      <c r="X146" s="31">
        <v>0</v>
      </c>
      <c r="Y146" s="31">
        <v>0</v>
      </c>
      <c r="Z146" s="31">
        <v>0</v>
      </c>
      <c r="AA146" s="31">
        <v>0</v>
      </c>
      <c r="AB146" s="31">
        <v>0</v>
      </c>
      <c r="AC146" s="31">
        <v>0</v>
      </c>
      <c r="AD146" s="31">
        <v>0</v>
      </c>
      <c r="AE146" s="31">
        <v>0</v>
      </c>
      <c r="AF146" t="s">
        <v>189</v>
      </c>
      <c r="AG146" s="32">
        <v>4</v>
      </c>
      <c r="AH146"/>
    </row>
    <row r="147" spans="1:34" x14ac:dyDescent="0.25">
      <c r="A147" t="s">
        <v>617</v>
      </c>
      <c r="B147" t="s">
        <v>349</v>
      </c>
      <c r="C147" t="s">
        <v>425</v>
      </c>
      <c r="D147" t="s">
        <v>514</v>
      </c>
      <c r="E147" s="31">
        <v>79.336956521739125</v>
      </c>
      <c r="F147" s="31">
        <v>4.3027812029045078</v>
      </c>
      <c r="G147" s="31">
        <v>3.9097479106726953</v>
      </c>
      <c r="H147" s="31">
        <v>0.43235374708864233</v>
      </c>
      <c r="I147" s="31">
        <v>0.29346485819975343</v>
      </c>
      <c r="J147" s="31">
        <v>341.36956521739131</v>
      </c>
      <c r="K147" s="31">
        <v>310.1875</v>
      </c>
      <c r="L147" s="31">
        <v>34.301630434782609</v>
      </c>
      <c r="M147" s="31">
        <v>23.282608695652176</v>
      </c>
      <c r="N147" s="31">
        <v>5.3668478260869561</v>
      </c>
      <c r="O147" s="31">
        <v>5.6521739130434785</v>
      </c>
      <c r="P147" s="31">
        <v>90.733695652173921</v>
      </c>
      <c r="Q147" s="31">
        <v>70.570652173913047</v>
      </c>
      <c r="R147" s="31">
        <v>20.163043478260871</v>
      </c>
      <c r="S147" s="31">
        <v>216.33423913043478</v>
      </c>
      <c r="T147" s="31">
        <v>216.33423913043478</v>
      </c>
      <c r="U147" s="31">
        <v>0</v>
      </c>
      <c r="V147" s="31">
        <v>0</v>
      </c>
      <c r="W147" s="31">
        <v>0</v>
      </c>
      <c r="X147" s="31">
        <v>0</v>
      </c>
      <c r="Y147" s="31">
        <v>0</v>
      </c>
      <c r="Z147" s="31">
        <v>0</v>
      </c>
      <c r="AA147" s="31">
        <v>0</v>
      </c>
      <c r="AB147" s="31">
        <v>0</v>
      </c>
      <c r="AC147" s="31">
        <v>0</v>
      </c>
      <c r="AD147" s="31">
        <v>0</v>
      </c>
      <c r="AE147" s="31">
        <v>0</v>
      </c>
      <c r="AF147" t="s">
        <v>149</v>
      </c>
      <c r="AG147" s="32">
        <v>4</v>
      </c>
      <c r="AH147"/>
    </row>
    <row r="148" spans="1:34" x14ac:dyDescent="0.25">
      <c r="A148" t="s">
        <v>617</v>
      </c>
      <c r="B148" t="s">
        <v>374</v>
      </c>
      <c r="C148" t="s">
        <v>503</v>
      </c>
      <c r="D148" t="s">
        <v>588</v>
      </c>
      <c r="E148" s="31">
        <v>38.163043478260867</v>
      </c>
      <c r="F148" s="31">
        <v>4.2835858729706642</v>
      </c>
      <c r="G148" s="31">
        <v>3.9321902591854174</v>
      </c>
      <c r="H148" s="31">
        <v>0.35965536884078614</v>
      </c>
      <c r="I148" s="31">
        <v>0.27712902307035031</v>
      </c>
      <c r="J148" s="31">
        <v>163.47467391304349</v>
      </c>
      <c r="K148" s="31">
        <v>150.06434782608696</v>
      </c>
      <c r="L148" s="31">
        <v>13.725543478260869</v>
      </c>
      <c r="M148" s="31">
        <v>10.576086956521738</v>
      </c>
      <c r="N148" s="31">
        <v>1.9021739130434784E-2</v>
      </c>
      <c r="O148" s="31">
        <v>3.1304347826086958</v>
      </c>
      <c r="P148" s="31">
        <v>71.230108695652177</v>
      </c>
      <c r="Q148" s="31">
        <v>60.969239130434786</v>
      </c>
      <c r="R148" s="31">
        <v>10.260869565217391</v>
      </c>
      <c r="S148" s="31">
        <v>78.519021739130437</v>
      </c>
      <c r="T148" s="31">
        <v>78.519021739130437</v>
      </c>
      <c r="U148" s="31">
        <v>0</v>
      </c>
      <c r="V148" s="31">
        <v>0</v>
      </c>
      <c r="W148" s="31">
        <v>19.959239130434781</v>
      </c>
      <c r="X148" s="31">
        <v>0</v>
      </c>
      <c r="Y148" s="31">
        <v>0</v>
      </c>
      <c r="Z148" s="31">
        <v>0</v>
      </c>
      <c r="AA148" s="31">
        <v>13.548913043478262</v>
      </c>
      <c r="AB148" s="31">
        <v>0</v>
      </c>
      <c r="AC148" s="31">
        <v>6.4103260869565215</v>
      </c>
      <c r="AD148" s="31">
        <v>0</v>
      </c>
      <c r="AE148" s="31">
        <v>0</v>
      </c>
      <c r="AF148" t="s">
        <v>174</v>
      </c>
      <c r="AG148" s="32">
        <v>4</v>
      </c>
      <c r="AH148"/>
    </row>
    <row r="149" spans="1:34" x14ac:dyDescent="0.25">
      <c r="A149" t="s">
        <v>617</v>
      </c>
      <c r="B149" t="s">
        <v>381</v>
      </c>
      <c r="C149" t="s">
        <v>425</v>
      </c>
      <c r="D149" t="s">
        <v>514</v>
      </c>
      <c r="E149" s="31">
        <v>49.858695652173914</v>
      </c>
      <c r="F149" s="31">
        <v>6.1786832352299985</v>
      </c>
      <c r="G149" s="31">
        <v>5.9272770874209728</v>
      </c>
      <c r="H149" s="31">
        <v>1.5208415086112932</v>
      </c>
      <c r="I149" s="31">
        <v>1.2730215827338132</v>
      </c>
      <c r="J149" s="31">
        <v>308.06108695652176</v>
      </c>
      <c r="K149" s="31">
        <v>295.52630434782611</v>
      </c>
      <c r="L149" s="31">
        <v>75.827173913043495</v>
      </c>
      <c r="M149" s="31">
        <v>63.471195652173925</v>
      </c>
      <c r="N149" s="31">
        <v>1.3478260869565217</v>
      </c>
      <c r="O149" s="31">
        <v>11.008152173913043</v>
      </c>
      <c r="P149" s="31">
        <v>31.594891304347819</v>
      </c>
      <c r="Q149" s="31">
        <v>31.416086956521731</v>
      </c>
      <c r="R149" s="31">
        <v>0.17880434782608695</v>
      </c>
      <c r="S149" s="31">
        <v>200.63902173913044</v>
      </c>
      <c r="T149" s="31">
        <v>200.63902173913044</v>
      </c>
      <c r="U149" s="31">
        <v>0</v>
      </c>
      <c r="V149" s="31">
        <v>0</v>
      </c>
      <c r="W149" s="31">
        <v>59.130434782608702</v>
      </c>
      <c r="X149" s="31">
        <v>14.864130434782609</v>
      </c>
      <c r="Y149" s="31">
        <v>0</v>
      </c>
      <c r="Z149" s="31">
        <v>1.3559782608695652</v>
      </c>
      <c r="AA149" s="31">
        <v>0</v>
      </c>
      <c r="AB149" s="31">
        <v>0</v>
      </c>
      <c r="AC149" s="31">
        <v>42.910326086956523</v>
      </c>
      <c r="AD149" s="31">
        <v>0</v>
      </c>
      <c r="AE149" s="31">
        <v>0</v>
      </c>
      <c r="AF149" t="s">
        <v>181</v>
      </c>
      <c r="AG149" s="32">
        <v>4</v>
      </c>
      <c r="AH149"/>
    </row>
    <row r="150" spans="1:34" x14ac:dyDescent="0.25">
      <c r="A150" t="s">
        <v>617</v>
      </c>
      <c r="B150" t="s">
        <v>290</v>
      </c>
      <c r="C150" t="s">
        <v>444</v>
      </c>
      <c r="D150" t="s">
        <v>560</v>
      </c>
      <c r="E150" s="31">
        <v>34.391304347826086</v>
      </c>
      <c r="F150" s="31">
        <v>4.1069627054361568</v>
      </c>
      <c r="G150" s="31">
        <v>3.8237768647281927</v>
      </c>
      <c r="H150" s="31">
        <v>0.949263590391909</v>
      </c>
      <c r="I150" s="31">
        <v>0.66607774968394451</v>
      </c>
      <c r="J150" s="31">
        <v>141.24380434782609</v>
      </c>
      <c r="K150" s="31">
        <v>131.50467391304349</v>
      </c>
      <c r="L150" s="31">
        <v>32.646413043478262</v>
      </c>
      <c r="M150" s="31">
        <v>22.907282608695656</v>
      </c>
      <c r="N150" s="31">
        <v>5.3913043478260869</v>
      </c>
      <c r="O150" s="31">
        <v>4.3478260869565215</v>
      </c>
      <c r="P150" s="31">
        <v>47.939673913043485</v>
      </c>
      <c r="Q150" s="31">
        <v>47.939673913043485</v>
      </c>
      <c r="R150" s="31">
        <v>0</v>
      </c>
      <c r="S150" s="31">
        <v>60.657717391304338</v>
      </c>
      <c r="T150" s="31">
        <v>60.657717391304338</v>
      </c>
      <c r="U150" s="31">
        <v>0</v>
      </c>
      <c r="V150" s="31">
        <v>0</v>
      </c>
      <c r="W150" s="31">
        <v>0</v>
      </c>
      <c r="X150" s="31">
        <v>0</v>
      </c>
      <c r="Y150" s="31">
        <v>0</v>
      </c>
      <c r="Z150" s="31">
        <v>0</v>
      </c>
      <c r="AA150" s="31">
        <v>0</v>
      </c>
      <c r="AB150" s="31">
        <v>0</v>
      </c>
      <c r="AC150" s="31">
        <v>0</v>
      </c>
      <c r="AD150" s="31">
        <v>0</v>
      </c>
      <c r="AE150" s="31">
        <v>0</v>
      </c>
      <c r="AF150" t="s">
        <v>89</v>
      </c>
      <c r="AG150" s="32">
        <v>4</v>
      </c>
      <c r="AH150"/>
    </row>
    <row r="151" spans="1:34" x14ac:dyDescent="0.25">
      <c r="A151" t="s">
        <v>617</v>
      </c>
      <c r="B151" t="s">
        <v>326</v>
      </c>
      <c r="C151" t="s">
        <v>489</v>
      </c>
      <c r="D151" t="s">
        <v>527</v>
      </c>
      <c r="E151" s="31">
        <v>39.391304347826086</v>
      </c>
      <c r="F151" s="31">
        <v>4.3530684326710807</v>
      </c>
      <c r="G151" s="31">
        <v>4.0374779249448123</v>
      </c>
      <c r="H151" s="31">
        <v>0.68504415011037545</v>
      </c>
      <c r="I151" s="31">
        <v>0.36945364238410611</v>
      </c>
      <c r="J151" s="31">
        <v>171.47304347826082</v>
      </c>
      <c r="K151" s="31">
        <v>159.04152173913042</v>
      </c>
      <c r="L151" s="31">
        <v>26.984782608695657</v>
      </c>
      <c r="M151" s="31">
        <v>14.553260869565223</v>
      </c>
      <c r="N151" s="31">
        <v>6.3721739130434782</v>
      </c>
      <c r="O151" s="31">
        <v>6.0593478260869569</v>
      </c>
      <c r="P151" s="31">
        <v>41.948260869565203</v>
      </c>
      <c r="Q151" s="31">
        <v>41.948260869565203</v>
      </c>
      <c r="R151" s="31">
        <v>0</v>
      </c>
      <c r="S151" s="31">
        <v>102.53999999999998</v>
      </c>
      <c r="T151" s="31">
        <v>102.53999999999998</v>
      </c>
      <c r="U151" s="31">
        <v>0</v>
      </c>
      <c r="V151" s="31">
        <v>0</v>
      </c>
      <c r="W151" s="31">
        <v>0</v>
      </c>
      <c r="X151" s="31">
        <v>0</v>
      </c>
      <c r="Y151" s="31">
        <v>0</v>
      </c>
      <c r="Z151" s="31">
        <v>0</v>
      </c>
      <c r="AA151" s="31">
        <v>0</v>
      </c>
      <c r="AB151" s="31">
        <v>0</v>
      </c>
      <c r="AC151" s="31">
        <v>0</v>
      </c>
      <c r="AD151" s="31">
        <v>0</v>
      </c>
      <c r="AE151" s="31">
        <v>0</v>
      </c>
      <c r="AF151" t="s">
        <v>125</v>
      </c>
      <c r="AG151" s="32">
        <v>4</v>
      </c>
      <c r="AH151"/>
    </row>
    <row r="152" spans="1:34" x14ac:dyDescent="0.25">
      <c r="A152" t="s">
        <v>617</v>
      </c>
      <c r="B152" t="s">
        <v>275</v>
      </c>
      <c r="C152" t="s">
        <v>406</v>
      </c>
      <c r="D152" t="s">
        <v>521</v>
      </c>
      <c r="E152" s="31">
        <v>40.184782608695649</v>
      </c>
      <c r="F152" s="31">
        <v>2.9599621314579392</v>
      </c>
      <c r="G152" s="31">
        <v>2.8053313497430352</v>
      </c>
      <c r="H152" s="31">
        <v>0.90324857992967289</v>
      </c>
      <c r="I152" s="31">
        <v>0.84482282932107122</v>
      </c>
      <c r="J152" s="31">
        <v>118.9454347826087</v>
      </c>
      <c r="K152" s="31">
        <v>112.73163043478262</v>
      </c>
      <c r="L152" s="31">
        <v>36.29684782608696</v>
      </c>
      <c r="M152" s="31">
        <v>33.949021739130437</v>
      </c>
      <c r="N152" s="31">
        <v>0</v>
      </c>
      <c r="O152" s="31">
        <v>2.347826086956522</v>
      </c>
      <c r="P152" s="31">
        <v>24.221956521739131</v>
      </c>
      <c r="Q152" s="31">
        <v>20.355978260869566</v>
      </c>
      <c r="R152" s="31">
        <v>3.8659782608695648</v>
      </c>
      <c r="S152" s="31">
        <v>58.426630434782609</v>
      </c>
      <c r="T152" s="31">
        <v>58.426630434782609</v>
      </c>
      <c r="U152" s="31">
        <v>0</v>
      </c>
      <c r="V152" s="31">
        <v>0</v>
      </c>
      <c r="W152" s="31">
        <v>0</v>
      </c>
      <c r="X152" s="31">
        <v>0</v>
      </c>
      <c r="Y152" s="31">
        <v>0</v>
      </c>
      <c r="Z152" s="31">
        <v>0</v>
      </c>
      <c r="AA152" s="31">
        <v>0</v>
      </c>
      <c r="AB152" s="31">
        <v>0</v>
      </c>
      <c r="AC152" s="31">
        <v>0</v>
      </c>
      <c r="AD152" s="31">
        <v>0</v>
      </c>
      <c r="AE152" s="31">
        <v>0</v>
      </c>
      <c r="AF152" t="s">
        <v>74</v>
      </c>
      <c r="AG152" s="32">
        <v>4</v>
      </c>
      <c r="AH152"/>
    </row>
    <row r="153" spans="1:34" x14ac:dyDescent="0.25">
      <c r="A153" t="s">
        <v>617</v>
      </c>
      <c r="B153" t="s">
        <v>339</v>
      </c>
      <c r="C153" t="s">
        <v>453</v>
      </c>
      <c r="D153" t="s">
        <v>532</v>
      </c>
      <c r="E153" s="31">
        <v>56.380434782608695</v>
      </c>
      <c r="F153" s="31">
        <v>3.8277212261422791</v>
      </c>
      <c r="G153" s="31">
        <v>3.5809678041256987</v>
      </c>
      <c r="H153" s="31">
        <v>0.72254482359745542</v>
      </c>
      <c r="I153" s="31">
        <v>0.50737806053595547</v>
      </c>
      <c r="J153" s="31">
        <v>215.80858695652176</v>
      </c>
      <c r="K153" s="31">
        <v>201.89652173913043</v>
      </c>
      <c r="L153" s="31">
        <v>40.737391304347838</v>
      </c>
      <c r="M153" s="31">
        <v>28.606195652173923</v>
      </c>
      <c r="N153" s="31">
        <v>6.4843478260869576</v>
      </c>
      <c r="O153" s="31">
        <v>5.6468478260869563</v>
      </c>
      <c r="P153" s="31">
        <v>47.346630434782597</v>
      </c>
      <c r="Q153" s="31">
        <v>45.565760869565203</v>
      </c>
      <c r="R153" s="31">
        <v>1.7808695652173914</v>
      </c>
      <c r="S153" s="31">
        <v>127.72456521739132</v>
      </c>
      <c r="T153" s="31">
        <v>127.72456521739132</v>
      </c>
      <c r="U153" s="31">
        <v>0</v>
      </c>
      <c r="V153" s="31">
        <v>0</v>
      </c>
      <c r="W153" s="31">
        <v>0</v>
      </c>
      <c r="X153" s="31">
        <v>0</v>
      </c>
      <c r="Y153" s="31">
        <v>0</v>
      </c>
      <c r="Z153" s="31">
        <v>0</v>
      </c>
      <c r="AA153" s="31">
        <v>0</v>
      </c>
      <c r="AB153" s="31">
        <v>0</v>
      </c>
      <c r="AC153" s="31">
        <v>0</v>
      </c>
      <c r="AD153" s="31">
        <v>0</v>
      </c>
      <c r="AE153" s="31">
        <v>0</v>
      </c>
      <c r="AF153" t="s">
        <v>139</v>
      </c>
      <c r="AG153" s="32">
        <v>4</v>
      </c>
      <c r="AH153"/>
    </row>
    <row r="154" spans="1:34" x14ac:dyDescent="0.25">
      <c r="A154" t="s">
        <v>617</v>
      </c>
      <c r="B154" t="s">
        <v>274</v>
      </c>
      <c r="C154" t="s">
        <v>414</v>
      </c>
      <c r="D154" t="s">
        <v>574</v>
      </c>
      <c r="E154" s="31">
        <v>50.184782608695649</v>
      </c>
      <c r="F154" s="31">
        <v>5.3195256660168946</v>
      </c>
      <c r="G154" s="31">
        <v>4.8573207710634616</v>
      </c>
      <c r="H154" s="31">
        <v>1.2322936972059779</v>
      </c>
      <c r="I154" s="31">
        <v>0.88060428849902539</v>
      </c>
      <c r="J154" s="31">
        <v>266.95923913043481</v>
      </c>
      <c r="K154" s="31">
        <v>243.76358695652175</v>
      </c>
      <c r="L154" s="31">
        <v>61.842391304347828</v>
      </c>
      <c r="M154" s="31">
        <v>44.192934782608695</v>
      </c>
      <c r="N154" s="31">
        <v>8.866847826086957</v>
      </c>
      <c r="O154" s="31">
        <v>8.7826086956521738</v>
      </c>
      <c r="P154" s="31">
        <v>49.154891304347828</v>
      </c>
      <c r="Q154" s="31">
        <v>43.608695652173914</v>
      </c>
      <c r="R154" s="31">
        <v>5.5461956521739131</v>
      </c>
      <c r="S154" s="31">
        <v>155.96195652173913</v>
      </c>
      <c r="T154" s="31">
        <v>155.88043478260869</v>
      </c>
      <c r="U154" s="31">
        <v>8.1521739130434784E-2</v>
      </c>
      <c r="V154" s="31">
        <v>0</v>
      </c>
      <c r="W154" s="31">
        <v>0</v>
      </c>
      <c r="X154" s="31">
        <v>0</v>
      </c>
      <c r="Y154" s="31">
        <v>0</v>
      </c>
      <c r="Z154" s="31">
        <v>0</v>
      </c>
      <c r="AA154" s="31">
        <v>0</v>
      </c>
      <c r="AB154" s="31">
        <v>0</v>
      </c>
      <c r="AC154" s="31">
        <v>0</v>
      </c>
      <c r="AD154" s="31">
        <v>0</v>
      </c>
      <c r="AE154" s="31">
        <v>0</v>
      </c>
      <c r="AF154" t="s">
        <v>73</v>
      </c>
      <c r="AG154" s="32">
        <v>4</v>
      </c>
      <c r="AH154"/>
    </row>
    <row r="155" spans="1:34" x14ac:dyDescent="0.25">
      <c r="A155" t="s">
        <v>617</v>
      </c>
      <c r="B155" t="s">
        <v>221</v>
      </c>
      <c r="C155" t="s">
        <v>451</v>
      </c>
      <c r="D155" t="s">
        <v>566</v>
      </c>
      <c r="E155" s="31">
        <v>103.8804347826087</v>
      </c>
      <c r="F155" s="31">
        <v>3.4768159464267026</v>
      </c>
      <c r="G155" s="31">
        <v>3.3277880087893683</v>
      </c>
      <c r="H155" s="31">
        <v>0.50884168672177466</v>
      </c>
      <c r="I155" s="31">
        <v>0.42996233127550493</v>
      </c>
      <c r="J155" s="31">
        <v>361.17315217391302</v>
      </c>
      <c r="K155" s="31">
        <v>345.69206521739125</v>
      </c>
      <c r="L155" s="31">
        <v>52.858695652173921</v>
      </c>
      <c r="M155" s="31">
        <v>44.664673913043487</v>
      </c>
      <c r="N155" s="31">
        <v>4.6288043478260859</v>
      </c>
      <c r="O155" s="31">
        <v>3.5652173913043477</v>
      </c>
      <c r="P155" s="31">
        <v>83.320760869565206</v>
      </c>
      <c r="Q155" s="31">
        <v>76.033695652173904</v>
      </c>
      <c r="R155" s="31">
        <v>7.2870652173913051</v>
      </c>
      <c r="S155" s="31">
        <v>224.99369565217387</v>
      </c>
      <c r="T155" s="31">
        <v>123.08380434782606</v>
      </c>
      <c r="U155" s="31">
        <v>101.90989130434782</v>
      </c>
      <c r="V155" s="31">
        <v>0</v>
      </c>
      <c r="W155" s="31">
        <v>0</v>
      </c>
      <c r="X155" s="31">
        <v>0</v>
      </c>
      <c r="Y155" s="31">
        <v>0</v>
      </c>
      <c r="Z155" s="31">
        <v>0</v>
      </c>
      <c r="AA155" s="31">
        <v>0</v>
      </c>
      <c r="AB155" s="31">
        <v>0</v>
      </c>
      <c r="AC155" s="31">
        <v>0</v>
      </c>
      <c r="AD155" s="31">
        <v>0</v>
      </c>
      <c r="AE155" s="31">
        <v>0</v>
      </c>
      <c r="AF155" t="s">
        <v>20</v>
      </c>
      <c r="AG155" s="32">
        <v>4</v>
      </c>
      <c r="AH155"/>
    </row>
    <row r="156" spans="1:34" x14ac:dyDescent="0.25">
      <c r="A156" t="s">
        <v>617</v>
      </c>
      <c r="B156" t="s">
        <v>316</v>
      </c>
      <c r="C156" t="s">
        <v>485</v>
      </c>
      <c r="D156" t="s">
        <v>570</v>
      </c>
      <c r="E156" s="31">
        <v>45.184782608695649</v>
      </c>
      <c r="F156" s="31">
        <v>3.5693817656964164</v>
      </c>
      <c r="G156" s="31">
        <v>3.3077435650709655</v>
      </c>
      <c r="H156" s="31">
        <v>0.44003848929516459</v>
      </c>
      <c r="I156" s="31">
        <v>0.28040413759923005</v>
      </c>
      <c r="J156" s="31">
        <v>161.2817391304348</v>
      </c>
      <c r="K156" s="31">
        <v>149.4596739130435</v>
      </c>
      <c r="L156" s="31">
        <v>19.883043478260859</v>
      </c>
      <c r="M156" s="31">
        <v>12.669999999999991</v>
      </c>
      <c r="N156" s="31">
        <v>1.5869565217391304</v>
      </c>
      <c r="O156" s="31">
        <v>5.6260869565217391</v>
      </c>
      <c r="P156" s="31">
        <v>47.307934782608683</v>
      </c>
      <c r="Q156" s="31">
        <v>42.69891304347825</v>
      </c>
      <c r="R156" s="31">
        <v>4.6090217391304353</v>
      </c>
      <c r="S156" s="31">
        <v>94.090760869565244</v>
      </c>
      <c r="T156" s="31">
        <v>94.090760869565244</v>
      </c>
      <c r="U156" s="31">
        <v>0</v>
      </c>
      <c r="V156" s="31">
        <v>0</v>
      </c>
      <c r="W156" s="31">
        <v>57.566521739130422</v>
      </c>
      <c r="X156" s="31">
        <v>2.4384782608695654</v>
      </c>
      <c r="Y156" s="31">
        <v>1.5869565217391304</v>
      </c>
      <c r="Z156" s="31">
        <v>0</v>
      </c>
      <c r="AA156" s="31">
        <v>9.6847826086956523</v>
      </c>
      <c r="AB156" s="31">
        <v>4.6090217391304353</v>
      </c>
      <c r="AC156" s="31">
        <v>39.247282608695642</v>
      </c>
      <c r="AD156" s="31">
        <v>0</v>
      </c>
      <c r="AE156" s="31">
        <v>0</v>
      </c>
      <c r="AF156" t="s">
        <v>115</v>
      </c>
      <c r="AG156" s="32">
        <v>4</v>
      </c>
      <c r="AH156"/>
    </row>
    <row r="157" spans="1:34" x14ac:dyDescent="0.25">
      <c r="A157" t="s">
        <v>617</v>
      </c>
      <c r="B157" t="s">
        <v>336</v>
      </c>
      <c r="C157" t="s">
        <v>492</v>
      </c>
      <c r="D157" t="s">
        <v>586</v>
      </c>
      <c r="E157" s="31">
        <v>83.532608695652172</v>
      </c>
      <c r="F157" s="31">
        <v>3.6841899804814573</v>
      </c>
      <c r="G157" s="31">
        <v>3.3722888744307093</v>
      </c>
      <c r="H157" s="31">
        <v>0.5173142485361093</v>
      </c>
      <c r="I157" s="31">
        <v>0.33955757970071559</v>
      </c>
      <c r="J157" s="31">
        <v>307.75</v>
      </c>
      <c r="K157" s="31">
        <v>281.69608695652175</v>
      </c>
      <c r="L157" s="31">
        <v>43.212608695652172</v>
      </c>
      <c r="M157" s="31">
        <v>28.364130434782602</v>
      </c>
      <c r="N157" s="31">
        <v>10.090326086956521</v>
      </c>
      <c r="O157" s="31">
        <v>4.7581521739130439</v>
      </c>
      <c r="P157" s="31">
        <v>97.015652173913026</v>
      </c>
      <c r="Q157" s="31">
        <v>85.810217391304334</v>
      </c>
      <c r="R157" s="31">
        <v>11.205434782608696</v>
      </c>
      <c r="S157" s="31">
        <v>167.52173913043478</v>
      </c>
      <c r="T157" s="31">
        <v>167.52173913043478</v>
      </c>
      <c r="U157" s="31">
        <v>0</v>
      </c>
      <c r="V157" s="31">
        <v>0</v>
      </c>
      <c r="W157" s="31">
        <v>9.2391304347826081E-2</v>
      </c>
      <c r="X157" s="31">
        <v>9.2391304347826081E-2</v>
      </c>
      <c r="Y157" s="31">
        <v>0</v>
      </c>
      <c r="Z157" s="31">
        <v>0</v>
      </c>
      <c r="AA157" s="31">
        <v>0</v>
      </c>
      <c r="AB157" s="31">
        <v>0</v>
      </c>
      <c r="AC157" s="31">
        <v>0</v>
      </c>
      <c r="AD157" s="31">
        <v>0</v>
      </c>
      <c r="AE157" s="31">
        <v>0</v>
      </c>
      <c r="AF157" t="s">
        <v>136</v>
      </c>
      <c r="AG157" s="32">
        <v>4</v>
      </c>
      <c r="AH157"/>
    </row>
    <row r="158" spans="1:34" x14ac:dyDescent="0.25">
      <c r="A158" t="s">
        <v>617</v>
      </c>
      <c r="B158" t="s">
        <v>287</v>
      </c>
      <c r="C158" t="s">
        <v>456</v>
      </c>
      <c r="D158" t="s">
        <v>546</v>
      </c>
      <c r="E158" s="31">
        <v>58.304347826086953</v>
      </c>
      <c r="F158" s="31">
        <v>3.3653504847129008</v>
      </c>
      <c r="G158" s="31">
        <v>3.1561092468307237</v>
      </c>
      <c r="H158" s="31">
        <v>0.75466442953020141</v>
      </c>
      <c r="I158" s="31">
        <v>0.62136838180462328</v>
      </c>
      <c r="J158" s="31">
        <v>196.21456521739128</v>
      </c>
      <c r="K158" s="31">
        <v>184.01489130434783</v>
      </c>
      <c r="L158" s="31">
        <v>44.000217391304346</v>
      </c>
      <c r="M158" s="31">
        <v>36.228478260869558</v>
      </c>
      <c r="N158" s="31">
        <v>2.5760869565217392</v>
      </c>
      <c r="O158" s="31">
        <v>5.1956521739130439</v>
      </c>
      <c r="P158" s="31">
        <v>44.806956521739131</v>
      </c>
      <c r="Q158" s="31">
        <v>40.379021739130437</v>
      </c>
      <c r="R158" s="31">
        <v>4.4279347826086939</v>
      </c>
      <c r="S158" s="31">
        <v>107.40739130434783</v>
      </c>
      <c r="T158" s="31">
        <v>107.40739130434783</v>
      </c>
      <c r="U158" s="31">
        <v>0</v>
      </c>
      <c r="V158" s="31">
        <v>0</v>
      </c>
      <c r="W158" s="31">
        <v>0</v>
      </c>
      <c r="X158" s="31">
        <v>0</v>
      </c>
      <c r="Y158" s="31">
        <v>0</v>
      </c>
      <c r="Z158" s="31">
        <v>0</v>
      </c>
      <c r="AA158" s="31">
        <v>0</v>
      </c>
      <c r="AB158" s="31">
        <v>0</v>
      </c>
      <c r="AC158" s="31">
        <v>0</v>
      </c>
      <c r="AD158" s="31">
        <v>0</v>
      </c>
      <c r="AE158" s="31">
        <v>0</v>
      </c>
      <c r="AF158" t="s">
        <v>86</v>
      </c>
      <c r="AG158" s="32">
        <v>4</v>
      </c>
      <c r="AH158"/>
    </row>
    <row r="159" spans="1:34" x14ac:dyDescent="0.25">
      <c r="A159" t="s">
        <v>617</v>
      </c>
      <c r="B159" t="s">
        <v>382</v>
      </c>
      <c r="C159" t="s">
        <v>506</v>
      </c>
      <c r="D159" t="s">
        <v>554</v>
      </c>
      <c r="E159" s="31">
        <v>70.076086956521735</v>
      </c>
      <c r="F159" s="31">
        <v>3.5574344656429346</v>
      </c>
      <c r="G159" s="31">
        <v>3.4897611292073836</v>
      </c>
      <c r="H159" s="31">
        <v>0.76997983558244154</v>
      </c>
      <c r="I159" s="31">
        <v>0.70230649914689014</v>
      </c>
      <c r="J159" s="31">
        <v>249.29108695652172</v>
      </c>
      <c r="K159" s="31">
        <v>244.54880434782609</v>
      </c>
      <c r="L159" s="31">
        <v>53.957173913043484</v>
      </c>
      <c r="M159" s="31">
        <v>49.21489130434783</v>
      </c>
      <c r="N159" s="31">
        <v>4.7422826086956533</v>
      </c>
      <c r="O159" s="31">
        <v>0</v>
      </c>
      <c r="P159" s="31">
        <v>33.544565217391302</v>
      </c>
      <c r="Q159" s="31">
        <v>33.544565217391302</v>
      </c>
      <c r="R159" s="31">
        <v>0</v>
      </c>
      <c r="S159" s="31">
        <v>161.78934782608695</v>
      </c>
      <c r="T159" s="31">
        <v>161.78934782608695</v>
      </c>
      <c r="U159" s="31">
        <v>0</v>
      </c>
      <c r="V159" s="31">
        <v>0</v>
      </c>
      <c r="W159" s="31">
        <v>0</v>
      </c>
      <c r="X159" s="31">
        <v>0</v>
      </c>
      <c r="Y159" s="31">
        <v>0</v>
      </c>
      <c r="Z159" s="31">
        <v>0</v>
      </c>
      <c r="AA159" s="31">
        <v>0</v>
      </c>
      <c r="AB159" s="31">
        <v>0</v>
      </c>
      <c r="AC159" s="31">
        <v>0</v>
      </c>
      <c r="AD159" s="31">
        <v>0</v>
      </c>
      <c r="AE159" s="31">
        <v>0</v>
      </c>
      <c r="AF159" t="s">
        <v>182</v>
      </c>
      <c r="AG159" s="32">
        <v>4</v>
      </c>
      <c r="AH159"/>
    </row>
    <row r="160" spans="1:34" x14ac:dyDescent="0.25">
      <c r="A160" t="s">
        <v>617</v>
      </c>
      <c r="B160" t="s">
        <v>200</v>
      </c>
      <c r="C160" t="s">
        <v>491</v>
      </c>
      <c r="D160" t="s">
        <v>567</v>
      </c>
      <c r="E160" s="31">
        <v>43.423913043478258</v>
      </c>
      <c r="F160" s="31">
        <v>3.7317296620775968</v>
      </c>
      <c r="G160" s="31">
        <v>3.3313316645807256</v>
      </c>
      <c r="H160" s="31">
        <v>0.44249061326658323</v>
      </c>
      <c r="I160" s="31">
        <v>0.23060075093867333</v>
      </c>
      <c r="J160" s="31">
        <v>162.04630434782607</v>
      </c>
      <c r="K160" s="31">
        <v>144.65945652173912</v>
      </c>
      <c r="L160" s="31">
        <v>19.214673913043477</v>
      </c>
      <c r="M160" s="31">
        <v>10.013586956521738</v>
      </c>
      <c r="N160" s="31">
        <v>4.8152173913043477</v>
      </c>
      <c r="O160" s="31">
        <v>4.3858695652173916</v>
      </c>
      <c r="P160" s="31">
        <v>50.027282608695657</v>
      </c>
      <c r="Q160" s="31">
        <v>41.841521739130435</v>
      </c>
      <c r="R160" s="31">
        <v>8.1857608695652182</v>
      </c>
      <c r="S160" s="31">
        <v>92.804347826086953</v>
      </c>
      <c r="T160" s="31">
        <v>72.733695652173907</v>
      </c>
      <c r="U160" s="31">
        <v>20.070652173913043</v>
      </c>
      <c r="V160" s="31">
        <v>0</v>
      </c>
      <c r="W160" s="31">
        <v>0</v>
      </c>
      <c r="X160" s="31">
        <v>0</v>
      </c>
      <c r="Y160" s="31">
        <v>0</v>
      </c>
      <c r="Z160" s="31">
        <v>0</v>
      </c>
      <c r="AA160" s="31">
        <v>0</v>
      </c>
      <c r="AB160" s="31">
        <v>0</v>
      </c>
      <c r="AC160" s="31">
        <v>0</v>
      </c>
      <c r="AD160" s="31">
        <v>0</v>
      </c>
      <c r="AE160" s="31">
        <v>0</v>
      </c>
      <c r="AF160" t="s">
        <v>129</v>
      </c>
      <c r="AG160" s="32">
        <v>4</v>
      </c>
      <c r="AH160"/>
    </row>
    <row r="161" spans="1:34" x14ac:dyDescent="0.25">
      <c r="A161" t="s">
        <v>617</v>
      </c>
      <c r="B161" t="s">
        <v>344</v>
      </c>
      <c r="C161" t="s">
        <v>465</v>
      </c>
      <c r="D161" t="s">
        <v>540</v>
      </c>
      <c r="E161" s="31">
        <v>48.836956521739133</v>
      </c>
      <c r="F161" s="31">
        <v>3.9286111729356774</v>
      </c>
      <c r="G161" s="31">
        <v>3.4697841086133985</v>
      </c>
      <c r="H161" s="31">
        <v>0.41926329846427768</v>
      </c>
      <c r="I161" s="31">
        <v>0.24493656799465835</v>
      </c>
      <c r="J161" s="31">
        <v>191.86141304347825</v>
      </c>
      <c r="K161" s="31">
        <v>169.45369565217391</v>
      </c>
      <c r="L161" s="31">
        <v>20.475543478260867</v>
      </c>
      <c r="M161" s="31">
        <v>11.961956521739131</v>
      </c>
      <c r="N161" s="31">
        <v>0</v>
      </c>
      <c r="O161" s="31">
        <v>8.5135869565217384</v>
      </c>
      <c r="P161" s="31">
        <v>69.423913043478279</v>
      </c>
      <c r="Q161" s="31">
        <v>55.529782608695662</v>
      </c>
      <c r="R161" s="31">
        <v>13.89413043478261</v>
      </c>
      <c r="S161" s="31">
        <v>101.96195652173913</v>
      </c>
      <c r="T161" s="31">
        <v>101.96195652173913</v>
      </c>
      <c r="U161" s="31">
        <v>0</v>
      </c>
      <c r="V161" s="31">
        <v>0</v>
      </c>
      <c r="W161" s="31">
        <v>18.861413043478262</v>
      </c>
      <c r="X161" s="31">
        <v>0.22282608695652173</v>
      </c>
      <c r="Y161" s="31">
        <v>0</v>
      </c>
      <c r="Z161" s="31">
        <v>0</v>
      </c>
      <c r="AA161" s="31">
        <v>18.638586956521738</v>
      </c>
      <c r="AB161" s="31">
        <v>0</v>
      </c>
      <c r="AC161" s="31">
        <v>0</v>
      </c>
      <c r="AD161" s="31">
        <v>0</v>
      </c>
      <c r="AE161" s="31">
        <v>0</v>
      </c>
      <c r="AF161" t="s">
        <v>144</v>
      </c>
      <c r="AG161" s="32">
        <v>4</v>
      </c>
      <c r="AH161"/>
    </row>
    <row r="162" spans="1:34" x14ac:dyDescent="0.25">
      <c r="A162" t="s">
        <v>617</v>
      </c>
      <c r="B162" t="s">
        <v>379</v>
      </c>
      <c r="C162" t="s">
        <v>416</v>
      </c>
      <c r="D162" t="s">
        <v>552</v>
      </c>
      <c r="E162" s="31">
        <v>10.858695652173912</v>
      </c>
      <c r="F162" s="31">
        <v>10.429099099099101</v>
      </c>
      <c r="G162" s="31">
        <v>9.3395495495495506</v>
      </c>
      <c r="H162" s="31">
        <v>1.6673073073073073</v>
      </c>
      <c r="I162" s="31">
        <v>1.1227627627627628</v>
      </c>
      <c r="J162" s="31">
        <v>113.24641304347827</v>
      </c>
      <c r="K162" s="31">
        <v>101.41532608695653</v>
      </c>
      <c r="L162" s="31">
        <v>18.10478260869565</v>
      </c>
      <c r="M162" s="31">
        <v>12.191739130434781</v>
      </c>
      <c r="N162" s="31">
        <v>0</v>
      </c>
      <c r="O162" s="31">
        <v>5.9130434782608692</v>
      </c>
      <c r="P162" s="31">
        <v>41.527826086956523</v>
      </c>
      <c r="Q162" s="31">
        <v>35.609782608695653</v>
      </c>
      <c r="R162" s="31">
        <v>5.91804347826087</v>
      </c>
      <c r="S162" s="31">
        <v>53.613804347826097</v>
      </c>
      <c r="T162" s="31">
        <v>53.613804347826097</v>
      </c>
      <c r="U162" s="31">
        <v>0</v>
      </c>
      <c r="V162" s="31">
        <v>0</v>
      </c>
      <c r="W162" s="31">
        <v>0</v>
      </c>
      <c r="X162" s="31">
        <v>0</v>
      </c>
      <c r="Y162" s="31">
        <v>0</v>
      </c>
      <c r="Z162" s="31">
        <v>0</v>
      </c>
      <c r="AA162" s="31">
        <v>0</v>
      </c>
      <c r="AB162" s="31">
        <v>0</v>
      </c>
      <c r="AC162" s="31">
        <v>0</v>
      </c>
      <c r="AD162" s="31">
        <v>0</v>
      </c>
      <c r="AE162" s="31">
        <v>0</v>
      </c>
      <c r="AF162" t="s">
        <v>179</v>
      </c>
      <c r="AG162" s="32">
        <v>4</v>
      </c>
      <c r="AH162"/>
    </row>
    <row r="163" spans="1:34" x14ac:dyDescent="0.25">
      <c r="A163" t="s">
        <v>617</v>
      </c>
      <c r="B163" t="s">
        <v>259</v>
      </c>
      <c r="C163" t="s">
        <v>469</v>
      </c>
      <c r="D163" t="s">
        <v>527</v>
      </c>
      <c r="E163" s="31">
        <v>97.891304347826093</v>
      </c>
      <c r="F163" s="31">
        <v>3.7884354874528086</v>
      </c>
      <c r="G163" s="31">
        <v>3.1885853875194314</v>
      </c>
      <c r="H163" s="31">
        <v>0.57550521874306015</v>
      </c>
      <c r="I163" s="31">
        <v>0.23984010659560293</v>
      </c>
      <c r="J163" s="31">
        <v>370.8548913043478</v>
      </c>
      <c r="K163" s="31">
        <v>312.13478260869567</v>
      </c>
      <c r="L163" s="31">
        <v>56.336956521739133</v>
      </c>
      <c r="M163" s="31">
        <v>23.478260869565219</v>
      </c>
      <c r="N163" s="31">
        <v>26.75</v>
      </c>
      <c r="O163" s="31">
        <v>6.1086956521739131</v>
      </c>
      <c r="P163" s="31">
        <v>104.98260869565219</v>
      </c>
      <c r="Q163" s="31">
        <v>79.121195652173924</v>
      </c>
      <c r="R163" s="31">
        <v>25.861413043478262</v>
      </c>
      <c r="S163" s="31">
        <v>209.53532608695653</v>
      </c>
      <c r="T163" s="31">
        <v>192.1875</v>
      </c>
      <c r="U163" s="31">
        <v>17.347826086956523</v>
      </c>
      <c r="V163" s="31">
        <v>0</v>
      </c>
      <c r="W163" s="31">
        <v>22.762499999999996</v>
      </c>
      <c r="X163" s="31">
        <v>0</v>
      </c>
      <c r="Y163" s="31">
        <v>0</v>
      </c>
      <c r="Z163" s="31">
        <v>0</v>
      </c>
      <c r="AA163" s="31">
        <v>22.762499999999996</v>
      </c>
      <c r="AB163" s="31">
        <v>0</v>
      </c>
      <c r="AC163" s="31">
        <v>0</v>
      </c>
      <c r="AD163" s="31">
        <v>0</v>
      </c>
      <c r="AE163" s="31">
        <v>0</v>
      </c>
      <c r="AF163" t="s">
        <v>58</v>
      </c>
      <c r="AG163" s="32">
        <v>4</v>
      </c>
      <c r="AH163"/>
    </row>
    <row r="164" spans="1:34" x14ac:dyDescent="0.25">
      <c r="A164" t="s">
        <v>617</v>
      </c>
      <c r="B164" t="s">
        <v>375</v>
      </c>
      <c r="C164" t="s">
        <v>474</v>
      </c>
      <c r="D164" t="s">
        <v>527</v>
      </c>
      <c r="E164" s="31">
        <v>29.315217391304348</v>
      </c>
      <c r="F164" s="31">
        <v>6.864783092324803</v>
      </c>
      <c r="G164" s="31">
        <v>6.3992398961809407</v>
      </c>
      <c r="H164" s="31">
        <v>1.5087652947719681</v>
      </c>
      <c r="I164" s="31">
        <v>1.1479792361883567</v>
      </c>
      <c r="J164" s="31">
        <v>201.24260869565211</v>
      </c>
      <c r="K164" s="31">
        <v>187.59510869565213</v>
      </c>
      <c r="L164" s="31">
        <v>44.229782608695629</v>
      </c>
      <c r="M164" s="31">
        <v>33.653260869565194</v>
      </c>
      <c r="N164" s="31">
        <v>5.0982608695652161</v>
      </c>
      <c r="O164" s="31">
        <v>5.4782608695652177</v>
      </c>
      <c r="P164" s="31">
        <v>73.155760869565214</v>
      </c>
      <c r="Q164" s="31">
        <v>70.084782608695647</v>
      </c>
      <c r="R164" s="31">
        <v>3.0709782608695648</v>
      </c>
      <c r="S164" s="31">
        <v>83.85706521739128</v>
      </c>
      <c r="T164" s="31">
        <v>83.85706521739128</v>
      </c>
      <c r="U164" s="31">
        <v>0</v>
      </c>
      <c r="V164" s="31">
        <v>0</v>
      </c>
      <c r="W164" s="31">
        <v>0</v>
      </c>
      <c r="X164" s="31">
        <v>0</v>
      </c>
      <c r="Y164" s="31">
        <v>0</v>
      </c>
      <c r="Z164" s="31">
        <v>0</v>
      </c>
      <c r="AA164" s="31">
        <v>0</v>
      </c>
      <c r="AB164" s="31">
        <v>0</v>
      </c>
      <c r="AC164" s="31">
        <v>0</v>
      </c>
      <c r="AD164" s="31">
        <v>0</v>
      </c>
      <c r="AE164" s="31">
        <v>0</v>
      </c>
      <c r="AF164" t="s">
        <v>175</v>
      </c>
      <c r="AG164" s="32">
        <v>4</v>
      </c>
      <c r="AH164"/>
    </row>
    <row r="165" spans="1:34" x14ac:dyDescent="0.25">
      <c r="A165" t="s">
        <v>617</v>
      </c>
      <c r="B165" t="s">
        <v>257</v>
      </c>
      <c r="C165" t="s">
        <v>468</v>
      </c>
      <c r="D165" t="s">
        <v>576</v>
      </c>
      <c r="E165" s="31">
        <v>109.01086956521739</v>
      </c>
      <c r="F165" s="31">
        <v>2.8320041878552207</v>
      </c>
      <c r="G165" s="31">
        <v>2.6767264931698085</v>
      </c>
      <c r="H165" s="31">
        <v>0.360573337321767</v>
      </c>
      <c r="I165" s="31">
        <v>0.20529564263635466</v>
      </c>
      <c r="J165" s="31">
        <v>308.71923913043486</v>
      </c>
      <c r="K165" s="31">
        <v>291.79228260869576</v>
      </c>
      <c r="L165" s="31">
        <v>39.306413043478273</v>
      </c>
      <c r="M165" s="31">
        <v>22.37945652173914</v>
      </c>
      <c r="N165" s="31">
        <v>11.18782608695652</v>
      </c>
      <c r="O165" s="31">
        <v>5.7391304347826084</v>
      </c>
      <c r="P165" s="31">
        <v>73.574021739130444</v>
      </c>
      <c r="Q165" s="31">
        <v>73.574021739130444</v>
      </c>
      <c r="R165" s="31">
        <v>0</v>
      </c>
      <c r="S165" s="31">
        <v>195.83880434782614</v>
      </c>
      <c r="T165" s="31">
        <v>191.4497826086957</v>
      </c>
      <c r="U165" s="31">
        <v>4.3890217391304347</v>
      </c>
      <c r="V165" s="31">
        <v>0</v>
      </c>
      <c r="W165" s="31">
        <v>0</v>
      </c>
      <c r="X165" s="31">
        <v>0</v>
      </c>
      <c r="Y165" s="31">
        <v>0</v>
      </c>
      <c r="Z165" s="31">
        <v>0</v>
      </c>
      <c r="AA165" s="31">
        <v>0</v>
      </c>
      <c r="AB165" s="31">
        <v>0</v>
      </c>
      <c r="AC165" s="31">
        <v>0</v>
      </c>
      <c r="AD165" s="31">
        <v>0</v>
      </c>
      <c r="AE165" s="31">
        <v>0</v>
      </c>
      <c r="AF165" t="s">
        <v>56</v>
      </c>
      <c r="AG165" s="32">
        <v>4</v>
      </c>
      <c r="AH165"/>
    </row>
    <row r="166" spans="1:34" x14ac:dyDescent="0.25">
      <c r="A166" t="s">
        <v>617</v>
      </c>
      <c r="B166" t="s">
        <v>289</v>
      </c>
      <c r="C166" t="s">
        <v>458</v>
      </c>
      <c r="D166" t="s">
        <v>527</v>
      </c>
      <c r="E166" s="31">
        <v>47.880434782608695</v>
      </c>
      <c r="F166" s="31">
        <v>3.4464222474460828</v>
      </c>
      <c r="G166" s="31">
        <v>3.2081770715096467</v>
      </c>
      <c r="H166" s="31">
        <v>0.43215664018161187</v>
      </c>
      <c r="I166" s="31">
        <v>0.37040862656072654</v>
      </c>
      <c r="J166" s="31">
        <v>165.01619565217385</v>
      </c>
      <c r="K166" s="31">
        <v>153.6089130434782</v>
      </c>
      <c r="L166" s="31">
        <v>20.69184782608696</v>
      </c>
      <c r="M166" s="31">
        <v>17.735326086956526</v>
      </c>
      <c r="N166" s="31">
        <v>0</v>
      </c>
      <c r="O166" s="31">
        <v>2.9565217391304346</v>
      </c>
      <c r="P166" s="31">
        <v>44.903695652173894</v>
      </c>
      <c r="Q166" s="31">
        <v>36.452934782608679</v>
      </c>
      <c r="R166" s="31">
        <v>8.4507608695652188</v>
      </c>
      <c r="S166" s="31">
        <v>99.420652173912998</v>
      </c>
      <c r="T166" s="31">
        <v>99.420652173912998</v>
      </c>
      <c r="U166" s="31">
        <v>0</v>
      </c>
      <c r="V166" s="31">
        <v>0</v>
      </c>
      <c r="W166" s="31">
        <v>0</v>
      </c>
      <c r="X166" s="31">
        <v>0</v>
      </c>
      <c r="Y166" s="31">
        <v>0</v>
      </c>
      <c r="Z166" s="31">
        <v>0</v>
      </c>
      <c r="AA166" s="31">
        <v>0</v>
      </c>
      <c r="AB166" s="31">
        <v>0</v>
      </c>
      <c r="AC166" s="31">
        <v>0</v>
      </c>
      <c r="AD166" s="31">
        <v>0</v>
      </c>
      <c r="AE166" s="31">
        <v>0</v>
      </c>
      <c r="AF166" t="s">
        <v>88</v>
      </c>
      <c r="AG166" s="32">
        <v>4</v>
      </c>
      <c r="AH166"/>
    </row>
    <row r="167" spans="1:34" x14ac:dyDescent="0.25">
      <c r="A167" t="s">
        <v>617</v>
      </c>
      <c r="B167" t="s">
        <v>352</v>
      </c>
      <c r="C167" t="s">
        <v>482</v>
      </c>
      <c r="D167" t="s">
        <v>584</v>
      </c>
      <c r="E167" s="31">
        <v>50.967391304347828</v>
      </c>
      <c r="F167" s="31">
        <v>4.8796651738110475</v>
      </c>
      <c r="G167" s="31">
        <v>4.1082853486884199</v>
      </c>
      <c r="H167" s="31">
        <v>0.92290467050543834</v>
      </c>
      <c r="I167" s="31">
        <v>0.59106419279164002</v>
      </c>
      <c r="J167" s="31">
        <v>248.70380434782609</v>
      </c>
      <c r="K167" s="31">
        <v>209.38858695652175</v>
      </c>
      <c r="L167" s="31">
        <v>47.038043478260875</v>
      </c>
      <c r="M167" s="31">
        <v>30.125</v>
      </c>
      <c r="N167" s="31">
        <v>11.173913043478262</v>
      </c>
      <c r="O167" s="31">
        <v>5.7391304347826084</v>
      </c>
      <c r="P167" s="31">
        <v>60.5625</v>
      </c>
      <c r="Q167" s="31">
        <v>38.160326086956523</v>
      </c>
      <c r="R167" s="31">
        <v>22.402173913043477</v>
      </c>
      <c r="S167" s="31">
        <v>141.10326086956522</v>
      </c>
      <c r="T167" s="31">
        <v>141.10326086956522</v>
      </c>
      <c r="U167" s="31">
        <v>0</v>
      </c>
      <c r="V167" s="31">
        <v>0</v>
      </c>
      <c r="W167" s="31">
        <v>0</v>
      </c>
      <c r="X167" s="31">
        <v>0</v>
      </c>
      <c r="Y167" s="31">
        <v>0</v>
      </c>
      <c r="Z167" s="31">
        <v>0</v>
      </c>
      <c r="AA167" s="31">
        <v>0</v>
      </c>
      <c r="AB167" s="31">
        <v>0</v>
      </c>
      <c r="AC167" s="31">
        <v>0</v>
      </c>
      <c r="AD167" s="31">
        <v>0</v>
      </c>
      <c r="AE167" s="31">
        <v>0</v>
      </c>
      <c r="AF167" t="s">
        <v>152</v>
      </c>
      <c r="AG167" s="32">
        <v>4</v>
      </c>
      <c r="AH167"/>
    </row>
    <row r="168" spans="1:34" x14ac:dyDescent="0.25">
      <c r="A168" t="s">
        <v>617</v>
      </c>
      <c r="B168" t="s">
        <v>385</v>
      </c>
      <c r="C168" t="s">
        <v>413</v>
      </c>
      <c r="D168" t="s">
        <v>590</v>
      </c>
      <c r="E168" s="31">
        <v>69.663043478260875</v>
      </c>
      <c r="F168" s="31">
        <v>4.1326337962240594</v>
      </c>
      <c r="G168" s="31">
        <v>4.1326337962240594</v>
      </c>
      <c r="H168" s="31">
        <v>0.54056014978935862</v>
      </c>
      <c r="I168" s="31">
        <v>0.54056014978935862</v>
      </c>
      <c r="J168" s="31">
        <v>287.89184782608692</v>
      </c>
      <c r="K168" s="31">
        <v>287.89184782608692</v>
      </c>
      <c r="L168" s="31">
        <v>37.657065217391299</v>
      </c>
      <c r="M168" s="31">
        <v>37.657065217391299</v>
      </c>
      <c r="N168" s="31">
        <v>0</v>
      </c>
      <c r="O168" s="31">
        <v>0</v>
      </c>
      <c r="P168" s="31">
        <v>91.167391304347845</v>
      </c>
      <c r="Q168" s="31">
        <v>91.167391304347845</v>
      </c>
      <c r="R168" s="31">
        <v>0</v>
      </c>
      <c r="S168" s="31">
        <v>159.06739130434778</v>
      </c>
      <c r="T168" s="31">
        <v>159.06739130434778</v>
      </c>
      <c r="U168" s="31">
        <v>0</v>
      </c>
      <c r="V168" s="31">
        <v>0</v>
      </c>
      <c r="W168" s="31">
        <v>6.1929347826086962</v>
      </c>
      <c r="X168" s="31">
        <v>1.0434782608695652</v>
      </c>
      <c r="Y168" s="31">
        <v>0</v>
      </c>
      <c r="Z168" s="31">
        <v>0</v>
      </c>
      <c r="AA168" s="31">
        <v>5.1494565217391308</v>
      </c>
      <c r="AB168" s="31">
        <v>0</v>
      </c>
      <c r="AC168" s="31">
        <v>0</v>
      </c>
      <c r="AD168" s="31">
        <v>0</v>
      </c>
      <c r="AE168" s="31">
        <v>0</v>
      </c>
      <c r="AF168" t="s">
        <v>185</v>
      </c>
      <c r="AG168" s="32">
        <v>4</v>
      </c>
      <c r="AH168"/>
    </row>
    <row r="169" spans="1:34" x14ac:dyDescent="0.25">
      <c r="A169" t="s">
        <v>617</v>
      </c>
      <c r="B169" t="s">
        <v>236</v>
      </c>
      <c r="C169" t="s">
        <v>456</v>
      </c>
      <c r="D169" t="s">
        <v>546</v>
      </c>
      <c r="E169" s="31">
        <v>87.065217391304344</v>
      </c>
      <c r="F169" s="31">
        <v>3.7672709113607987</v>
      </c>
      <c r="G169" s="31">
        <v>3.3235318352059924</v>
      </c>
      <c r="H169" s="31">
        <v>0.42708364544319605</v>
      </c>
      <c r="I169" s="31">
        <v>4.3357053682896385E-2</v>
      </c>
      <c r="J169" s="31">
        <v>327.99826086956517</v>
      </c>
      <c r="K169" s="31">
        <v>289.36402173913041</v>
      </c>
      <c r="L169" s="31">
        <v>37.18413043478261</v>
      </c>
      <c r="M169" s="31">
        <v>3.7748913043478263</v>
      </c>
      <c r="N169" s="31">
        <v>26.941847826086956</v>
      </c>
      <c r="O169" s="31">
        <v>6.4673913043478262</v>
      </c>
      <c r="P169" s="31">
        <v>84.48</v>
      </c>
      <c r="Q169" s="31">
        <v>79.25500000000001</v>
      </c>
      <c r="R169" s="31">
        <v>5.2249999999999996</v>
      </c>
      <c r="S169" s="31">
        <v>206.33413043478259</v>
      </c>
      <c r="T169" s="31">
        <v>163.97097826086954</v>
      </c>
      <c r="U169" s="31">
        <v>42.363152173913043</v>
      </c>
      <c r="V169" s="31">
        <v>0</v>
      </c>
      <c r="W169" s="31">
        <v>34.308804347826083</v>
      </c>
      <c r="X169" s="31">
        <v>0</v>
      </c>
      <c r="Y169" s="31">
        <v>0</v>
      </c>
      <c r="Z169" s="31">
        <v>0</v>
      </c>
      <c r="AA169" s="31">
        <v>16.638586956521738</v>
      </c>
      <c r="AB169" s="31">
        <v>0</v>
      </c>
      <c r="AC169" s="31">
        <v>17.670217391304345</v>
      </c>
      <c r="AD169" s="31">
        <v>0</v>
      </c>
      <c r="AE169" s="31">
        <v>0</v>
      </c>
      <c r="AF169" t="s">
        <v>35</v>
      </c>
      <c r="AG169" s="32">
        <v>4</v>
      </c>
      <c r="AH169"/>
    </row>
    <row r="170" spans="1:34" x14ac:dyDescent="0.25">
      <c r="A170" t="s">
        <v>617</v>
      </c>
      <c r="B170" t="s">
        <v>350</v>
      </c>
      <c r="C170" t="s">
        <v>427</v>
      </c>
      <c r="D170" t="s">
        <v>525</v>
      </c>
      <c r="E170" s="31">
        <v>75.706521739130437</v>
      </c>
      <c r="F170" s="31">
        <v>4.5049475951184492</v>
      </c>
      <c r="G170" s="31">
        <v>4.0909490308686287</v>
      </c>
      <c r="H170" s="31">
        <v>0.43819095477386938</v>
      </c>
      <c r="I170" s="31">
        <v>0.33334529791816225</v>
      </c>
      <c r="J170" s="31">
        <v>341.05391304347825</v>
      </c>
      <c r="K170" s="31">
        <v>309.71152173913043</v>
      </c>
      <c r="L170" s="31">
        <v>33.173913043478265</v>
      </c>
      <c r="M170" s="31">
        <v>25.236413043478262</v>
      </c>
      <c r="N170" s="31">
        <v>7.9375</v>
      </c>
      <c r="O170" s="31">
        <v>0</v>
      </c>
      <c r="P170" s="31">
        <v>116.90228260869567</v>
      </c>
      <c r="Q170" s="31">
        <v>93.497391304347843</v>
      </c>
      <c r="R170" s="31">
        <v>23.404891304347824</v>
      </c>
      <c r="S170" s="31">
        <v>190.97771739130431</v>
      </c>
      <c r="T170" s="31">
        <v>190.97771739130431</v>
      </c>
      <c r="U170" s="31">
        <v>0</v>
      </c>
      <c r="V170" s="31">
        <v>0</v>
      </c>
      <c r="W170" s="31">
        <v>64.38</v>
      </c>
      <c r="X170" s="31">
        <v>0</v>
      </c>
      <c r="Y170" s="31">
        <v>0</v>
      </c>
      <c r="Z170" s="31">
        <v>0</v>
      </c>
      <c r="AA170" s="31">
        <v>20.470217391304352</v>
      </c>
      <c r="AB170" s="31">
        <v>0</v>
      </c>
      <c r="AC170" s="31">
        <v>43.909782608695643</v>
      </c>
      <c r="AD170" s="31">
        <v>0</v>
      </c>
      <c r="AE170" s="31">
        <v>0</v>
      </c>
      <c r="AF170" t="s">
        <v>150</v>
      </c>
      <c r="AG170" s="32">
        <v>4</v>
      </c>
      <c r="AH170"/>
    </row>
    <row r="171" spans="1:34" x14ac:dyDescent="0.25">
      <c r="A171" t="s">
        <v>617</v>
      </c>
      <c r="B171" t="s">
        <v>338</v>
      </c>
      <c r="C171" t="s">
        <v>407</v>
      </c>
      <c r="D171" t="s">
        <v>519</v>
      </c>
      <c r="E171" s="31">
        <v>50.891304347826086</v>
      </c>
      <c r="F171" s="31">
        <v>3.808724903887228</v>
      </c>
      <c r="G171" s="31">
        <v>3.4845258436565572</v>
      </c>
      <c r="H171" s="31">
        <v>0.68937419906023079</v>
      </c>
      <c r="I171" s="31">
        <v>0.41029047415634357</v>
      </c>
      <c r="J171" s="31">
        <v>193.83097826086959</v>
      </c>
      <c r="K171" s="31">
        <v>177.33206521739132</v>
      </c>
      <c r="L171" s="31">
        <v>35.083152173913049</v>
      </c>
      <c r="M171" s="31">
        <v>20.880217391304353</v>
      </c>
      <c r="N171" s="31">
        <v>10.407717391304351</v>
      </c>
      <c r="O171" s="31">
        <v>3.7952173913043477</v>
      </c>
      <c r="P171" s="31">
        <v>38.615760869565214</v>
      </c>
      <c r="Q171" s="31">
        <v>36.319782608695647</v>
      </c>
      <c r="R171" s="31">
        <v>2.2959782608695654</v>
      </c>
      <c r="S171" s="31">
        <v>120.13206521739131</v>
      </c>
      <c r="T171" s="31">
        <v>120.13206521739131</v>
      </c>
      <c r="U171" s="31">
        <v>0</v>
      </c>
      <c r="V171" s="31">
        <v>0</v>
      </c>
      <c r="W171" s="31">
        <v>0.86956521739130432</v>
      </c>
      <c r="X171" s="31">
        <v>0</v>
      </c>
      <c r="Y171" s="31">
        <v>0</v>
      </c>
      <c r="Z171" s="31">
        <v>0.86956521739130432</v>
      </c>
      <c r="AA171" s="31">
        <v>0</v>
      </c>
      <c r="AB171" s="31">
        <v>0</v>
      </c>
      <c r="AC171" s="31">
        <v>0</v>
      </c>
      <c r="AD171" s="31">
        <v>0</v>
      </c>
      <c r="AE171" s="31">
        <v>0</v>
      </c>
      <c r="AF171" t="s">
        <v>138</v>
      </c>
      <c r="AG171" s="32">
        <v>4</v>
      </c>
      <c r="AH171"/>
    </row>
    <row r="172" spans="1:34" x14ac:dyDescent="0.25">
      <c r="A172" t="s">
        <v>617</v>
      </c>
      <c r="B172" t="s">
        <v>299</v>
      </c>
      <c r="C172" t="s">
        <v>425</v>
      </c>
      <c r="D172" t="s">
        <v>514</v>
      </c>
      <c r="E172" s="31">
        <v>65.032608695652172</v>
      </c>
      <c r="F172" s="31">
        <v>3.2388417182015701</v>
      </c>
      <c r="G172" s="31">
        <v>2.9872856426541854</v>
      </c>
      <c r="H172" s="31">
        <v>0.35751963897710182</v>
      </c>
      <c r="I172" s="31">
        <v>0.11951195052649172</v>
      </c>
      <c r="J172" s="31">
        <v>210.63032608695644</v>
      </c>
      <c r="K172" s="31">
        <v>194.27097826086947</v>
      </c>
      <c r="L172" s="31">
        <v>23.250434782608696</v>
      </c>
      <c r="M172" s="31">
        <v>7.7721739130434777</v>
      </c>
      <c r="N172" s="31">
        <v>9.7391304347826093</v>
      </c>
      <c r="O172" s="31">
        <v>5.7391304347826084</v>
      </c>
      <c r="P172" s="31">
        <v>51.014347826086919</v>
      </c>
      <c r="Q172" s="31">
        <v>50.133260869565177</v>
      </c>
      <c r="R172" s="31">
        <v>0.88108695652173918</v>
      </c>
      <c r="S172" s="31">
        <v>136.36554347826083</v>
      </c>
      <c r="T172" s="31">
        <v>136.36554347826083</v>
      </c>
      <c r="U172" s="31">
        <v>0</v>
      </c>
      <c r="V172" s="31">
        <v>0</v>
      </c>
      <c r="W172" s="31">
        <v>30.091521739130428</v>
      </c>
      <c r="X172" s="31">
        <v>5.5113043478260861</v>
      </c>
      <c r="Y172" s="31">
        <v>0</v>
      </c>
      <c r="Z172" s="31">
        <v>0</v>
      </c>
      <c r="AA172" s="31">
        <v>8.8152173913043459</v>
      </c>
      <c r="AB172" s="31">
        <v>0</v>
      </c>
      <c r="AC172" s="31">
        <v>15.764999999999999</v>
      </c>
      <c r="AD172" s="31">
        <v>0</v>
      </c>
      <c r="AE172" s="31">
        <v>0</v>
      </c>
      <c r="AF172" t="s">
        <v>98</v>
      </c>
      <c r="AG172" s="32">
        <v>4</v>
      </c>
      <c r="AH172"/>
    </row>
    <row r="173" spans="1:34" x14ac:dyDescent="0.25">
      <c r="A173" t="s">
        <v>617</v>
      </c>
      <c r="B173" t="s">
        <v>205</v>
      </c>
      <c r="C173" t="s">
        <v>440</v>
      </c>
      <c r="D173" t="s">
        <v>552</v>
      </c>
      <c r="E173" s="31">
        <v>137</v>
      </c>
      <c r="F173" s="31">
        <v>2.6879506505871156</v>
      </c>
      <c r="G173" s="31">
        <v>2.514590606156776</v>
      </c>
      <c r="H173" s="31">
        <v>0.29284988892415109</v>
      </c>
      <c r="I173" s="31">
        <v>0.24596159949222471</v>
      </c>
      <c r="J173" s="31">
        <v>368.24923913043483</v>
      </c>
      <c r="K173" s="31">
        <v>344.4989130434783</v>
      </c>
      <c r="L173" s="31">
        <v>40.120434782608697</v>
      </c>
      <c r="M173" s="31">
        <v>33.696739130434786</v>
      </c>
      <c r="N173" s="31">
        <v>3.2063043478260873</v>
      </c>
      <c r="O173" s="31">
        <v>3.2173913043478262</v>
      </c>
      <c r="P173" s="31">
        <v>101.25228260869567</v>
      </c>
      <c r="Q173" s="31">
        <v>83.925652173913051</v>
      </c>
      <c r="R173" s="31">
        <v>17.326630434782619</v>
      </c>
      <c r="S173" s="31">
        <v>226.87652173913048</v>
      </c>
      <c r="T173" s="31">
        <v>226.87652173913048</v>
      </c>
      <c r="U173" s="31">
        <v>0</v>
      </c>
      <c r="V173" s="31">
        <v>0</v>
      </c>
      <c r="W173" s="31">
        <v>6.5175000000000001</v>
      </c>
      <c r="X173" s="31">
        <v>1.1630434782608696</v>
      </c>
      <c r="Y173" s="31">
        <v>0</v>
      </c>
      <c r="Z173" s="31">
        <v>0</v>
      </c>
      <c r="AA173" s="31">
        <v>5.3544565217391309</v>
      </c>
      <c r="AB173" s="31">
        <v>0</v>
      </c>
      <c r="AC173" s="31">
        <v>0</v>
      </c>
      <c r="AD173" s="31">
        <v>0</v>
      </c>
      <c r="AE173" s="31">
        <v>0</v>
      </c>
      <c r="AF173" t="s">
        <v>4</v>
      </c>
      <c r="AG173" s="32">
        <v>4</v>
      </c>
      <c r="AH173"/>
    </row>
    <row r="174" spans="1:34" x14ac:dyDescent="0.25">
      <c r="A174" t="s">
        <v>617</v>
      </c>
      <c r="B174" t="s">
        <v>296</v>
      </c>
      <c r="C174" t="s">
        <v>418</v>
      </c>
      <c r="D174" t="s">
        <v>533</v>
      </c>
      <c r="E174" s="31">
        <v>109.72826086956522</v>
      </c>
      <c r="F174" s="31">
        <v>2.9970777612679558</v>
      </c>
      <c r="G174" s="31">
        <v>2.6972392273402681</v>
      </c>
      <c r="H174" s="31">
        <v>0.36096186230807331</v>
      </c>
      <c r="I174" s="31">
        <v>0.18083308568598319</v>
      </c>
      <c r="J174" s="31">
        <v>328.86413043478274</v>
      </c>
      <c r="K174" s="31">
        <v>295.96336956521748</v>
      </c>
      <c r="L174" s="31">
        <v>39.607717391304348</v>
      </c>
      <c r="M174" s="31">
        <v>19.842500000000005</v>
      </c>
      <c r="N174" s="31">
        <v>14.026086956521736</v>
      </c>
      <c r="O174" s="31">
        <v>5.7391304347826084</v>
      </c>
      <c r="P174" s="31">
        <v>62.216956521739135</v>
      </c>
      <c r="Q174" s="31">
        <v>49.081413043478271</v>
      </c>
      <c r="R174" s="31">
        <v>13.135543478260866</v>
      </c>
      <c r="S174" s="31">
        <v>227.03945652173923</v>
      </c>
      <c r="T174" s="31">
        <v>227.03945652173923</v>
      </c>
      <c r="U174" s="31">
        <v>0</v>
      </c>
      <c r="V174" s="31">
        <v>0</v>
      </c>
      <c r="W174" s="31">
        <v>0</v>
      </c>
      <c r="X174" s="31">
        <v>0</v>
      </c>
      <c r="Y174" s="31">
        <v>0</v>
      </c>
      <c r="Z174" s="31">
        <v>0</v>
      </c>
      <c r="AA174" s="31">
        <v>0</v>
      </c>
      <c r="AB174" s="31">
        <v>0</v>
      </c>
      <c r="AC174" s="31">
        <v>0</v>
      </c>
      <c r="AD174" s="31">
        <v>0</v>
      </c>
      <c r="AE174" s="31">
        <v>0</v>
      </c>
      <c r="AF174" t="s">
        <v>95</v>
      </c>
      <c r="AG174" s="32">
        <v>4</v>
      </c>
      <c r="AH174"/>
    </row>
    <row r="175" spans="1:34" x14ac:dyDescent="0.25">
      <c r="A175" t="s">
        <v>617</v>
      </c>
      <c r="B175" t="s">
        <v>231</v>
      </c>
      <c r="C175" t="s">
        <v>444</v>
      </c>
      <c r="D175" t="s">
        <v>560</v>
      </c>
      <c r="E175" s="31">
        <v>28.456521739130434</v>
      </c>
      <c r="F175" s="31">
        <v>4.6587089381207036</v>
      </c>
      <c r="G175" s="31">
        <v>4.1776165011459128</v>
      </c>
      <c r="H175" s="31">
        <v>0.93086325439266626</v>
      </c>
      <c r="I175" s="31">
        <v>0.62003437738731859</v>
      </c>
      <c r="J175" s="31">
        <v>132.57065217391306</v>
      </c>
      <c r="K175" s="31">
        <v>118.88043478260869</v>
      </c>
      <c r="L175" s="31">
        <v>26.489130434782609</v>
      </c>
      <c r="M175" s="31">
        <v>17.644021739130434</v>
      </c>
      <c r="N175" s="31">
        <v>5.0543478260869561</v>
      </c>
      <c r="O175" s="31">
        <v>3.7907608695652173</v>
      </c>
      <c r="P175" s="31">
        <v>34.967391304347828</v>
      </c>
      <c r="Q175" s="31">
        <v>30.122282608695652</v>
      </c>
      <c r="R175" s="31">
        <v>4.8451086956521738</v>
      </c>
      <c r="S175" s="31">
        <v>71.114130434782609</v>
      </c>
      <c r="T175" s="31">
        <v>70.945652173913047</v>
      </c>
      <c r="U175" s="31">
        <v>0.16847826086956522</v>
      </c>
      <c r="V175" s="31">
        <v>0</v>
      </c>
      <c r="W175" s="31">
        <v>1.013586956521739</v>
      </c>
      <c r="X175" s="31">
        <v>1.013586956521739</v>
      </c>
      <c r="Y175" s="31">
        <v>0</v>
      </c>
      <c r="Z175" s="31">
        <v>0</v>
      </c>
      <c r="AA175" s="31">
        <v>0</v>
      </c>
      <c r="AB175" s="31">
        <v>0</v>
      </c>
      <c r="AC175" s="31">
        <v>0</v>
      </c>
      <c r="AD175" s="31">
        <v>0</v>
      </c>
      <c r="AE175" s="31">
        <v>0</v>
      </c>
      <c r="AF175" t="s">
        <v>30</v>
      </c>
      <c r="AG175" s="32">
        <v>4</v>
      </c>
      <c r="AH175"/>
    </row>
    <row r="176" spans="1:34" x14ac:dyDescent="0.25">
      <c r="A176" t="s">
        <v>617</v>
      </c>
      <c r="B176" t="s">
        <v>230</v>
      </c>
      <c r="C176" t="s">
        <v>454</v>
      </c>
      <c r="D176" t="s">
        <v>568</v>
      </c>
      <c r="E176" s="31">
        <v>68.152173913043484</v>
      </c>
      <c r="F176" s="31">
        <v>3.8530031897926627</v>
      </c>
      <c r="G176" s="31">
        <v>3.4806236044657086</v>
      </c>
      <c r="H176" s="31">
        <v>0.71045454545454556</v>
      </c>
      <c r="I176" s="31">
        <v>0.53890430622009577</v>
      </c>
      <c r="J176" s="31">
        <v>262.59054347826083</v>
      </c>
      <c r="K176" s="31">
        <v>237.21206521739126</v>
      </c>
      <c r="L176" s="31">
        <v>48.419021739130443</v>
      </c>
      <c r="M176" s="31">
        <v>36.727500000000006</v>
      </c>
      <c r="N176" s="31">
        <v>6.0393478260869582</v>
      </c>
      <c r="O176" s="31">
        <v>5.6521739130434785</v>
      </c>
      <c r="P176" s="31">
        <v>64.614347826086941</v>
      </c>
      <c r="Q176" s="31">
        <v>50.9273913043478</v>
      </c>
      <c r="R176" s="31">
        <v>13.686956521739134</v>
      </c>
      <c r="S176" s="31">
        <v>149.55717391304344</v>
      </c>
      <c r="T176" s="31">
        <v>144.53076086956517</v>
      </c>
      <c r="U176" s="31">
        <v>5.0264130434782599</v>
      </c>
      <c r="V176" s="31">
        <v>0</v>
      </c>
      <c r="W176" s="31">
        <v>0</v>
      </c>
      <c r="X176" s="31">
        <v>0</v>
      </c>
      <c r="Y176" s="31">
        <v>0</v>
      </c>
      <c r="Z176" s="31">
        <v>0</v>
      </c>
      <c r="AA176" s="31">
        <v>0</v>
      </c>
      <c r="AB176" s="31">
        <v>0</v>
      </c>
      <c r="AC176" s="31">
        <v>0</v>
      </c>
      <c r="AD176" s="31">
        <v>0</v>
      </c>
      <c r="AE176" s="31">
        <v>0</v>
      </c>
      <c r="AF176" t="s">
        <v>29</v>
      </c>
      <c r="AG176" s="32">
        <v>4</v>
      </c>
      <c r="AH176"/>
    </row>
    <row r="177" spans="1:34" x14ac:dyDescent="0.25">
      <c r="A177" t="s">
        <v>617</v>
      </c>
      <c r="B177" t="s">
        <v>276</v>
      </c>
      <c r="C177" t="s">
        <v>454</v>
      </c>
      <c r="D177" t="s">
        <v>568</v>
      </c>
      <c r="E177" s="31">
        <v>94.25</v>
      </c>
      <c r="F177" s="31">
        <v>3.6744781455426136</v>
      </c>
      <c r="G177" s="31">
        <v>3.6028312766693587</v>
      </c>
      <c r="H177" s="31">
        <v>0.7282666359128126</v>
      </c>
      <c r="I177" s="31">
        <v>0.65935878214738763</v>
      </c>
      <c r="J177" s="31">
        <v>346.31956521739136</v>
      </c>
      <c r="K177" s="31">
        <v>339.56684782608704</v>
      </c>
      <c r="L177" s="31">
        <v>68.639130434782587</v>
      </c>
      <c r="M177" s="31">
        <v>62.144565217391289</v>
      </c>
      <c r="N177" s="31">
        <v>0.75543478260869568</v>
      </c>
      <c r="O177" s="31">
        <v>5.7391304347826084</v>
      </c>
      <c r="P177" s="31">
        <v>73.409782608695679</v>
      </c>
      <c r="Q177" s="31">
        <v>73.151630434782632</v>
      </c>
      <c r="R177" s="31">
        <v>0.25815217391304346</v>
      </c>
      <c r="S177" s="31">
        <v>204.27065217391311</v>
      </c>
      <c r="T177" s="31">
        <v>200.82608695652181</v>
      </c>
      <c r="U177" s="31">
        <v>3.4445652173913035</v>
      </c>
      <c r="V177" s="31">
        <v>0</v>
      </c>
      <c r="W177" s="31">
        <v>12.005434782608695</v>
      </c>
      <c r="X177" s="31">
        <v>0</v>
      </c>
      <c r="Y177" s="31">
        <v>0.75543478260869568</v>
      </c>
      <c r="Z177" s="31">
        <v>0</v>
      </c>
      <c r="AA177" s="31">
        <v>1.5027173913043479</v>
      </c>
      <c r="AB177" s="31">
        <v>0.25815217391304346</v>
      </c>
      <c r="AC177" s="31">
        <v>9.4891304347826093</v>
      </c>
      <c r="AD177" s="31">
        <v>0</v>
      </c>
      <c r="AE177" s="31">
        <v>0</v>
      </c>
      <c r="AF177" t="s">
        <v>75</v>
      </c>
      <c r="AG177" s="32">
        <v>4</v>
      </c>
      <c r="AH177"/>
    </row>
    <row r="178" spans="1:34" x14ac:dyDescent="0.25">
      <c r="A178" t="s">
        <v>617</v>
      </c>
      <c r="B178" t="s">
        <v>216</v>
      </c>
      <c r="C178" t="s">
        <v>448</v>
      </c>
      <c r="D178" t="s">
        <v>564</v>
      </c>
      <c r="E178" s="31">
        <v>85.586956521739125</v>
      </c>
      <c r="F178" s="31">
        <v>4.0540068580137154</v>
      </c>
      <c r="G178" s="31">
        <v>3.71246507493015</v>
      </c>
      <c r="H178" s="31">
        <v>0.48656972313944635</v>
      </c>
      <c r="I178" s="31">
        <v>0.20167005334010668</v>
      </c>
      <c r="J178" s="31">
        <v>346.97010869565213</v>
      </c>
      <c r="K178" s="31">
        <v>317.73858695652171</v>
      </c>
      <c r="L178" s="31">
        <v>41.644021739130437</v>
      </c>
      <c r="M178" s="31">
        <v>17.260326086956521</v>
      </c>
      <c r="N178" s="31">
        <v>18.818478260869565</v>
      </c>
      <c r="O178" s="31">
        <v>5.5652173913043477</v>
      </c>
      <c r="P178" s="31">
        <v>96.90217391304347</v>
      </c>
      <c r="Q178" s="31">
        <v>92.054347826086953</v>
      </c>
      <c r="R178" s="31">
        <v>4.8478260869565215</v>
      </c>
      <c r="S178" s="31">
        <v>208.42391304347825</v>
      </c>
      <c r="T178" s="31">
        <v>208.42391304347825</v>
      </c>
      <c r="U178" s="31">
        <v>0</v>
      </c>
      <c r="V178" s="31">
        <v>0</v>
      </c>
      <c r="W178" s="31">
        <v>0</v>
      </c>
      <c r="X178" s="31">
        <v>0</v>
      </c>
      <c r="Y178" s="31">
        <v>0</v>
      </c>
      <c r="Z178" s="31">
        <v>0</v>
      </c>
      <c r="AA178" s="31">
        <v>0</v>
      </c>
      <c r="AB178" s="31">
        <v>0</v>
      </c>
      <c r="AC178" s="31">
        <v>0</v>
      </c>
      <c r="AD178" s="31">
        <v>0</v>
      </c>
      <c r="AE178" s="31">
        <v>0</v>
      </c>
      <c r="AF178" t="s">
        <v>15</v>
      </c>
      <c r="AG178" s="32">
        <v>4</v>
      </c>
      <c r="AH178"/>
    </row>
    <row r="179" spans="1:34" x14ac:dyDescent="0.25">
      <c r="A179" t="s">
        <v>617</v>
      </c>
      <c r="B179" t="s">
        <v>377</v>
      </c>
      <c r="C179" t="s">
        <v>425</v>
      </c>
      <c r="D179" t="s">
        <v>514</v>
      </c>
      <c r="E179" s="31">
        <v>39.423913043478258</v>
      </c>
      <c r="F179" s="31">
        <v>4.6051144196305485</v>
      </c>
      <c r="G179" s="31">
        <v>4.0696856906534329</v>
      </c>
      <c r="H179" s="31">
        <v>0.5774744968293356</v>
      </c>
      <c r="I179" s="31">
        <v>0.31417149159084645</v>
      </c>
      <c r="J179" s="31">
        <v>181.5516304347826</v>
      </c>
      <c r="K179" s="31">
        <v>160.44293478260869</v>
      </c>
      <c r="L179" s="31">
        <v>22.766304347826086</v>
      </c>
      <c r="M179" s="31">
        <v>12.385869565217391</v>
      </c>
      <c r="N179" s="31">
        <v>4.7282608695652177</v>
      </c>
      <c r="O179" s="31">
        <v>5.6521739130434785</v>
      </c>
      <c r="P179" s="31">
        <v>51.510869565217391</v>
      </c>
      <c r="Q179" s="31">
        <v>40.782608695652172</v>
      </c>
      <c r="R179" s="31">
        <v>10.728260869565217</v>
      </c>
      <c r="S179" s="31">
        <v>107.27445652173913</v>
      </c>
      <c r="T179" s="31">
        <v>107.27445652173913</v>
      </c>
      <c r="U179" s="31">
        <v>0</v>
      </c>
      <c r="V179" s="31">
        <v>0</v>
      </c>
      <c r="W179" s="31">
        <v>0</v>
      </c>
      <c r="X179" s="31">
        <v>0</v>
      </c>
      <c r="Y179" s="31">
        <v>0</v>
      </c>
      <c r="Z179" s="31">
        <v>0</v>
      </c>
      <c r="AA179" s="31">
        <v>0</v>
      </c>
      <c r="AB179" s="31">
        <v>0</v>
      </c>
      <c r="AC179" s="31">
        <v>0</v>
      </c>
      <c r="AD179" s="31">
        <v>0</v>
      </c>
      <c r="AE179" s="31">
        <v>0</v>
      </c>
      <c r="AF179" t="s">
        <v>177</v>
      </c>
      <c r="AG179" s="32">
        <v>4</v>
      </c>
      <c r="AH179"/>
    </row>
    <row r="180" spans="1:34" x14ac:dyDescent="0.25">
      <c r="A180" t="s">
        <v>617</v>
      </c>
      <c r="B180" t="s">
        <v>251</v>
      </c>
      <c r="C180" t="s">
        <v>465</v>
      </c>
      <c r="D180" t="s">
        <v>540</v>
      </c>
      <c r="E180" s="31">
        <v>57.75</v>
      </c>
      <c r="F180" s="31">
        <v>3.1580707698099006</v>
      </c>
      <c r="G180" s="31">
        <v>2.8405477131564094</v>
      </c>
      <c r="H180" s="31">
        <v>0.58267457180500659</v>
      </c>
      <c r="I180" s="31">
        <v>0.44565217391304351</v>
      </c>
      <c r="J180" s="31">
        <v>182.37858695652176</v>
      </c>
      <c r="K180" s="31">
        <v>164.04163043478263</v>
      </c>
      <c r="L180" s="31">
        <v>33.649456521739133</v>
      </c>
      <c r="M180" s="31">
        <v>25.736413043478262</v>
      </c>
      <c r="N180" s="31">
        <v>2.2608695652173911</v>
      </c>
      <c r="O180" s="31">
        <v>5.6521739130434785</v>
      </c>
      <c r="P180" s="31">
        <v>45.255869565217395</v>
      </c>
      <c r="Q180" s="31">
        <v>34.83195652173913</v>
      </c>
      <c r="R180" s="31">
        <v>10.423913043478262</v>
      </c>
      <c r="S180" s="31">
        <v>103.47326086956522</v>
      </c>
      <c r="T180" s="31">
        <v>103.47326086956522</v>
      </c>
      <c r="U180" s="31">
        <v>0</v>
      </c>
      <c r="V180" s="31">
        <v>0</v>
      </c>
      <c r="W180" s="31">
        <v>0</v>
      </c>
      <c r="X180" s="31">
        <v>0</v>
      </c>
      <c r="Y180" s="31">
        <v>0</v>
      </c>
      <c r="Z180" s="31">
        <v>0</v>
      </c>
      <c r="AA180" s="31">
        <v>0</v>
      </c>
      <c r="AB180" s="31">
        <v>0</v>
      </c>
      <c r="AC180" s="31">
        <v>0</v>
      </c>
      <c r="AD180" s="31">
        <v>0</v>
      </c>
      <c r="AE180" s="31">
        <v>0</v>
      </c>
      <c r="AF180" t="s">
        <v>50</v>
      </c>
      <c r="AG180" s="32">
        <v>4</v>
      </c>
      <c r="AH180"/>
    </row>
    <row r="181" spans="1:34" x14ac:dyDescent="0.25">
      <c r="A181" t="s">
        <v>617</v>
      </c>
      <c r="B181" t="s">
        <v>279</v>
      </c>
      <c r="C181" t="s">
        <v>418</v>
      </c>
      <c r="D181" t="s">
        <v>533</v>
      </c>
      <c r="E181" s="31">
        <v>54.489130434782609</v>
      </c>
      <c r="F181" s="31">
        <v>4.881360462796728</v>
      </c>
      <c r="G181" s="31">
        <v>4.3879513265509678</v>
      </c>
      <c r="H181" s="31">
        <v>0.55501496110113691</v>
      </c>
      <c r="I181" s="31">
        <v>0.36974665868741263</v>
      </c>
      <c r="J181" s="31">
        <v>265.98108695652172</v>
      </c>
      <c r="K181" s="31">
        <v>239.09565217391304</v>
      </c>
      <c r="L181" s="31">
        <v>30.242282608695646</v>
      </c>
      <c r="M181" s="31">
        <v>20.147173913043474</v>
      </c>
      <c r="N181" s="31">
        <v>5.0570652173913047</v>
      </c>
      <c r="O181" s="31">
        <v>5.0380434782608692</v>
      </c>
      <c r="P181" s="31">
        <v>70.366739130434766</v>
      </c>
      <c r="Q181" s="31">
        <v>53.57641304347824</v>
      </c>
      <c r="R181" s="31">
        <v>16.790326086956522</v>
      </c>
      <c r="S181" s="31">
        <v>165.37206521739131</v>
      </c>
      <c r="T181" s="31">
        <v>165.37206521739131</v>
      </c>
      <c r="U181" s="31">
        <v>0</v>
      </c>
      <c r="V181" s="31">
        <v>0</v>
      </c>
      <c r="W181" s="31">
        <v>0</v>
      </c>
      <c r="X181" s="31">
        <v>0</v>
      </c>
      <c r="Y181" s="31">
        <v>0</v>
      </c>
      <c r="Z181" s="31">
        <v>0</v>
      </c>
      <c r="AA181" s="31">
        <v>0</v>
      </c>
      <c r="AB181" s="31">
        <v>0</v>
      </c>
      <c r="AC181" s="31">
        <v>0</v>
      </c>
      <c r="AD181" s="31">
        <v>0</v>
      </c>
      <c r="AE181" s="31">
        <v>0</v>
      </c>
      <c r="AF181" t="s">
        <v>78</v>
      </c>
      <c r="AG181" s="32">
        <v>4</v>
      </c>
      <c r="AH181"/>
    </row>
    <row r="182" spans="1:34" x14ac:dyDescent="0.25">
      <c r="A182" t="s">
        <v>617</v>
      </c>
      <c r="B182" t="s">
        <v>366</v>
      </c>
      <c r="C182" t="s">
        <v>499</v>
      </c>
      <c r="D182" t="s">
        <v>587</v>
      </c>
      <c r="E182" s="31">
        <v>43.043478260869563</v>
      </c>
      <c r="F182" s="31">
        <v>4.478409090909091</v>
      </c>
      <c r="G182" s="31">
        <v>4.0859848484848484</v>
      </c>
      <c r="H182" s="31">
        <v>0.26616161616161615</v>
      </c>
      <c r="I182" s="31">
        <v>0.10227272727272728</v>
      </c>
      <c r="J182" s="31">
        <v>192.76630434782609</v>
      </c>
      <c r="K182" s="31">
        <v>175.875</v>
      </c>
      <c r="L182" s="31">
        <v>11.456521739130434</v>
      </c>
      <c r="M182" s="31">
        <v>4.4021739130434785</v>
      </c>
      <c r="N182" s="31">
        <v>5.4891304347826084</v>
      </c>
      <c r="O182" s="31">
        <v>1.5652173913043479</v>
      </c>
      <c r="P182" s="31">
        <v>76.595108695652172</v>
      </c>
      <c r="Q182" s="31">
        <v>66.758152173913047</v>
      </c>
      <c r="R182" s="31">
        <v>9.8369565217391308</v>
      </c>
      <c r="S182" s="31">
        <v>104.71467391304348</v>
      </c>
      <c r="T182" s="31">
        <v>104.71467391304348</v>
      </c>
      <c r="U182" s="31">
        <v>0</v>
      </c>
      <c r="V182" s="31">
        <v>0</v>
      </c>
      <c r="W182" s="31">
        <v>23.407608695652176</v>
      </c>
      <c r="X182" s="31">
        <v>0.16304347826086957</v>
      </c>
      <c r="Y182" s="31">
        <v>0</v>
      </c>
      <c r="Z182" s="31">
        <v>0</v>
      </c>
      <c r="AA182" s="31">
        <v>5.1413043478260869</v>
      </c>
      <c r="AB182" s="31">
        <v>0</v>
      </c>
      <c r="AC182" s="31">
        <v>18.103260869565219</v>
      </c>
      <c r="AD182" s="31">
        <v>0</v>
      </c>
      <c r="AE182" s="31">
        <v>0</v>
      </c>
      <c r="AF182" t="s">
        <v>166</v>
      </c>
      <c r="AG182" s="32">
        <v>4</v>
      </c>
      <c r="AH182"/>
    </row>
    <row r="183" spans="1:34" x14ac:dyDescent="0.25">
      <c r="A183" t="s">
        <v>617</v>
      </c>
      <c r="B183" t="s">
        <v>232</v>
      </c>
      <c r="C183" t="s">
        <v>447</v>
      </c>
      <c r="D183" t="s">
        <v>529</v>
      </c>
      <c r="E183" s="31">
        <v>98.902173913043484</v>
      </c>
      <c r="F183" s="31">
        <v>2.8714946697439276</v>
      </c>
      <c r="G183" s="31">
        <v>2.6802351906802944</v>
      </c>
      <c r="H183" s="31">
        <v>0.34561380371469397</v>
      </c>
      <c r="I183" s="31">
        <v>0.19678755907242562</v>
      </c>
      <c r="J183" s="31">
        <v>283.99706521739131</v>
      </c>
      <c r="K183" s="31">
        <v>265.08108695652174</v>
      </c>
      <c r="L183" s="31">
        <v>34.181956521739139</v>
      </c>
      <c r="M183" s="31">
        <v>19.462717391304356</v>
      </c>
      <c r="N183" s="31">
        <v>9.4032608695652158</v>
      </c>
      <c r="O183" s="31">
        <v>5.3159782608695645</v>
      </c>
      <c r="P183" s="31">
        <v>94.711739130434793</v>
      </c>
      <c r="Q183" s="31">
        <v>90.515000000000015</v>
      </c>
      <c r="R183" s="31">
        <v>4.196739130434783</v>
      </c>
      <c r="S183" s="31">
        <v>155.10336956521738</v>
      </c>
      <c r="T183" s="31">
        <v>155.10336956521738</v>
      </c>
      <c r="U183" s="31">
        <v>0</v>
      </c>
      <c r="V183" s="31">
        <v>0</v>
      </c>
      <c r="W183" s="31">
        <v>0</v>
      </c>
      <c r="X183" s="31">
        <v>0</v>
      </c>
      <c r="Y183" s="31">
        <v>0</v>
      </c>
      <c r="Z183" s="31">
        <v>0</v>
      </c>
      <c r="AA183" s="31">
        <v>0</v>
      </c>
      <c r="AB183" s="31">
        <v>0</v>
      </c>
      <c r="AC183" s="31">
        <v>0</v>
      </c>
      <c r="AD183" s="31">
        <v>0</v>
      </c>
      <c r="AE183" s="31">
        <v>0</v>
      </c>
      <c r="AF183" t="s">
        <v>31</v>
      </c>
      <c r="AG183" s="32">
        <v>4</v>
      </c>
      <c r="AH183"/>
    </row>
    <row r="184" spans="1:34" x14ac:dyDescent="0.25">
      <c r="A184" t="s">
        <v>617</v>
      </c>
      <c r="B184" t="s">
        <v>346</v>
      </c>
      <c r="C184" t="s">
        <v>429</v>
      </c>
      <c r="D184" t="s">
        <v>537</v>
      </c>
      <c r="E184" s="31">
        <v>45.695652173913047</v>
      </c>
      <c r="F184" s="31">
        <v>3.9763915318744054</v>
      </c>
      <c r="G184" s="31">
        <v>3.8462178877259747</v>
      </c>
      <c r="H184" s="31">
        <v>0.72454804947668883</v>
      </c>
      <c r="I184" s="31">
        <v>0.5943744053282588</v>
      </c>
      <c r="J184" s="31">
        <v>181.70380434782609</v>
      </c>
      <c r="K184" s="31">
        <v>175.75543478260869</v>
      </c>
      <c r="L184" s="31">
        <v>33.108695652173914</v>
      </c>
      <c r="M184" s="31">
        <v>27.160326086956523</v>
      </c>
      <c r="N184" s="31">
        <v>0</v>
      </c>
      <c r="O184" s="31">
        <v>5.9483695652173916</v>
      </c>
      <c r="P184" s="31">
        <v>50.097826086956523</v>
      </c>
      <c r="Q184" s="31">
        <v>50.097826086956523</v>
      </c>
      <c r="R184" s="31">
        <v>0</v>
      </c>
      <c r="S184" s="31">
        <v>98.497282608695656</v>
      </c>
      <c r="T184" s="31">
        <v>98.497282608695656</v>
      </c>
      <c r="U184" s="31">
        <v>0</v>
      </c>
      <c r="V184" s="31">
        <v>0</v>
      </c>
      <c r="W184" s="31">
        <v>0</v>
      </c>
      <c r="X184" s="31">
        <v>0</v>
      </c>
      <c r="Y184" s="31">
        <v>0</v>
      </c>
      <c r="Z184" s="31">
        <v>0</v>
      </c>
      <c r="AA184" s="31">
        <v>0</v>
      </c>
      <c r="AB184" s="31">
        <v>0</v>
      </c>
      <c r="AC184" s="31">
        <v>0</v>
      </c>
      <c r="AD184" s="31">
        <v>0</v>
      </c>
      <c r="AE184" s="31">
        <v>0</v>
      </c>
      <c r="AF184" t="s">
        <v>146</v>
      </c>
      <c r="AG184" s="32">
        <v>4</v>
      </c>
      <c r="AH184"/>
    </row>
    <row r="185" spans="1:34" x14ac:dyDescent="0.25">
      <c r="A185" t="s">
        <v>617</v>
      </c>
      <c r="B185" t="s">
        <v>320</v>
      </c>
      <c r="C185" t="s">
        <v>487</v>
      </c>
      <c r="D185" t="s">
        <v>539</v>
      </c>
      <c r="E185" s="31">
        <v>47.358695652173914</v>
      </c>
      <c r="F185" s="31">
        <v>3.740477392701401</v>
      </c>
      <c r="G185" s="31">
        <v>3.4151641037411071</v>
      </c>
      <c r="H185" s="31">
        <v>0.69731696121184295</v>
      </c>
      <c r="I185" s="31">
        <v>0.47552673858159278</v>
      </c>
      <c r="J185" s="31">
        <v>177.14413043478265</v>
      </c>
      <c r="K185" s="31">
        <v>161.73771739130439</v>
      </c>
      <c r="L185" s="31">
        <v>33.024021739130433</v>
      </c>
      <c r="M185" s="31">
        <v>22.520326086956519</v>
      </c>
      <c r="N185" s="31">
        <v>4.5906521739130453</v>
      </c>
      <c r="O185" s="31">
        <v>5.9130434782608692</v>
      </c>
      <c r="P185" s="31">
        <v>43.222173913043484</v>
      </c>
      <c r="Q185" s="31">
        <v>38.319456521739134</v>
      </c>
      <c r="R185" s="31">
        <v>4.902717391304348</v>
      </c>
      <c r="S185" s="31">
        <v>100.89793478260871</v>
      </c>
      <c r="T185" s="31">
        <v>100.89793478260871</v>
      </c>
      <c r="U185" s="31">
        <v>0</v>
      </c>
      <c r="V185" s="31">
        <v>0</v>
      </c>
      <c r="W185" s="31">
        <v>0</v>
      </c>
      <c r="X185" s="31">
        <v>0</v>
      </c>
      <c r="Y185" s="31">
        <v>0</v>
      </c>
      <c r="Z185" s="31">
        <v>0</v>
      </c>
      <c r="AA185" s="31">
        <v>0</v>
      </c>
      <c r="AB185" s="31">
        <v>0</v>
      </c>
      <c r="AC185" s="31">
        <v>0</v>
      </c>
      <c r="AD185" s="31">
        <v>0</v>
      </c>
      <c r="AE185" s="31">
        <v>0</v>
      </c>
      <c r="AF185" t="s">
        <v>119</v>
      </c>
      <c r="AG185" s="32">
        <v>4</v>
      </c>
      <c r="AH185"/>
    </row>
    <row r="186" spans="1:34" x14ac:dyDescent="0.25">
      <c r="A186" t="s">
        <v>617</v>
      </c>
      <c r="B186" t="s">
        <v>295</v>
      </c>
      <c r="C186" t="s">
        <v>456</v>
      </c>
      <c r="D186" t="s">
        <v>546</v>
      </c>
      <c r="E186" s="31">
        <v>69.695652173913047</v>
      </c>
      <c r="F186" s="31">
        <v>4.1195508421709297</v>
      </c>
      <c r="G186" s="31">
        <v>3.8216765439800375</v>
      </c>
      <c r="H186" s="31">
        <v>0.95758109794136015</v>
      </c>
      <c r="I186" s="31">
        <v>0.7305068621334998</v>
      </c>
      <c r="J186" s="31">
        <v>287.11478260869569</v>
      </c>
      <c r="K186" s="31">
        <v>266.35423913043479</v>
      </c>
      <c r="L186" s="31">
        <v>66.739239130434797</v>
      </c>
      <c r="M186" s="31">
        <v>50.913152173913055</v>
      </c>
      <c r="N186" s="31">
        <v>10.347826086956522</v>
      </c>
      <c r="O186" s="31">
        <v>5.4782608695652177</v>
      </c>
      <c r="P186" s="31">
        <v>72.54119565217394</v>
      </c>
      <c r="Q186" s="31">
        <v>67.606739130434804</v>
      </c>
      <c r="R186" s="31">
        <v>4.934456521739131</v>
      </c>
      <c r="S186" s="31">
        <v>147.83434782608694</v>
      </c>
      <c r="T186" s="31">
        <v>147.83434782608694</v>
      </c>
      <c r="U186" s="31">
        <v>0</v>
      </c>
      <c r="V186" s="31">
        <v>0</v>
      </c>
      <c r="W186" s="31">
        <v>0</v>
      </c>
      <c r="X186" s="31">
        <v>0</v>
      </c>
      <c r="Y186" s="31">
        <v>0</v>
      </c>
      <c r="Z186" s="31">
        <v>0</v>
      </c>
      <c r="AA186" s="31">
        <v>0</v>
      </c>
      <c r="AB186" s="31">
        <v>0</v>
      </c>
      <c r="AC186" s="31">
        <v>0</v>
      </c>
      <c r="AD186" s="31">
        <v>0</v>
      </c>
      <c r="AE186" s="31">
        <v>0</v>
      </c>
      <c r="AF186" t="s">
        <v>94</v>
      </c>
      <c r="AG186" s="32">
        <v>4</v>
      </c>
      <c r="AH186"/>
    </row>
    <row r="187" spans="1:34" x14ac:dyDescent="0.25">
      <c r="A187" t="s">
        <v>617</v>
      </c>
      <c r="B187" t="s">
        <v>333</v>
      </c>
      <c r="C187" t="s">
        <v>418</v>
      </c>
      <c r="D187" t="s">
        <v>533</v>
      </c>
      <c r="E187" s="31">
        <v>42.152173913043477</v>
      </c>
      <c r="F187" s="31">
        <v>4.0617380092831361</v>
      </c>
      <c r="G187" s="31">
        <v>3.7333212996389893</v>
      </c>
      <c r="H187" s="31">
        <v>0.94475244971634853</v>
      </c>
      <c r="I187" s="31">
        <v>0.62084837545126337</v>
      </c>
      <c r="J187" s="31">
        <v>171.21108695652174</v>
      </c>
      <c r="K187" s="31">
        <v>157.36760869565217</v>
      </c>
      <c r="L187" s="31">
        <v>39.823369565217384</v>
      </c>
      <c r="M187" s="31">
        <v>26.170108695652164</v>
      </c>
      <c r="N187" s="31">
        <v>7.3502173913043478</v>
      </c>
      <c r="O187" s="31">
        <v>6.3030434782608697</v>
      </c>
      <c r="P187" s="31">
        <v>31.846413043478261</v>
      </c>
      <c r="Q187" s="31">
        <v>31.656195652173913</v>
      </c>
      <c r="R187" s="31">
        <v>0.19021739130434784</v>
      </c>
      <c r="S187" s="31">
        <v>99.541304347826085</v>
      </c>
      <c r="T187" s="31">
        <v>99.541304347826085</v>
      </c>
      <c r="U187" s="31">
        <v>0</v>
      </c>
      <c r="V187" s="31">
        <v>0</v>
      </c>
      <c r="W187" s="31">
        <v>0</v>
      </c>
      <c r="X187" s="31">
        <v>0</v>
      </c>
      <c r="Y187" s="31">
        <v>0</v>
      </c>
      <c r="Z187" s="31">
        <v>0</v>
      </c>
      <c r="AA187" s="31">
        <v>0</v>
      </c>
      <c r="AB187" s="31">
        <v>0</v>
      </c>
      <c r="AC187" s="31">
        <v>0</v>
      </c>
      <c r="AD187" s="31">
        <v>0</v>
      </c>
      <c r="AE187" s="31">
        <v>0</v>
      </c>
      <c r="AF187" t="s">
        <v>133</v>
      </c>
      <c r="AG187" s="32">
        <v>4</v>
      </c>
      <c r="AH187"/>
    </row>
    <row r="188" spans="1:34" x14ac:dyDescent="0.25">
      <c r="A188" t="s">
        <v>617</v>
      </c>
      <c r="B188" t="s">
        <v>397</v>
      </c>
      <c r="C188" t="s">
        <v>451</v>
      </c>
      <c r="D188" t="s">
        <v>566</v>
      </c>
      <c r="E188" s="31">
        <v>54.163043478260867</v>
      </c>
      <c r="F188" s="31">
        <v>3.9158137668071453</v>
      </c>
      <c r="G188" s="31">
        <v>3.4138872165362244</v>
      </c>
      <c r="H188" s="31">
        <v>0.41091711820188642</v>
      </c>
      <c r="I188" s="31">
        <v>2.5837848685530806E-2</v>
      </c>
      <c r="J188" s="31">
        <v>212.09239130434787</v>
      </c>
      <c r="K188" s="31">
        <v>184.90652173913048</v>
      </c>
      <c r="L188" s="31">
        <v>22.256521739130434</v>
      </c>
      <c r="M188" s="31">
        <v>1.3994565217391304</v>
      </c>
      <c r="N188" s="31">
        <v>15.204891304347825</v>
      </c>
      <c r="O188" s="31">
        <v>5.6521739130434785</v>
      </c>
      <c r="P188" s="31">
        <v>53.645434782608696</v>
      </c>
      <c r="Q188" s="31">
        <v>47.31663043478261</v>
      </c>
      <c r="R188" s="31">
        <v>6.3288043478260869</v>
      </c>
      <c r="S188" s="31">
        <v>136.19043478260875</v>
      </c>
      <c r="T188" s="31">
        <v>136.19043478260875</v>
      </c>
      <c r="U188" s="31">
        <v>0</v>
      </c>
      <c r="V188" s="31">
        <v>0</v>
      </c>
      <c r="W188" s="31">
        <v>59.058804347826097</v>
      </c>
      <c r="X188" s="31">
        <v>0</v>
      </c>
      <c r="Y188" s="31">
        <v>0</v>
      </c>
      <c r="Z188" s="31">
        <v>0</v>
      </c>
      <c r="AA188" s="31">
        <v>4.7875000000000014</v>
      </c>
      <c r="AB188" s="31">
        <v>0</v>
      </c>
      <c r="AC188" s="31">
        <v>54.271304347826096</v>
      </c>
      <c r="AD188" s="31">
        <v>0</v>
      </c>
      <c r="AE188" s="31">
        <v>0</v>
      </c>
      <c r="AF188" t="s">
        <v>197</v>
      </c>
      <c r="AG188" s="32">
        <v>4</v>
      </c>
      <c r="AH188"/>
    </row>
    <row r="189" spans="1:34" x14ac:dyDescent="0.25">
      <c r="A189" t="s">
        <v>617</v>
      </c>
      <c r="B189" t="s">
        <v>348</v>
      </c>
      <c r="C189" t="s">
        <v>406</v>
      </c>
      <c r="D189" t="s">
        <v>521</v>
      </c>
      <c r="E189" s="31">
        <v>48.673913043478258</v>
      </c>
      <c r="F189" s="31">
        <v>3.8316726217061197</v>
      </c>
      <c r="G189" s="31">
        <v>3.5517463153193396</v>
      </c>
      <c r="H189" s="31">
        <v>0.30917597141581066</v>
      </c>
      <c r="I189" s="31">
        <v>0.13028137561411346</v>
      </c>
      <c r="J189" s="31">
        <v>186.50250000000003</v>
      </c>
      <c r="K189" s="31">
        <v>172.87739130434784</v>
      </c>
      <c r="L189" s="31">
        <v>15.048804347826088</v>
      </c>
      <c r="M189" s="31">
        <v>6.3413043478260871</v>
      </c>
      <c r="N189" s="31">
        <v>2.9683695652173916</v>
      </c>
      <c r="O189" s="31">
        <v>5.7391304347826084</v>
      </c>
      <c r="P189" s="31">
        <v>49.536630434782623</v>
      </c>
      <c r="Q189" s="31">
        <v>44.619021739130446</v>
      </c>
      <c r="R189" s="31">
        <v>4.9176086956521736</v>
      </c>
      <c r="S189" s="31">
        <v>121.91706521739131</v>
      </c>
      <c r="T189" s="31">
        <v>121.91706521739131</v>
      </c>
      <c r="U189" s="31">
        <v>0</v>
      </c>
      <c r="V189" s="31">
        <v>0</v>
      </c>
      <c r="W189" s="31">
        <v>25.099782608695655</v>
      </c>
      <c r="X189" s="31">
        <v>4.3097826086956523</v>
      </c>
      <c r="Y189" s="31">
        <v>2.9683695652173916</v>
      </c>
      <c r="Z189" s="31">
        <v>0</v>
      </c>
      <c r="AA189" s="31">
        <v>0</v>
      </c>
      <c r="AB189" s="31">
        <v>4.9176086956521736</v>
      </c>
      <c r="AC189" s="31">
        <v>12.904021739130435</v>
      </c>
      <c r="AD189" s="31">
        <v>0</v>
      </c>
      <c r="AE189" s="31">
        <v>0</v>
      </c>
      <c r="AF189" t="s">
        <v>148</v>
      </c>
      <c r="AG189" s="32">
        <v>4</v>
      </c>
      <c r="AH189"/>
    </row>
    <row r="190" spans="1:34" x14ac:dyDescent="0.25">
      <c r="A190" t="s">
        <v>617</v>
      </c>
      <c r="B190" t="s">
        <v>391</v>
      </c>
      <c r="C190" t="s">
        <v>452</v>
      </c>
      <c r="D190" t="s">
        <v>553</v>
      </c>
      <c r="E190" s="31">
        <v>32.608695652173914</v>
      </c>
      <c r="F190" s="31">
        <v>4.0962466666666666</v>
      </c>
      <c r="G190" s="31">
        <v>3.6244133333333335</v>
      </c>
      <c r="H190" s="31">
        <v>0.57399999999999995</v>
      </c>
      <c r="I190" s="31">
        <v>0.10216666666666666</v>
      </c>
      <c r="J190" s="31">
        <v>133.57326086956522</v>
      </c>
      <c r="K190" s="31">
        <v>118.18739130434784</v>
      </c>
      <c r="L190" s="31">
        <v>18.717391304347824</v>
      </c>
      <c r="M190" s="31">
        <v>3.3315217391304346</v>
      </c>
      <c r="N190" s="31">
        <v>9.5570652173913047</v>
      </c>
      <c r="O190" s="31">
        <v>5.8288043478260869</v>
      </c>
      <c r="P190" s="31">
        <v>41.954891304347832</v>
      </c>
      <c r="Q190" s="31">
        <v>41.954891304347832</v>
      </c>
      <c r="R190" s="31">
        <v>0</v>
      </c>
      <c r="S190" s="31">
        <v>72.900978260869579</v>
      </c>
      <c r="T190" s="31">
        <v>72.900978260869579</v>
      </c>
      <c r="U190" s="31">
        <v>0</v>
      </c>
      <c r="V190" s="31">
        <v>0</v>
      </c>
      <c r="W190" s="31">
        <v>0</v>
      </c>
      <c r="X190" s="31">
        <v>0</v>
      </c>
      <c r="Y190" s="31">
        <v>0</v>
      </c>
      <c r="Z190" s="31">
        <v>0</v>
      </c>
      <c r="AA190" s="31">
        <v>0</v>
      </c>
      <c r="AB190" s="31">
        <v>0</v>
      </c>
      <c r="AC190" s="31">
        <v>0</v>
      </c>
      <c r="AD190" s="31">
        <v>0</v>
      </c>
      <c r="AE190" s="31">
        <v>0</v>
      </c>
      <c r="AF190" t="s">
        <v>191</v>
      </c>
      <c r="AG190" s="32">
        <v>4</v>
      </c>
      <c r="AH190"/>
    </row>
    <row r="191" spans="1:34" x14ac:dyDescent="0.25">
      <c r="A191" t="s">
        <v>617</v>
      </c>
      <c r="B191" t="s">
        <v>219</v>
      </c>
      <c r="C191" t="s">
        <v>432</v>
      </c>
      <c r="D191" t="s">
        <v>522</v>
      </c>
      <c r="E191" s="31">
        <v>66.239130434782609</v>
      </c>
      <c r="F191" s="31">
        <v>3.2583820150968168</v>
      </c>
      <c r="G191" s="31">
        <v>3.0491434197571388</v>
      </c>
      <c r="H191" s="31">
        <v>0.30120282244830981</v>
      </c>
      <c r="I191" s="31">
        <v>0.19272399081063338</v>
      </c>
      <c r="J191" s="31">
        <v>215.83239130434785</v>
      </c>
      <c r="K191" s="31">
        <v>201.97260869565221</v>
      </c>
      <c r="L191" s="31">
        <v>19.951413043478261</v>
      </c>
      <c r="M191" s="31">
        <v>12.76586956521739</v>
      </c>
      <c r="N191" s="31">
        <v>1.0910869565217391</v>
      </c>
      <c r="O191" s="31">
        <v>6.0944565217391311</v>
      </c>
      <c r="P191" s="31">
        <v>57.140760869565206</v>
      </c>
      <c r="Q191" s="31">
        <v>50.466521739130428</v>
      </c>
      <c r="R191" s="31">
        <v>6.6742391304347795</v>
      </c>
      <c r="S191" s="31">
        <v>138.74021739130438</v>
      </c>
      <c r="T191" s="31">
        <v>135.8509782608696</v>
      </c>
      <c r="U191" s="31">
        <v>2.8892391304347824</v>
      </c>
      <c r="V191" s="31">
        <v>0</v>
      </c>
      <c r="W191" s="31">
        <v>17.725543478260871</v>
      </c>
      <c r="X191" s="31">
        <v>3.2038043478260869</v>
      </c>
      <c r="Y191" s="31">
        <v>0</v>
      </c>
      <c r="Z191" s="31">
        <v>0</v>
      </c>
      <c r="AA191" s="31">
        <v>8.5190217391304355</v>
      </c>
      <c r="AB191" s="31">
        <v>0</v>
      </c>
      <c r="AC191" s="31">
        <v>6.0027173913043477</v>
      </c>
      <c r="AD191" s="31">
        <v>0</v>
      </c>
      <c r="AE191" s="31">
        <v>0</v>
      </c>
      <c r="AF191" t="s">
        <v>18</v>
      </c>
      <c r="AG191" s="32">
        <v>4</v>
      </c>
      <c r="AH191"/>
    </row>
    <row r="192" spans="1:34" x14ac:dyDescent="0.25">
      <c r="A192" t="s">
        <v>617</v>
      </c>
      <c r="B192" t="s">
        <v>398</v>
      </c>
      <c r="C192" t="s">
        <v>450</v>
      </c>
      <c r="D192" t="s">
        <v>565</v>
      </c>
      <c r="E192" s="31">
        <v>23.315217391304348</v>
      </c>
      <c r="F192" s="31">
        <v>4.2204289044289043</v>
      </c>
      <c r="G192" s="31">
        <v>3.857142191142191</v>
      </c>
      <c r="H192" s="31">
        <v>0.84841491841491834</v>
      </c>
      <c r="I192" s="31">
        <v>0.48512820512820504</v>
      </c>
      <c r="J192" s="31">
        <v>98.400217391304338</v>
      </c>
      <c r="K192" s="31">
        <v>89.930108695652166</v>
      </c>
      <c r="L192" s="31">
        <v>19.780978260869563</v>
      </c>
      <c r="M192" s="31">
        <v>11.31086956521739</v>
      </c>
      <c r="N192" s="31">
        <v>4.3179347826086953</v>
      </c>
      <c r="O192" s="31">
        <v>4.1521739130434785</v>
      </c>
      <c r="P192" s="31">
        <v>23.489673913043475</v>
      </c>
      <c r="Q192" s="31">
        <v>23.489673913043475</v>
      </c>
      <c r="R192" s="31">
        <v>0</v>
      </c>
      <c r="S192" s="31">
        <v>55.129565217391303</v>
      </c>
      <c r="T192" s="31">
        <v>55.129565217391303</v>
      </c>
      <c r="U192" s="31">
        <v>0</v>
      </c>
      <c r="V192" s="31">
        <v>0</v>
      </c>
      <c r="W192" s="31">
        <v>33.303043478260875</v>
      </c>
      <c r="X192" s="31">
        <v>9.3271739130434792</v>
      </c>
      <c r="Y192" s="31">
        <v>0</v>
      </c>
      <c r="Z192" s="31">
        <v>0</v>
      </c>
      <c r="AA192" s="31">
        <v>2.8336956521739127</v>
      </c>
      <c r="AB192" s="31">
        <v>0</v>
      </c>
      <c r="AC192" s="31">
        <v>21.142173913043479</v>
      </c>
      <c r="AD192" s="31">
        <v>0</v>
      </c>
      <c r="AE192" s="31">
        <v>0</v>
      </c>
      <c r="AF192" t="s">
        <v>198</v>
      </c>
      <c r="AG192" s="32">
        <v>4</v>
      </c>
      <c r="AH192"/>
    </row>
    <row r="193" spans="1:34" x14ac:dyDescent="0.25">
      <c r="A193" t="s">
        <v>617</v>
      </c>
      <c r="B193" t="s">
        <v>229</v>
      </c>
      <c r="C193" t="s">
        <v>408</v>
      </c>
      <c r="D193" t="s">
        <v>549</v>
      </c>
      <c r="E193" s="31">
        <v>79.434782608695656</v>
      </c>
      <c r="F193" s="31">
        <v>3.3708264915161466</v>
      </c>
      <c r="G193" s="31">
        <v>3.2425424192665564</v>
      </c>
      <c r="H193" s="31">
        <v>0.34503284072249585</v>
      </c>
      <c r="I193" s="31">
        <v>0.2716885604816639</v>
      </c>
      <c r="J193" s="31">
        <v>267.76086956521738</v>
      </c>
      <c r="K193" s="31">
        <v>257.570652173913</v>
      </c>
      <c r="L193" s="31">
        <v>27.407608695652172</v>
      </c>
      <c r="M193" s="31">
        <v>21.581521739130434</v>
      </c>
      <c r="N193" s="31">
        <v>0</v>
      </c>
      <c r="O193" s="31">
        <v>5.8260869565217392</v>
      </c>
      <c r="P193" s="31">
        <v>62.432065217391305</v>
      </c>
      <c r="Q193" s="31">
        <v>58.067934782608695</v>
      </c>
      <c r="R193" s="31">
        <v>4.3641304347826084</v>
      </c>
      <c r="S193" s="31">
        <v>177.92119565217391</v>
      </c>
      <c r="T193" s="31">
        <v>177.92119565217391</v>
      </c>
      <c r="U193" s="31">
        <v>0</v>
      </c>
      <c r="V193" s="31">
        <v>0</v>
      </c>
      <c r="W193" s="31">
        <v>0</v>
      </c>
      <c r="X193" s="31">
        <v>0</v>
      </c>
      <c r="Y193" s="31">
        <v>0</v>
      </c>
      <c r="Z193" s="31">
        <v>0</v>
      </c>
      <c r="AA193" s="31">
        <v>0</v>
      </c>
      <c r="AB193" s="31">
        <v>0</v>
      </c>
      <c r="AC193" s="31">
        <v>0</v>
      </c>
      <c r="AD193" s="31">
        <v>0</v>
      </c>
      <c r="AE193" s="31">
        <v>0</v>
      </c>
      <c r="AF193" t="s">
        <v>28</v>
      </c>
      <c r="AG193" s="32">
        <v>4</v>
      </c>
      <c r="AH193"/>
    </row>
    <row r="194" spans="1:34" x14ac:dyDescent="0.25">
      <c r="A194" t="s">
        <v>617</v>
      </c>
      <c r="B194" t="s">
        <v>334</v>
      </c>
      <c r="C194" t="s">
        <v>405</v>
      </c>
      <c r="D194" t="s">
        <v>561</v>
      </c>
      <c r="E194" s="31">
        <v>77.836956521739125</v>
      </c>
      <c r="F194" s="31">
        <v>3.6887306242144948</v>
      </c>
      <c r="G194" s="31">
        <v>3.4681860075408459</v>
      </c>
      <c r="H194" s="31">
        <v>0.52391286133221604</v>
      </c>
      <c r="I194" s="31">
        <v>0.37403295629102074</v>
      </c>
      <c r="J194" s="31">
        <v>287.11956521739125</v>
      </c>
      <c r="K194" s="31">
        <v>269.95304347826084</v>
      </c>
      <c r="L194" s="31">
        <v>40.779782608695641</v>
      </c>
      <c r="M194" s="31">
        <v>29.113586956521733</v>
      </c>
      <c r="N194" s="31">
        <v>5.2306521739130432</v>
      </c>
      <c r="O194" s="31">
        <v>6.43554347826087</v>
      </c>
      <c r="P194" s="31">
        <v>91.918478260869563</v>
      </c>
      <c r="Q194" s="31">
        <v>86.418152173913043</v>
      </c>
      <c r="R194" s="31">
        <v>5.5003260869565205</v>
      </c>
      <c r="S194" s="31">
        <v>154.42130434782604</v>
      </c>
      <c r="T194" s="31">
        <v>154.42130434782604</v>
      </c>
      <c r="U194" s="31">
        <v>0</v>
      </c>
      <c r="V194" s="31">
        <v>0</v>
      </c>
      <c r="W194" s="31">
        <v>0</v>
      </c>
      <c r="X194" s="31">
        <v>0</v>
      </c>
      <c r="Y194" s="31">
        <v>0</v>
      </c>
      <c r="Z194" s="31">
        <v>0</v>
      </c>
      <c r="AA194" s="31">
        <v>0</v>
      </c>
      <c r="AB194" s="31">
        <v>0</v>
      </c>
      <c r="AC194" s="31">
        <v>0</v>
      </c>
      <c r="AD194" s="31">
        <v>0</v>
      </c>
      <c r="AE194" s="31">
        <v>0</v>
      </c>
      <c r="AF194" t="s">
        <v>134</v>
      </c>
      <c r="AG194" s="32">
        <v>4</v>
      </c>
      <c r="AH194"/>
    </row>
    <row r="195" spans="1:34" x14ac:dyDescent="0.25">
      <c r="A195" t="s">
        <v>617</v>
      </c>
      <c r="B195" t="s">
        <v>302</v>
      </c>
      <c r="C195" t="s">
        <v>462</v>
      </c>
      <c r="D195" t="s">
        <v>573</v>
      </c>
      <c r="E195" s="31">
        <v>50.184782608695649</v>
      </c>
      <c r="F195" s="31">
        <v>3.833181719731428</v>
      </c>
      <c r="G195" s="31">
        <v>3.656681828026858</v>
      </c>
      <c r="H195" s="31">
        <v>0.54327485380116958</v>
      </c>
      <c r="I195" s="31">
        <v>0.36829109811565947</v>
      </c>
      <c r="J195" s="31">
        <v>192.36739130434785</v>
      </c>
      <c r="K195" s="31">
        <v>183.50978260869567</v>
      </c>
      <c r="L195" s="31">
        <v>27.264130434782608</v>
      </c>
      <c r="M195" s="31">
        <v>18.482608695652171</v>
      </c>
      <c r="N195" s="31">
        <v>1.2228260869565217</v>
      </c>
      <c r="O195" s="31">
        <v>7.5586956521739141</v>
      </c>
      <c r="P195" s="31">
        <v>51.373913043478282</v>
      </c>
      <c r="Q195" s="31">
        <v>51.29782608695654</v>
      </c>
      <c r="R195" s="31">
        <v>7.6086956521739135E-2</v>
      </c>
      <c r="S195" s="31">
        <v>113.72934782608698</v>
      </c>
      <c r="T195" s="31">
        <v>113.72934782608698</v>
      </c>
      <c r="U195" s="31">
        <v>0</v>
      </c>
      <c r="V195" s="31">
        <v>0</v>
      </c>
      <c r="W195" s="31">
        <v>55.357608695652168</v>
      </c>
      <c r="X195" s="31">
        <v>0.32934782608695651</v>
      </c>
      <c r="Y195" s="31">
        <v>1.2228260869565217</v>
      </c>
      <c r="Z195" s="31">
        <v>1.5652173913043479</v>
      </c>
      <c r="AA195" s="31">
        <v>5.9326086956521733</v>
      </c>
      <c r="AB195" s="31">
        <v>7.6086956521739135E-2</v>
      </c>
      <c r="AC195" s="31">
        <v>46.231521739130429</v>
      </c>
      <c r="AD195" s="31">
        <v>0</v>
      </c>
      <c r="AE195" s="31">
        <v>0</v>
      </c>
      <c r="AF195" t="s">
        <v>101</v>
      </c>
      <c r="AG195" s="32">
        <v>4</v>
      </c>
      <c r="AH195"/>
    </row>
    <row r="196" spans="1:34" x14ac:dyDescent="0.25">
      <c r="A196" t="s">
        <v>617</v>
      </c>
      <c r="B196" t="s">
        <v>256</v>
      </c>
      <c r="C196" t="s">
        <v>437</v>
      </c>
      <c r="D196" t="s">
        <v>515</v>
      </c>
      <c r="E196" s="31">
        <v>74.380434782608702</v>
      </c>
      <c r="F196" s="31">
        <v>3.3973578839690184</v>
      </c>
      <c r="G196" s="31">
        <v>3.1860645915534112</v>
      </c>
      <c r="H196" s="31">
        <v>0.80344731842759021</v>
      </c>
      <c r="I196" s="31">
        <v>0.59215402601198297</v>
      </c>
      <c r="J196" s="31">
        <v>252.69695652173908</v>
      </c>
      <c r="K196" s="31">
        <v>236.98086956521735</v>
      </c>
      <c r="L196" s="31">
        <v>59.760760869565217</v>
      </c>
      <c r="M196" s="31">
        <v>44.044673913043475</v>
      </c>
      <c r="N196" s="31">
        <v>10.498695652173913</v>
      </c>
      <c r="O196" s="31">
        <v>5.2173913043478262</v>
      </c>
      <c r="P196" s="31">
        <v>66.078695652173906</v>
      </c>
      <c r="Q196" s="31">
        <v>66.078695652173906</v>
      </c>
      <c r="R196" s="31">
        <v>0</v>
      </c>
      <c r="S196" s="31">
        <v>126.85749999999996</v>
      </c>
      <c r="T196" s="31">
        <v>126.85749999999996</v>
      </c>
      <c r="U196" s="31">
        <v>0</v>
      </c>
      <c r="V196" s="31">
        <v>0</v>
      </c>
      <c r="W196" s="31">
        <v>19.1875</v>
      </c>
      <c r="X196" s="31">
        <v>1.6786956521739129</v>
      </c>
      <c r="Y196" s="31">
        <v>0</v>
      </c>
      <c r="Z196" s="31">
        <v>0</v>
      </c>
      <c r="AA196" s="31">
        <v>10.551195652173915</v>
      </c>
      <c r="AB196" s="31">
        <v>0</v>
      </c>
      <c r="AC196" s="31">
        <v>6.9576086956521719</v>
      </c>
      <c r="AD196" s="31">
        <v>0</v>
      </c>
      <c r="AE196" s="31">
        <v>0</v>
      </c>
      <c r="AF196" t="s">
        <v>55</v>
      </c>
      <c r="AG196" s="32">
        <v>4</v>
      </c>
      <c r="AH196"/>
    </row>
    <row r="197" spans="1:34" x14ac:dyDescent="0.25">
      <c r="A197" t="s">
        <v>617</v>
      </c>
      <c r="B197" t="s">
        <v>202</v>
      </c>
      <c r="C197" t="s">
        <v>415</v>
      </c>
      <c r="D197" t="s">
        <v>524</v>
      </c>
      <c r="E197" s="31">
        <v>89.206521739130437</v>
      </c>
      <c r="F197" s="31">
        <v>4.6154831241623002</v>
      </c>
      <c r="G197" s="31">
        <v>4.2960509321311067</v>
      </c>
      <c r="H197" s="31">
        <v>0.54981966613866207</v>
      </c>
      <c r="I197" s="31">
        <v>0.42363470208358711</v>
      </c>
      <c r="J197" s="31">
        <v>411.73119565217388</v>
      </c>
      <c r="K197" s="31">
        <v>383.23576086956518</v>
      </c>
      <c r="L197" s="31">
        <v>49.047499999999992</v>
      </c>
      <c r="M197" s="31">
        <v>37.790978260869558</v>
      </c>
      <c r="N197" s="31">
        <v>11.256521739130434</v>
      </c>
      <c r="O197" s="31">
        <v>0</v>
      </c>
      <c r="P197" s="31">
        <v>123.44065217391299</v>
      </c>
      <c r="Q197" s="31">
        <v>106.20173913043473</v>
      </c>
      <c r="R197" s="31">
        <v>17.238913043478259</v>
      </c>
      <c r="S197" s="31">
        <v>239.24304347826092</v>
      </c>
      <c r="T197" s="31">
        <v>239.24304347826092</v>
      </c>
      <c r="U197" s="31">
        <v>0</v>
      </c>
      <c r="V197" s="31">
        <v>0</v>
      </c>
      <c r="W197" s="31">
        <v>0</v>
      </c>
      <c r="X197" s="31">
        <v>0</v>
      </c>
      <c r="Y197" s="31">
        <v>0</v>
      </c>
      <c r="Z197" s="31">
        <v>0</v>
      </c>
      <c r="AA197" s="31">
        <v>0</v>
      </c>
      <c r="AB197" s="31">
        <v>0</v>
      </c>
      <c r="AC197" s="31">
        <v>0</v>
      </c>
      <c r="AD197" s="31">
        <v>0</v>
      </c>
      <c r="AE197" s="31">
        <v>0</v>
      </c>
      <c r="AF197" t="s">
        <v>1</v>
      </c>
      <c r="AG197" s="32">
        <v>4</v>
      </c>
      <c r="AH197"/>
    </row>
    <row r="198" spans="1:34" x14ac:dyDescent="0.25">
      <c r="A198" t="s">
        <v>617</v>
      </c>
      <c r="B198" t="s">
        <v>358</v>
      </c>
      <c r="C198" t="s">
        <v>497</v>
      </c>
      <c r="D198" t="s">
        <v>563</v>
      </c>
      <c r="E198" s="31">
        <v>43.543478260869563</v>
      </c>
      <c r="F198" s="31">
        <v>4.2162730903644547</v>
      </c>
      <c r="G198" s="31">
        <v>3.9566625062406398</v>
      </c>
      <c r="H198" s="31">
        <v>0.73932601098352491</v>
      </c>
      <c r="I198" s="31">
        <v>0.47971542685971064</v>
      </c>
      <c r="J198" s="31">
        <v>183.59119565217395</v>
      </c>
      <c r="K198" s="31">
        <v>172.28684782608698</v>
      </c>
      <c r="L198" s="31">
        <v>32.192826086956529</v>
      </c>
      <c r="M198" s="31">
        <v>20.888478260869572</v>
      </c>
      <c r="N198" s="31">
        <v>5.7391304347826084</v>
      </c>
      <c r="O198" s="31">
        <v>5.5652173913043477</v>
      </c>
      <c r="P198" s="31">
        <v>48.522934782608701</v>
      </c>
      <c r="Q198" s="31">
        <v>48.522934782608701</v>
      </c>
      <c r="R198" s="31">
        <v>0</v>
      </c>
      <c r="S198" s="31">
        <v>102.87543478260871</v>
      </c>
      <c r="T198" s="31">
        <v>102.87543478260871</v>
      </c>
      <c r="U198" s="31">
        <v>0</v>
      </c>
      <c r="V198" s="31">
        <v>0</v>
      </c>
      <c r="W198" s="31">
        <v>0</v>
      </c>
      <c r="X198" s="31">
        <v>0</v>
      </c>
      <c r="Y198" s="31">
        <v>0</v>
      </c>
      <c r="Z198" s="31">
        <v>0</v>
      </c>
      <c r="AA198" s="31">
        <v>0</v>
      </c>
      <c r="AB198" s="31">
        <v>0</v>
      </c>
      <c r="AC198" s="31">
        <v>0</v>
      </c>
      <c r="AD198" s="31">
        <v>0</v>
      </c>
      <c r="AE198" s="31">
        <v>0</v>
      </c>
      <c r="AF198" t="s">
        <v>158</v>
      </c>
      <c r="AG198" s="32">
        <v>4</v>
      </c>
      <c r="AH198"/>
    </row>
    <row r="199" spans="1:34" x14ac:dyDescent="0.25">
      <c r="A199" t="s">
        <v>617</v>
      </c>
      <c r="B199" t="s">
        <v>241</v>
      </c>
      <c r="C199" t="s">
        <v>412</v>
      </c>
      <c r="D199" t="s">
        <v>561</v>
      </c>
      <c r="E199" s="31">
        <v>129.86956521739131</v>
      </c>
      <c r="F199" s="31">
        <v>4.0908536993639091</v>
      </c>
      <c r="G199" s="31">
        <v>3.5142601272179439</v>
      </c>
      <c r="H199" s="31">
        <v>0.57103197187813859</v>
      </c>
      <c r="I199" s="31">
        <v>0.17227318379645132</v>
      </c>
      <c r="J199" s="31">
        <v>531.2773913043477</v>
      </c>
      <c r="K199" s="31">
        <v>456.39543478260867</v>
      </c>
      <c r="L199" s="31">
        <v>74.159673913043477</v>
      </c>
      <c r="M199" s="31">
        <v>22.373043478260875</v>
      </c>
      <c r="N199" s="31">
        <v>46.569239130434774</v>
      </c>
      <c r="O199" s="31">
        <v>5.2173913043478262</v>
      </c>
      <c r="P199" s="31">
        <v>144.00554347826088</v>
      </c>
      <c r="Q199" s="31">
        <v>120.91021739130434</v>
      </c>
      <c r="R199" s="31">
        <v>23.095326086956522</v>
      </c>
      <c r="S199" s="31">
        <v>313.11217391304342</v>
      </c>
      <c r="T199" s="31">
        <v>297.3634782608695</v>
      </c>
      <c r="U199" s="31">
        <v>15.748695652173911</v>
      </c>
      <c r="V199" s="31">
        <v>0</v>
      </c>
      <c r="W199" s="31">
        <v>115.91021739130433</v>
      </c>
      <c r="X199" s="31">
        <v>0</v>
      </c>
      <c r="Y199" s="31">
        <v>0</v>
      </c>
      <c r="Z199" s="31">
        <v>0</v>
      </c>
      <c r="AA199" s="31">
        <v>5.0685869565217399</v>
      </c>
      <c r="AB199" s="31">
        <v>0</v>
      </c>
      <c r="AC199" s="31">
        <v>110.84163043478259</v>
      </c>
      <c r="AD199" s="31">
        <v>0</v>
      </c>
      <c r="AE199" s="31">
        <v>0</v>
      </c>
      <c r="AF199" t="s">
        <v>40</v>
      </c>
      <c r="AG199" s="32">
        <v>4</v>
      </c>
      <c r="AH199"/>
    </row>
    <row r="200" spans="1:34" x14ac:dyDescent="0.25">
      <c r="A200" t="s">
        <v>617</v>
      </c>
      <c r="B200" t="s">
        <v>383</v>
      </c>
      <c r="C200" t="s">
        <v>507</v>
      </c>
      <c r="D200" t="s">
        <v>589</v>
      </c>
      <c r="E200" s="31">
        <v>99.282608695652172</v>
      </c>
      <c r="F200" s="31">
        <v>3.689263192467704</v>
      </c>
      <c r="G200" s="31">
        <v>3.3420648127873882</v>
      </c>
      <c r="H200" s="31">
        <v>0.41506240420407281</v>
      </c>
      <c r="I200" s="31">
        <v>0.29695314210641571</v>
      </c>
      <c r="J200" s="31">
        <v>366.27967391304355</v>
      </c>
      <c r="K200" s="31">
        <v>331.8089130434783</v>
      </c>
      <c r="L200" s="31">
        <v>41.208478260869576</v>
      </c>
      <c r="M200" s="31">
        <v>29.482282608695662</v>
      </c>
      <c r="N200" s="31">
        <v>5.9870652173913061</v>
      </c>
      <c r="O200" s="31">
        <v>5.7391304347826084</v>
      </c>
      <c r="P200" s="31">
        <v>106.85369565217397</v>
      </c>
      <c r="Q200" s="31">
        <v>84.109130434782656</v>
      </c>
      <c r="R200" s="31">
        <v>22.744565217391305</v>
      </c>
      <c r="S200" s="31">
        <v>218.21749999999997</v>
      </c>
      <c r="T200" s="31">
        <v>218.21749999999997</v>
      </c>
      <c r="U200" s="31">
        <v>0</v>
      </c>
      <c r="V200" s="31">
        <v>0</v>
      </c>
      <c r="W200" s="31">
        <v>52.478260869565219</v>
      </c>
      <c r="X200" s="31">
        <v>3.285326086956522</v>
      </c>
      <c r="Y200" s="31">
        <v>0</v>
      </c>
      <c r="Z200" s="31">
        <v>0</v>
      </c>
      <c r="AA200" s="31">
        <v>30.692391304347826</v>
      </c>
      <c r="AB200" s="31">
        <v>0</v>
      </c>
      <c r="AC200" s="31">
        <v>18.500543478260873</v>
      </c>
      <c r="AD200" s="31">
        <v>0</v>
      </c>
      <c r="AE200" s="31">
        <v>0</v>
      </c>
      <c r="AF200" t="s">
        <v>183</v>
      </c>
      <c r="AG200" s="32">
        <v>4</v>
      </c>
      <c r="AH200"/>
    </row>
    <row r="201" spans="1:34" x14ac:dyDescent="0.25">
      <c r="A201" t="s">
        <v>617</v>
      </c>
      <c r="B201" t="s">
        <v>240</v>
      </c>
      <c r="C201" t="s">
        <v>459</v>
      </c>
      <c r="D201" t="s">
        <v>572</v>
      </c>
      <c r="E201" s="31">
        <v>125.47826086956522</v>
      </c>
      <c r="F201" s="31">
        <v>3.784044525294525</v>
      </c>
      <c r="G201" s="31">
        <v>3.3065913028413023</v>
      </c>
      <c r="H201" s="31">
        <v>0.45099445599445603</v>
      </c>
      <c r="I201" s="31">
        <v>9.2819646569646572E-2</v>
      </c>
      <c r="J201" s="31">
        <v>474.81532608695647</v>
      </c>
      <c r="K201" s="31">
        <v>414.90532608695645</v>
      </c>
      <c r="L201" s="31">
        <v>56.59</v>
      </c>
      <c r="M201" s="31">
        <v>11.646847826086956</v>
      </c>
      <c r="N201" s="31">
        <v>37.758369565217393</v>
      </c>
      <c r="O201" s="31">
        <v>7.1847826086956523</v>
      </c>
      <c r="P201" s="31">
        <v>134.28717391304352</v>
      </c>
      <c r="Q201" s="31">
        <v>119.32032608695656</v>
      </c>
      <c r="R201" s="31">
        <v>14.966847826086955</v>
      </c>
      <c r="S201" s="31">
        <v>283.93815217391295</v>
      </c>
      <c r="T201" s="31">
        <v>278.0096739130434</v>
      </c>
      <c r="U201" s="31">
        <v>5.9284782608695652</v>
      </c>
      <c r="V201" s="31">
        <v>0</v>
      </c>
      <c r="W201" s="31">
        <v>114.55304347826088</v>
      </c>
      <c r="X201" s="31">
        <v>0</v>
      </c>
      <c r="Y201" s="31">
        <v>0</v>
      </c>
      <c r="Z201" s="31">
        <v>0</v>
      </c>
      <c r="AA201" s="31">
        <v>9.9668478260869566</v>
      </c>
      <c r="AB201" s="31">
        <v>0</v>
      </c>
      <c r="AC201" s="31">
        <v>104.58619565217391</v>
      </c>
      <c r="AD201" s="31">
        <v>0</v>
      </c>
      <c r="AE201" s="31">
        <v>0</v>
      </c>
      <c r="AF201" t="s">
        <v>39</v>
      </c>
      <c r="AG201" s="32">
        <v>4</v>
      </c>
      <c r="AH201"/>
    </row>
    <row r="202" spans="1:34" x14ac:dyDescent="0.25">
      <c r="AH202"/>
    </row>
    <row r="203" spans="1:34" x14ac:dyDescent="0.25">
      <c r="W203" s="31"/>
      <c r="AH203"/>
    </row>
    <row r="204" spans="1:34" x14ac:dyDescent="0.25">
      <c r="AH204"/>
    </row>
    <row r="205" spans="1:34" x14ac:dyDescent="0.25">
      <c r="AH205"/>
    </row>
    <row r="206" spans="1:34" x14ac:dyDescent="0.25">
      <c r="AH206"/>
    </row>
    <row r="213" spans="34:34" x14ac:dyDescent="0.25">
      <c r="AH213"/>
    </row>
  </sheetData>
  <pageMargins left="0.7" right="0.7" top="0.75" bottom="0.75" header="0.3" footer="0.3"/>
  <pageSetup orientation="portrait" horizontalDpi="1200" verticalDpi="1200" r:id="rId1"/>
  <ignoredErrors>
    <ignoredError sqref="AF2:AF201"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76850-BB0B-494D-A7F2-FE0F6252F9A5}">
  <sheetPr codeName="Sheet2">
    <outlinePr summaryRight="0"/>
  </sheetPr>
  <dimension ref="A1:AT214"/>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6" customWidth="1" collapsed="1"/>
    <col min="9" max="10" width="15.7109375" hidden="1" customWidth="1" outlineLevel="1"/>
    <col min="11" max="11" width="15.7109375" style="36" hidden="1" customWidth="1" outlineLevel="1"/>
    <col min="12" max="13" width="15.7109375" hidden="1" customWidth="1" outlineLevel="1"/>
    <col min="14" max="14" width="15.7109375" style="36" hidden="1" customWidth="1" outlineLevel="1"/>
    <col min="15" max="16" width="15.7109375" hidden="1" customWidth="1" outlineLevel="1"/>
    <col min="17" max="17" width="15.7109375" style="36" hidden="1" customWidth="1" outlineLevel="1"/>
    <col min="18" max="19" width="15.7109375" hidden="1" customWidth="1" outlineLevel="1"/>
    <col min="20" max="20" width="15.7109375" style="36" hidden="1" customWidth="1" outlineLevel="1"/>
    <col min="21" max="22" width="15.7109375" hidden="1" customWidth="1" outlineLevel="1"/>
    <col min="23" max="23" width="15.7109375" style="36" hidden="1" customWidth="1" outlineLevel="1"/>
    <col min="24" max="25" width="15.7109375" hidden="1" customWidth="1" outlineLevel="1"/>
    <col min="26" max="26" width="15.7109375" style="36" hidden="1" customWidth="1" outlineLevel="1"/>
    <col min="27" max="28" width="15.7109375" hidden="1" customWidth="1" outlineLevel="1"/>
    <col min="29" max="29" width="15.7109375" style="36" hidden="1" customWidth="1" outlineLevel="1"/>
    <col min="30" max="31" width="15.7109375" hidden="1" customWidth="1" outlineLevel="1"/>
    <col min="32" max="32" width="15.7109375" style="36" hidden="1" customWidth="1" outlineLevel="1"/>
    <col min="33" max="34" width="15.7109375" hidden="1" customWidth="1" outlineLevel="1"/>
    <col min="35" max="35" width="15.7109375" style="36" hidden="1" customWidth="1" outlineLevel="1"/>
    <col min="36" max="36" width="10.85546875" bestFit="1" customWidth="1"/>
    <col min="37" max="37" width="10.85546875" style="2" customWidth="1"/>
    <col min="38" max="45" width="15.7109375" customWidth="1"/>
    <col min="46" max="46" width="9.140625" style="2"/>
    <col min="47" max="47" width="25.42578125" customWidth="1"/>
    <col min="48" max="48" width="18.42578125" customWidth="1"/>
    <col min="49" max="49" width="30.140625" customWidth="1"/>
    <col min="50" max="50" width="28.42578125" customWidth="1"/>
    <col min="51" max="51" width="28.7109375" customWidth="1"/>
    <col min="52" max="52" width="27" customWidth="1"/>
    <col min="53" max="53" width="31" customWidth="1"/>
    <col min="54" max="54" width="23.7109375" customWidth="1"/>
    <col min="57" max="57" width="29.28515625" customWidth="1"/>
    <col min="58" max="58" width="25.85546875" customWidth="1"/>
    <col min="59" max="59" width="24.140625" customWidth="1"/>
    <col min="60" max="61" width="27.28515625" customWidth="1"/>
    <col min="62" max="62" width="25.5703125" customWidth="1"/>
    <col min="63" max="63" width="25.140625" customWidth="1"/>
    <col min="65" max="65" width="9.42578125" customWidth="1"/>
    <col min="66" max="66" width="30.140625" customWidth="1"/>
    <col min="67" max="67" width="28.42578125" customWidth="1"/>
  </cols>
  <sheetData>
    <row r="1" spans="1:46" s="1" customFormat="1" ht="189.95" customHeight="1" x14ac:dyDescent="0.25">
      <c r="A1" s="1" t="s">
        <v>643</v>
      </c>
      <c r="B1" s="1" t="s">
        <v>710</v>
      </c>
      <c r="C1" s="1" t="s">
        <v>646</v>
      </c>
      <c r="D1" s="1" t="s">
        <v>645</v>
      </c>
      <c r="E1" s="1" t="s">
        <v>647</v>
      </c>
      <c r="F1" s="1" t="s">
        <v>690</v>
      </c>
      <c r="G1" s="1" t="s">
        <v>713</v>
      </c>
      <c r="H1" s="35" t="s">
        <v>715</v>
      </c>
      <c r="I1" s="1" t="s">
        <v>691</v>
      </c>
      <c r="J1" s="1" t="s">
        <v>716</v>
      </c>
      <c r="K1" s="35" t="s">
        <v>717</v>
      </c>
      <c r="L1" s="1" t="s">
        <v>693</v>
      </c>
      <c r="M1" s="1" t="s">
        <v>703</v>
      </c>
      <c r="N1" s="35" t="s">
        <v>718</v>
      </c>
      <c r="O1" s="1" t="s">
        <v>694</v>
      </c>
      <c r="P1" s="1" t="s">
        <v>702</v>
      </c>
      <c r="Q1" s="35" t="s">
        <v>719</v>
      </c>
      <c r="R1" s="1" t="s">
        <v>695</v>
      </c>
      <c r="S1" s="1" t="s">
        <v>704</v>
      </c>
      <c r="T1" s="35" t="s">
        <v>720</v>
      </c>
      <c r="U1" s="1" t="s">
        <v>701</v>
      </c>
      <c r="V1" s="1" t="s">
        <v>714</v>
      </c>
      <c r="W1" s="35" t="s">
        <v>721</v>
      </c>
      <c r="X1" s="1" t="s">
        <v>696</v>
      </c>
      <c r="Y1" s="1" t="s">
        <v>705</v>
      </c>
      <c r="Z1" s="35" t="s">
        <v>722</v>
      </c>
      <c r="AA1" s="1" t="s">
        <v>697</v>
      </c>
      <c r="AB1" s="1" t="s">
        <v>706</v>
      </c>
      <c r="AC1" s="35" t="s">
        <v>723</v>
      </c>
      <c r="AD1" s="1" t="s">
        <v>698</v>
      </c>
      <c r="AE1" s="1" t="s">
        <v>707</v>
      </c>
      <c r="AF1" s="35" t="s">
        <v>724</v>
      </c>
      <c r="AG1" s="1" t="s">
        <v>699</v>
      </c>
      <c r="AH1" s="1" t="s">
        <v>708</v>
      </c>
      <c r="AI1" s="35" t="s">
        <v>725</v>
      </c>
      <c r="AJ1" s="1" t="s">
        <v>644</v>
      </c>
      <c r="AK1" s="38" t="s">
        <v>655</v>
      </c>
    </row>
    <row r="2" spans="1:46" x14ac:dyDescent="0.25">
      <c r="A2" t="s">
        <v>617</v>
      </c>
      <c r="B2" t="s">
        <v>255</v>
      </c>
      <c r="C2" t="s">
        <v>467</v>
      </c>
      <c r="D2" t="s">
        <v>543</v>
      </c>
      <c r="E2" s="31">
        <v>55.163043478260867</v>
      </c>
      <c r="F2" s="31">
        <v>192.85760869565217</v>
      </c>
      <c r="G2" s="31">
        <v>18.77391304347826</v>
      </c>
      <c r="H2" s="36">
        <v>9.7345980645779429E-2</v>
      </c>
      <c r="I2" s="31">
        <v>32.039673913043487</v>
      </c>
      <c r="J2" s="31">
        <v>0.32880434782608697</v>
      </c>
      <c r="K2" s="36">
        <v>1.0262412430241038E-2</v>
      </c>
      <c r="L2" s="31">
        <v>25.834782608695658</v>
      </c>
      <c r="M2" s="31">
        <v>0</v>
      </c>
      <c r="N2" s="36">
        <v>0</v>
      </c>
      <c r="O2" s="31">
        <v>0.32880434782608697</v>
      </c>
      <c r="P2" s="31">
        <v>0.32880434782608697</v>
      </c>
      <c r="Q2" s="36">
        <v>1</v>
      </c>
      <c r="R2" s="31">
        <v>5.8760869565217391</v>
      </c>
      <c r="S2" s="31">
        <v>0</v>
      </c>
      <c r="T2" s="36">
        <v>0</v>
      </c>
      <c r="U2" s="31">
        <v>52.122826086956536</v>
      </c>
      <c r="V2" s="31">
        <v>4.4369565217391305</v>
      </c>
      <c r="W2" s="36">
        <v>8.5125018247033529E-2</v>
      </c>
      <c r="X2" s="31">
        <v>0</v>
      </c>
      <c r="Y2" s="31">
        <v>0</v>
      </c>
      <c r="Z2" s="36" t="s">
        <v>786</v>
      </c>
      <c r="AA2" s="31">
        <v>108.69510869565217</v>
      </c>
      <c r="AB2" s="31">
        <v>14.008152173913043</v>
      </c>
      <c r="AC2" s="36">
        <v>0.12887564437822191</v>
      </c>
      <c r="AD2" s="31">
        <v>0</v>
      </c>
      <c r="AE2" s="31">
        <v>0</v>
      </c>
      <c r="AF2" s="36" t="s">
        <v>786</v>
      </c>
      <c r="AG2" s="31">
        <v>0</v>
      </c>
      <c r="AH2" s="31">
        <v>0</v>
      </c>
      <c r="AI2" s="36" t="s">
        <v>786</v>
      </c>
      <c r="AJ2" t="s">
        <v>54</v>
      </c>
      <c r="AK2" s="37">
        <v>4</v>
      </c>
      <c r="AT2"/>
    </row>
    <row r="3" spans="1:46" x14ac:dyDescent="0.25">
      <c r="A3" t="s">
        <v>617</v>
      </c>
      <c r="B3" t="s">
        <v>277</v>
      </c>
      <c r="C3" t="s">
        <v>406</v>
      </c>
      <c r="D3" t="s">
        <v>521</v>
      </c>
      <c r="E3" s="31">
        <v>44.858695652173914</v>
      </c>
      <c r="F3" s="31">
        <v>176.0896739130435</v>
      </c>
      <c r="G3" s="31">
        <v>8.6956521739130432E-2</v>
      </c>
      <c r="H3" s="36">
        <v>4.9381953982191628E-4</v>
      </c>
      <c r="I3" s="31">
        <v>23.774456521739133</v>
      </c>
      <c r="J3" s="31">
        <v>8.6956521739130432E-2</v>
      </c>
      <c r="K3" s="36">
        <v>3.6575608640987537E-3</v>
      </c>
      <c r="L3" s="31">
        <v>19.100543478260871</v>
      </c>
      <c r="M3" s="31">
        <v>8.6956521739130432E-2</v>
      </c>
      <c r="N3" s="36">
        <v>4.5525679328496226E-3</v>
      </c>
      <c r="O3" s="31">
        <v>0</v>
      </c>
      <c r="P3" s="31">
        <v>0</v>
      </c>
      <c r="Q3" s="36" t="s">
        <v>786</v>
      </c>
      <c r="R3" s="31">
        <v>4.6739130434782608</v>
      </c>
      <c r="S3" s="31">
        <v>0</v>
      </c>
      <c r="T3" s="36">
        <v>0</v>
      </c>
      <c r="U3" s="31">
        <v>30.179347826086957</v>
      </c>
      <c r="V3" s="31">
        <v>0</v>
      </c>
      <c r="W3" s="36">
        <v>0</v>
      </c>
      <c r="X3" s="31">
        <v>4.4646739130434785</v>
      </c>
      <c r="Y3" s="31">
        <v>0</v>
      </c>
      <c r="Z3" s="36">
        <v>0</v>
      </c>
      <c r="AA3" s="31">
        <v>117.23913043478261</v>
      </c>
      <c r="AB3" s="31">
        <v>0</v>
      </c>
      <c r="AC3" s="36">
        <v>0</v>
      </c>
      <c r="AD3" s="31">
        <v>0.43206521739130432</v>
      </c>
      <c r="AE3" s="31">
        <v>0</v>
      </c>
      <c r="AF3" s="36">
        <v>0</v>
      </c>
      <c r="AG3" s="31">
        <v>0</v>
      </c>
      <c r="AH3" s="31">
        <v>0</v>
      </c>
      <c r="AI3" s="36" t="s">
        <v>786</v>
      </c>
      <c r="AJ3" t="s">
        <v>76</v>
      </c>
      <c r="AK3" s="37">
        <v>4</v>
      </c>
      <c r="AT3"/>
    </row>
    <row r="4" spans="1:46" x14ac:dyDescent="0.25">
      <c r="A4" t="s">
        <v>617</v>
      </c>
      <c r="B4" t="s">
        <v>363</v>
      </c>
      <c r="C4" t="s">
        <v>476</v>
      </c>
      <c r="D4" t="s">
        <v>530</v>
      </c>
      <c r="E4" s="31">
        <v>54.489130434782609</v>
      </c>
      <c r="F4" s="31">
        <v>212.75815217391306</v>
      </c>
      <c r="G4" s="31">
        <v>0</v>
      </c>
      <c r="H4" s="36">
        <v>0</v>
      </c>
      <c r="I4" s="31">
        <v>61.081521739130437</v>
      </c>
      <c r="J4" s="31">
        <v>0</v>
      </c>
      <c r="K4" s="36">
        <v>0</v>
      </c>
      <c r="L4" s="31">
        <v>43.633152173913047</v>
      </c>
      <c r="M4" s="31">
        <v>0</v>
      </c>
      <c r="N4" s="36">
        <v>0</v>
      </c>
      <c r="O4" s="31">
        <v>10.880434782608695</v>
      </c>
      <c r="P4" s="31">
        <v>0</v>
      </c>
      <c r="Q4" s="36">
        <v>0</v>
      </c>
      <c r="R4" s="31">
        <v>6.5679347826086953</v>
      </c>
      <c r="S4" s="31">
        <v>0</v>
      </c>
      <c r="T4" s="36">
        <v>0</v>
      </c>
      <c r="U4" s="31">
        <v>23.410326086956523</v>
      </c>
      <c r="V4" s="31">
        <v>0</v>
      </c>
      <c r="W4" s="36">
        <v>0</v>
      </c>
      <c r="X4" s="31">
        <v>0</v>
      </c>
      <c r="Y4" s="31">
        <v>0</v>
      </c>
      <c r="Z4" s="36" t="s">
        <v>786</v>
      </c>
      <c r="AA4" s="31">
        <v>128.26630434782609</v>
      </c>
      <c r="AB4" s="31">
        <v>0</v>
      </c>
      <c r="AC4" s="36">
        <v>0</v>
      </c>
      <c r="AD4" s="31">
        <v>0</v>
      </c>
      <c r="AE4" s="31">
        <v>0</v>
      </c>
      <c r="AF4" s="36" t="s">
        <v>786</v>
      </c>
      <c r="AG4" s="31">
        <v>0</v>
      </c>
      <c r="AH4" s="31">
        <v>0</v>
      </c>
      <c r="AI4" s="36" t="s">
        <v>786</v>
      </c>
      <c r="AJ4" t="s">
        <v>163</v>
      </c>
      <c r="AK4" s="37">
        <v>4</v>
      </c>
      <c r="AT4"/>
    </row>
    <row r="5" spans="1:46" x14ac:dyDescent="0.25">
      <c r="A5" t="s">
        <v>617</v>
      </c>
      <c r="B5" t="s">
        <v>234</v>
      </c>
      <c r="C5" t="s">
        <v>402</v>
      </c>
      <c r="D5" t="s">
        <v>534</v>
      </c>
      <c r="E5" s="31">
        <v>41.141304347826086</v>
      </c>
      <c r="F5" s="31">
        <v>161.88152173913039</v>
      </c>
      <c r="G5" s="31">
        <v>0</v>
      </c>
      <c r="H5" s="36">
        <v>0</v>
      </c>
      <c r="I5" s="31">
        <v>29.479565217391297</v>
      </c>
      <c r="J5" s="31">
        <v>0</v>
      </c>
      <c r="K5" s="36">
        <v>0</v>
      </c>
      <c r="L5" s="31">
        <v>12.370869565217385</v>
      </c>
      <c r="M5" s="31">
        <v>0</v>
      </c>
      <c r="N5" s="36">
        <v>0</v>
      </c>
      <c r="O5" s="31">
        <v>12.043478260869565</v>
      </c>
      <c r="P5" s="31">
        <v>0</v>
      </c>
      <c r="Q5" s="36">
        <v>0</v>
      </c>
      <c r="R5" s="31">
        <v>5.0652173913043477</v>
      </c>
      <c r="S5" s="31">
        <v>0</v>
      </c>
      <c r="T5" s="36">
        <v>0</v>
      </c>
      <c r="U5" s="31">
        <v>63.235978260869523</v>
      </c>
      <c r="V5" s="31">
        <v>0</v>
      </c>
      <c r="W5" s="36">
        <v>0</v>
      </c>
      <c r="X5" s="31">
        <v>5.7481521739130441</v>
      </c>
      <c r="Y5" s="31">
        <v>0</v>
      </c>
      <c r="Z5" s="36">
        <v>0</v>
      </c>
      <c r="AA5" s="31">
        <v>60.484891304347833</v>
      </c>
      <c r="AB5" s="31">
        <v>0</v>
      </c>
      <c r="AC5" s="36">
        <v>0</v>
      </c>
      <c r="AD5" s="31">
        <v>2.932934782608696</v>
      </c>
      <c r="AE5" s="31">
        <v>0</v>
      </c>
      <c r="AF5" s="36">
        <v>0</v>
      </c>
      <c r="AG5" s="31">
        <v>0</v>
      </c>
      <c r="AH5" s="31">
        <v>0</v>
      </c>
      <c r="AI5" s="36" t="s">
        <v>786</v>
      </c>
      <c r="AJ5" t="s">
        <v>33</v>
      </c>
      <c r="AK5" s="37">
        <v>4</v>
      </c>
      <c r="AT5"/>
    </row>
    <row r="6" spans="1:46" x14ac:dyDescent="0.25">
      <c r="A6" t="s">
        <v>617</v>
      </c>
      <c r="B6" t="s">
        <v>265</v>
      </c>
      <c r="C6" t="s">
        <v>472</v>
      </c>
      <c r="D6" t="s">
        <v>578</v>
      </c>
      <c r="E6" s="31">
        <v>87.195652173913047</v>
      </c>
      <c r="F6" s="31">
        <v>288.68782608695659</v>
      </c>
      <c r="G6" s="31">
        <v>4.34</v>
      </c>
      <c r="H6" s="36">
        <v>1.5033540065845154E-2</v>
      </c>
      <c r="I6" s="31">
        <v>22.163586956521748</v>
      </c>
      <c r="J6" s="31">
        <v>0.22554347826086957</v>
      </c>
      <c r="K6" s="36">
        <v>1.0176307594222797E-2</v>
      </c>
      <c r="L6" s="31">
        <v>16.198913043478267</v>
      </c>
      <c r="M6" s="31">
        <v>0</v>
      </c>
      <c r="N6" s="36">
        <v>0</v>
      </c>
      <c r="O6" s="31">
        <v>0.22554347826086957</v>
      </c>
      <c r="P6" s="31">
        <v>0.22554347826086957</v>
      </c>
      <c r="Q6" s="36">
        <v>1</v>
      </c>
      <c r="R6" s="31">
        <v>5.7391304347826084</v>
      </c>
      <c r="S6" s="31">
        <v>0</v>
      </c>
      <c r="T6" s="36">
        <v>0</v>
      </c>
      <c r="U6" s="31">
        <v>97.378586956521801</v>
      </c>
      <c r="V6" s="31">
        <v>4.1144565217391307</v>
      </c>
      <c r="W6" s="36">
        <v>4.2252169089043966E-2</v>
      </c>
      <c r="X6" s="31">
        <v>0</v>
      </c>
      <c r="Y6" s="31">
        <v>0</v>
      </c>
      <c r="Z6" s="36" t="s">
        <v>786</v>
      </c>
      <c r="AA6" s="31">
        <v>169.14565217391305</v>
      </c>
      <c r="AB6" s="31">
        <v>0</v>
      </c>
      <c r="AC6" s="36">
        <v>0</v>
      </c>
      <c r="AD6" s="31">
        <v>0</v>
      </c>
      <c r="AE6" s="31">
        <v>0</v>
      </c>
      <c r="AF6" s="36" t="s">
        <v>786</v>
      </c>
      <c r="AG6" s="31">
        <v>0</v>
      </c>
      <c r="AH6" s="31">
        <v>0</v>
      </c>
      <c r="AI6" s="36" t="s">
        <v>786</v>
      </c>
      <c r="AJ6" t="s">
        <v>64</v>
      </c>
      <c r="AK6" s="37">
        <v>4</v>
      </c>
      <c r="AT6"/>
    </row>
    <row r="7" spans="1:46" x14ac:dyDescent="0.25">
      <c r="A7" t="s">
        <v>617</v>
      </c>
      <c r="B7" t="s">
        <v>267</v>
      </c>
      <c r="C7" t="s">
        <v>418</v>
      </c>
      <c r="D7" t="s">
        <v>533</v>
      </c>
      <c r="E7" s="31">
        <v>73.608695652173907</v>
      </c>
      <c r="F7" s="31">
        <v>285.09086956521742</v>
      </c>
      <c r="G7" s="31">
        <v>0</v>
      </c>
      <c r="H7" s="36">
        <v>0</v>
      </c>
      <c r="I7" s="31">
        <v>42.129456521739144</v>
      </c>
      <c r="J7" s="31">
        <v>0</v>
      </c>
      <c r="K7" s="36">
        <v>0</v>
      </c>
      <c r="L7" s="31">
        <v>30.591413043478269</v>
      </c>
      <c r="M7" s="31">
        <v>0</v>
      </c>
      <c r="N7" s="36">
        <v>0</v>
      </c>
      <c r="O7" s="31">
        <v>5.7173913043478262</v>
      </c>
      <c r="P7" s="31">
        <v>0</v>
      </c>
      <c r="Q7" s="36">
        <v>0</v>
      </c>
      <c r="R7" s="31">
        <v>5.8206521739130439</v>
      </c>
      <c r="S7" s="31">
        <v>0</v>
      </c>
      <c r="T7" s="36">
        <v>0</v>
      </c>
      <c r="U7" s="31">
        <v>72.334239130434767</v>
      </c>
      <c r="V7" s="31">
        <v>0</v>
      </c>
      <c r="W7" s="36">
        <v>0</v>
      </c>
      <c r="X7" s="31">
        <v>10.699565217391305</v>
      </c>
      <c r="Y7" s="31">
        <v>0</v>
      </c>
      <c r="Z7" s="36">
        <v>0</v>
      </c>
      <c r="AA7" s="31">
        <v>159.9276086956522</v>
      </c>
      <c r="AB7" s="31">
        <v>0</v>
      </c>
      <c r="AC7" s="36">
        <v>0</v>
      </c>
      <c r="AD7" s="31">
        <v>0</v>
      </c>
      <c r="AE7" s="31">
        <v>0</v>
      </c>
      <c r="AF7" s="36" t="s">
        <v>786</v>
      </c>
      <c r="AG7" s="31">
        <v>0</v>
      </c>
      <c r="AH7" s="31">
        <v>0</v>
      </c>
      <c r="AI7" s="36" t="s">
        <v>786</v>
      </c>
      <c r="AJ7" t="s">
        <v>66</v>
      </c>
      <c r="AK7" s="37">
        <v>4</v>
      </c>
      <c r="AT7"/>
    </row>
    <row r="8" spans="1:46" x14ac:dyDescent="0.25">
      <c r="A8" t="s">
        <v>617</v>
      </c>
      <c r="B8" t="s">
        <v>286</v>
      </c>
      <c r="C8" t="s">
        <v>478</v>
      </c>
      <c r="D8" t="s">
        <v>535</v>
      </c>
      <c r="E8" s="31">
        <v>59.521739130434781</v>
      </c>
      <c r="F8" s="31">
        <v>209.2933695652174</v>
      </c>
      <c r="G8" s="31">
        <v>0</v>
      </c>
      <c r="H8" s="36">
        <v>0</v>
      </c>
      <c r="I8" s="31">
        <v>51.687391304347827</v>
      </c>
      <c r="J8" s="31">
        <v>0</v>
      </c>
      <c r="K8" s="36">
        <v>0</v>
      </c>
      <c r="L8" s="31">
        <v>39.980978260869563</v>
      </c>
      <c r="M8" s="31">
        <v>0</v>
      </c>
      <c r="N8" s="36">
        <v>0</v>
      </c>
      <c r="O8" s="31">
        <v>0</v>
      </c>
      <c r="P8" s="31">
        <v>0</v>
      </c>
      <c r="Q8" s="36" t="s">
        <v>786</v>
      </c>
      <c r="R8" s="31">
        <v>11.706413043478264</v>
      </c>
      <c r="S8" s="31">
        <v>0</v>
      </c>
      <c r="T8" s="36">
        <v>0</v>
      </c>
      <c r="U8" s="31">
        <v>46.701086956521742</v>
      </c>
      <c r="V8" s="31">
        <v>0</v>
      </c>
      <c r="W8" s="36">
        <v>0</v>
      </c>
      <c r="X8" s="31">
        <v>0</v>
      </c>
      <c r="Y8" s="31">
        <v>0</v>
      </c>
      <c r="Z8" s="36" t="s">
        <v>786</v>
      </c>
      <c r="AA8" s="31">
        <v>110.90489130434783</v>
      </c>
      <c r="AB8" s="31">
        <v>0</v>
      </c>
      <c r="AC8" s="36">
        <v>0</v>
      </c>
      <c r="AD8" s="31">
        <v>0</v>
      </c>
      <c r="AE8" s="31">
        <v>0</v>
      </c>
      <c r="AF8" s="36" t="s">
        <v>786</v>
      </c>
      <c r="AG8" s="31">
        <v>0</v>
      </c>
      <c r="AH8" s="31">
        <v>0</v>
      </c>
      <c r="AI8" s="36" t="s">
        <v>786</v>
      </c>
      <c r="AJ8" t="s">
        <v>85</v>
      </c>
      <c r="AK8" s="37">
        <v>4</v>
      </c>
      <c r="AT8"/>
    </row>
    <row r="9" spans="1:46" x14ac:dyDescent="0.25">
      <c r="A9" t="s">
        <v>617</v>
      </c>
      <c r="B9" t="s">
        <v>284</v>
      </c>
      <c r="C9" t="s">
        <v>418</v>
      </c>
      <c r="D9" t="s">
        <v>533</v>
      </c>
      <c r="E9" s="31">
        <v>9.0869565217391308</v>
      </c>
      <c r="F9" s="31">
        <v>48.081739130434784</v>
      </c>
      <c r="G9" s="31">
        <v>0</v>
      </c>
      <c r="H9" s="36">
        <v>0</v>
      </c>
      <c r="I9" s="31">
        <v>33.807282608695651</v>
      </c>
      <c r="J9" s="31">
        <v>0</v>
      </c>
      <c r="K9" s="36">
        <v>0</v>
      </c>
      <c r="L9" s="31">
        <v>33.807282608695651</v>
      </c>
      <c r="M9" s="31">
        <v>0</v>
      </c>
      <c r="N9" s="36">
        <v>0</v>
      </c>
      <c r="O9" s="31">
        <v>0</v>
      </c>
      <c r="P9" s="31">
        <v>0</v>
      </c>
      <c r="Q9" s="36" t="s">
        <v>786</v>
      </c>
      <c r="R9" s="31">
        <v>0</v>
      </c>
      <c r="S9" s="31">
        <v>0</v>
      </c>
      <c r="T9" s="36" t="s">
        <v>786</v>
      </c>
      <c r="U9" s="31">
        <v>3.3885869565217392</v>
      </c>
      <c r="V9" s="31">
        <v>0</v>
      </c>
      <c r="W9" s="36">
        <v>0</v>
      </c>
      <c r="X9" s="31">
        <v>0</v>
      </c>
      <c r="Y9" s="31">
        <v>0</v>
      </c>
      <c r="Z9" s="36" t="s">
        <v>786</v>
      </c>
      <c r="AA9" s="31">
        <v>10.885869565217391</v>
      </c>
      <c r="AB9" s="31">
        <v>0</v>
      </c>
      <c r="AC9" s="36">
        <v>0</v>
      </c>
      <c r="AD9" s="31">
        <v>0</v>
      </c>
      <c r="AE9" s="31">
        <v>0</v>
      </c>
      <c r="AF9" s="36" t="s">
        <v>786</v>
      </c>
      <c r="AG9" s="31">
        <v>0</v>
      </c>
      <c r="AH9" s="31">
        <v>0</v>
      </c>
      <c r="AI9" s="36" t="s">
        <v>786</v>
      </c>
      <c r="AJ9" t="s">
        <v>83</v>
      </c>
      <c r="AK9" s="37">
        <v>4</v>
      </c>
      <c r="AT9"/>
    </row>
    <row r="10" spans="1:46" x14ac:dyDescent="0.25">
      <c r="A10" t="s">
        <v>617</v>
      </c>
      <c r="B10" t="s">
        <v>387</v>
      </c>
      <c r="C10" t="s">
        <v>510</v>
      </c>
      <c r="D10" t="s">
        <v>520</v>
      </c>
      <c r="E10" s="31">
        <v>88.619565217391298</v>
      </c>
      <c r="F10" s="31">
        <v>361.97217391304349</v>
      </c>
      <c r="G10" s="31">
        <v>0</v>
      </c>
      <c r="H10" s="36">
        <v>0</v>
      </c>
      <c r="I10" s="31">
        <v>35.789782608695653</v>
      </c>
      <c r="J10" s="31">
        <v>0</v>
      </c>
      <c r="K10" s="36">
        <v>0</v>
      </c>
      <c r="L10" s="31">
        <v>30.050652173913043</v>
      </c>
      <c r="M10" s="31">
        <v>0</v>
      </c>
      <c r="N10" s="36">
        <v>0</v>
      </c>
      <c r="O10" s="31">
        <v>0</v>
      </c>
      <c r="P10" s="31">
        <v>0</v>
      </c>
      <c r="Q10" s="36" t="s">
        <v>786</v>
      </c>
      <c r="R10" s="31">
        <v>5.7391304347826084</v>
      </c>
      <c r="S10" s="31">
        <v>0</v>
      </c>
      <c r="T10" s="36">
        <v>0</v>
      </c>
      <c r="U10" s="31">
        <v>100.02586956521741</v>
      </c>
      <c r="V10" s="31">
        <v>0</v>
      </c>
      <c r="W10" s="36">
        <v>0</v>
      </c>
      <c r="X10" s="31">
        <v>14.105978260869565</v>
      </c>
      <c r="Y10" s="31">
        <v>0</v>
      </c>
      <c r="Z10" s="36">
        <v>0</v>
      </c>
      <c r="AA10" s="31">
        <v>204.99619565217392</v>
      </c>
      <c r="AB10" s="31">
        <v>0</v>
      </c>
      <c r="AC10" s="36">
        <v>0</v>
      </c>
      <c r="AD10" s="31">
        <v>7.0543478260869561</v>
      </c>
      <c r="AE10" s="31">
        <v>0</v>
      </c>
      <c r="AF10" s="36">
        <v>0</v>
      </c>
      <c r="AG10" s="31">
        <v>0</v>
      </c>
      <c r="AH10" s="31">
        <v>0</v>
      </c>
      <c r="AI10" s="36" t="s">
        <v>786</v>
      </c>
      <c r="AJ10" t="s">
        <v>187</v>
      </c>
      <c r="AK10" s="37">
        <v>4</v>
      </c>
      <c r="AT10"/>
    </row>
    <row r="11" spans="1:46" x14ac:dyDescent="0.25">
      <c r="A11" t="s">
        <v>617</v>
      </c>
      <c r="B11" t="s">
        <v>395</v>
      </c>
      <c r="C11" t="s">
        <v>462</v>
      </c>
      <c r="D11" t="s">
        <v>573</v>
      </c>
      <c r="E11" s="31">
        <v>51.793478260869563</v>
      </c>
      <c r="F11" s="31">
        <v>266.50173913043488</v>
      </c>
      <c r="G11" s="31">
        <v>88.256086956521727</v>
      </c>
      <c r="H11" s="36">
        <v>0.33116514452960566</v>
      </c>
      <c r="I11" s="31">
        <v>28.727826086956522</v>
      </c>
      <c r="J11" s="31">
        <v>2.052282608695652</v>
      </c>
      <c r="K11" s="36">
        <v>7.143884129914943E-2</v>
      </c>
      <c r="L11" s="31">
        <v>11.842391304347826</v>
      </c>
      <c r="M11" s="31">
        <v>2.052282608695652</v>
      </c>
      <c r="N11" s="36">
        <v>0.17329967875172095</v>
      </c>
      <c r="O11" s="31">
        <v>11.424999999999999</v>
      </c>
      <c r="P11" s="31">
        <v>0</v>
      </c>
      <c r="Q11" s="36">
        <v>0</v>
      </c>
      <c r="R11" s="31">
        <v>5.4604347826086963</v>
      </c>
      <c r="S11" s="31">
        <v>0</v>
      </c>
      <c r="T11" s="36">
        <v>0</v>
      </c>
      <c r="U11" s="31">
        <v>64.934130434782631</v>
      </c>
      <c r="V11" s="31">
        <v>16.056195652173912</v>
      </c>
      <c r="W11" s="36">
        <v>0.24726897156650374</v>
      </c>
      <c r="X11" s="31">
        <v>0</v>
      </c>
      <c r="Y11" s="31">
        <v>0</v>
      </c>
      <c r="Z11" s="36" t="s">
        <v>786</v>
      </c>
      <c r="AA11" s="31">
        <v>172.5115217391305</v>
      </c>
      <c r="AB11" s="31">
        <v>69.819347826086954</v>
      </c>
      <c r="AC11" s="36">
        <v>0.40472280994464122</v>
      </c>
      <c r="AD11" s="31">
        <v>0.32826086956521744</v>
      </c>
      <c r="AE11" s="31">
        <v>0.32826086956521744</v>
      </c>
      <c r="AF11" s="36">
        <v>1</v>
      </c>
      <c r="AG11" s="31">
        <v>0</v>
      </c>
      <c r="AH11" s="31">
        <v>0</v>
      </c>
      <c r="AI11" s="36" t="s">
        <v>786</v>
      </c>
      <c r="AJ11" t="s">
        <v>195</v>
      </c>
      <c r="AK11" s="37">
        <v>4</v>
      </c>
      <c r="AT11"/>
    </row>
    <row r="12" spans="1:46" x14ac:dyDescent="0.25">
      <c r="A12" t="s">
        <v>617</v>
      </c>
      <c r="B12" t="s">
        <v>247</v>
      </c>
      <c r="C12" t="s">
        <v>462</v>
      </c>
      <c r="D12" t="s">
        <v>573</v>
      </c>
      <c r="E12" s="31">
        <v>79.076086956521735</v>
      </c>
      <c r="F12" s="31">
        <v>339.4103260869565</v>
      </c>
      <c r="G12" s="31">
        <v>71.412826086956528</v>
      </c>
      <c r="H12" s="36">
        <v>0.21040263244277563</v>
      </c>
      <c r="I12" s="31">
        <v>50.266086956521725</v>
      </c>
      <c r="J12" s="31">
        <v>0</v>
      </c>
      <c r="K12" s="36">
        <v>0</v>
      </c>
      <c r="L12" s="31">
        <v>37.271521739130421</v>
      </c>
      <c r="M12" s="31">
        <v>0</v>
      </c>
      <c r="N12" s="36">
        <v>0</v>
      </c>
      <c r="O12" s="31">
        <v>6.1442391304347828</v>
      </c>
      <c r="P12" s="31">
        <v>0</v>
      </c>
      <c r="Q12" s="36">
        <v>0</v>
      </c>
      <c r="R12" s="31">
        <v>6.8503260869565219</v>
      </c>
      <c r="S12" s="31">
        <v>0</v>
      </c>
      <c r="T12" s="36">
        <v>0</v>
      </c>
      <c r="U12" s="31">
        <v>77.040217391304338</v>
      </c>
      <c r="V12" s="31">
        <v>31.086086956521729</v>
      </c>
      <c r="W12" s="36">
        <v>0.40350466300774573</v>
      </c>
      <c r="X12" s="31">
        <v>0</v>
      </c>
      <c r="Y12" s="31">
        <v>0</v>
      </c>
      <c r="Z12" s="36" t="s">
        <v>786</v>
      </c>
      <c r="AA12" s="31">
        <v>212.10402173913045</v>
      </c>
      <c r="AB12" s="31">
        <v>40.326739130434802</v>
      </c>
      <c r="AC12" s="36">
        <v>0.19012717816370872</v>
      </c>
      <c r="AD12" s="31">
        <v>0</v>
      </c>
      <c r="AE12" s="31">
        <v>0</v>
      </c>
      <c r="AF12" s="36" t="s">
        <v>786</v>
      </c>
      <c r="AG12" s="31">
        <v>0</v>
      </c>
      <c r="AH12" s="31">
        <v>0</v>
      </c>
      <c r="AI12" s="36" t="s">
        <v>786</v>
      </c>
      <c r="AJ12" t="s">
        <v>46</v>
      </c>
      <c r="AK12" s="37">
        <v>4</v>
      </c>
      <c r="AT12"/>
    </row>
    <row r="13" spans="1:46" x14ac:dyDescent="0.25">
      <c r="A13" t="s">
        <v>617</v>
      </c>
      <c r="B13" t="s">
        <v>361</v>
      </c>
      <c r="C13" t="s">
        <v>401</v>
      </c>
      <c r="D13" t="s">
        <v>514</v>
      </c>
      <c r="E13" s="31">
        <v>77.217391304347828</v>
      </c>
      <c r="F13" s="31">
        <v>321.95608695652163</v>
      </c>
      <c r="G13" s="31">
        <v>113.4858695652174</v>
      </c>
      <c r="H13" s="36">
        <v>0.35248865967408477</v>
      </c>
      <c r="I13" s="31">
        <v>46.105760869565216</v>
      </c>
      <c r="J13" s="31">
        <v>3.5081521739130435</v>
      </c>
      <c r="K13" s="36">
        <v>7.608923717445476E-2</v>
      </c>
      <c r="L13" s="31">
        <v>31.801739130434775</v>
      </c>
      <c r="M13" s="31">
        <v>3.5081521739130435</v>
      </c>
      <c r="N13" s="36">
        <v>0.11031321776222248</v>
      </c>
      <c r="O13" s="31">
        <v>8.9263043478260879</v>
      </c>
      <c r="P13" s="31">
        <v>0</v>
      </c>
      <c r="Q13" s="36">
        <v>0</v>
      </c>
      <c r="R13" s="31">
        <v>5.3777173913043494</v>
      </c>
      <c r="S13" s="31">
        <v>0</v>
      </c>
      <c r="T13" s="36">
        <v>0</v>
      </c>
      <c r="U13" s="31">
        <v>72.292934782608697</v>
      </c>
      <c r="V13" s="31">
        <v>37.123369565217388</v>
      </c>
      <c r="W13" s="36">
        <v>0.51351310715010634</v>
      </c>
      <c r="X13" s="31">
        <v>0</v>
      </c>
      <c r="Y13" s="31">
        <v>0</v>
      </c>
      <c r="Z13" s="36" t="s">
        <v>786</v>
      </c>
      <c r="AA13" s="31">
        <v>203.55739130434773</v>
      </c>
      <c r="AB13" s="31">
        <v>72.854347826086965</v>
      </c>
      <c r="AC13" s="36">
        <v>0.35790568625021912</v>
      </c>
      <c r="AD13" s="31">
        <v>0</v>
      </c>
      <c r="AE13" s="31">
        <v>0</v>
      </c>
      <c r="AF13" s="36" t="s">
        <v>786</v>
      </c>
      <c r="AG13" s="31">
        <v>0</v>
      </c>
      <c r="AH13" s="31">
        <v>0</v>
      </c>
      <c r="AI13" s="36" t="s">
        <v>786</v>
      </c>
      <c r="AJ13" t="s">
        <v>161</v>
      </c>
      <c r="AK13" s="37">
        <v>4</v>
      </c>
      <c r="AT13"/>
    </row>
    <row r="14" spans="1:46" x14ac:dyDescent="0.25">
      <c r="A14" t="s">
        <v>617</v>
      </c>
      <c r="B14" t="s">
        <v>243</v>
      </c>
      <c r="C14" t="s">
        <v>461</v>
      </c>
      <c r="D14" t="s">
        <v>556</v>
      </c>
      <c r="E14" s="31">
        <v>46.760869565217391</v>
      </c>
      <c r="F14" s="31">
        <v>203.08500000000004</v>
      </c>
      <c r="G14" s="31">
        <v>109.62554347826089</v>
      </c>
      <c r="H14" s="36">
        <v>0.53980128260709004</v>
      </c>
      <c r="I14" s="31">
        <v>22.648478260869567</v>
      </c>
      <c r="J14" s="31">
        <v>0.79249999999999998</v>
      </c>
      <c r="K14" s="36">
        <v>3.4991313362064826E-2</v>
      </c>
      <c r="L14" s="31">
        <v>11.63739130434783</v>
      </c>
      <c r="M14" s="31">
        <v>0.79249999999999998</v>
      </c>
      <c r="N14" s="36">
        <v>6.8099454531868761E-2</v>
      </c>
      <c r="O14" s="31">
        <v>3.636521739130433</v>
      </c>
      <c r="P14" s="31">
        <v>0</v>
      </c>
      <c r="Q14" s="36">
        <v>0</v>
      </c>
      <c r="R14" s="31">
        <v>7.3745652173913046</v>
      </c>
      <c r="S14" s="31">
        <v>0</v>
      </c>
      <c r="T14" s="36">
        <v>0</v>
      </c>
      <c r="U14" s="31">
        <v>51.842173913043453</v>
      </c>
      <c r="V14" s="31">
        <v>17.749456521739127</v>
      </c>
      <c r="W14" s="36">
        <v>0.34237485008847934</v>
      </c>
      <c r="X14" s="31">
        <v>0</v>
      </c>
      <c r="Y14" s="31">
        <v>0</v>
      </c>
      <c r="Z14" s="36" t="s">
        <v>786</v>
      </c>
      <c r="AA14" s="31">
        <v>128.59434782608702</v>
      </c>
      <c r="AB14" s="31">
        <v>91.083586956521771</v>
      </c>
      <c r="AC14" s="36">
        <v>0.7083016360851615</v>
      </c>
      <c r="AD14" s="31">
        <v>0</v>
      </c>
      <c r="AE14" s="31">
        <v>0</v>
      </c>
      <c r="AF14" s="36" t="s">
        <v>786</v>
      </c>
      <c r="AG14" s="31">
        <v>0</v>
      </c>
      <c r="AH14" s="31">
        <v>0</v>
      </c>
      <c r="AI14" s="36" t="s">
        <v>786</v>
      </c>
      <c r="AJ14" t="s">
        <v>42</v>
      </c>
      <c r="AK14" s="37">
        <v>4</v>
      </c>
      <c r="AT14"/>
    </row>
    <row r="15" spans="1:46" x14ac:dyDescent="0.25">
      <c r="A15" t="s">
        <v>617</v>
      </c>
      <c r="B15" t="s">
        <v>244</v>
      </c>
      <c r="C15" t="s">
        <v>428</v>
      </c>
      <c r="D15" t="s">
        <v>542</v>
      </c>
      <c r="E15" s="31">
        <v>61.271739130434781</v>
      </c>
      <c r="F15" s="31">
        <v>260.31989130434783</v>
      </c>
      <c r="G15" s="31">
        <v>50.477934782608699</v>
      </c>
      <c r="H15" s="36">
        <v>0.19390732890093837</v>
      </c>
      <c r="I15" s="31">
        <v>30.873369565217384</v>
      </c>
      <c r="J15" s="31">
        <v>10.019239130434782</v>
      </c>
      <c r="K15" s="36">
        <v>0.32452690689527702</v>
      </c>
      <c r="L15" s="31">
        <v>18.98771739130434</v>
      </c>
      <c r="M15" s="31">
        <v>10.019239130434782</v>
      </c>
      <c r="N15" s="36">
        <v>0.52766948885721332</v>
      </c>
      <c r="O15" s="31">
        <v>5.7885869565217396</v>
      </c>
      <c r="P15" s="31">
        <v>0</v>
      </c>
      <c r="Q15" s="36">
        <v>0</v>
      </c>
      <c r="R15" s="31">
        <v>6.0970652173913038</v>
      </c>
      <c r="S15" s="31">
        <v>0</v>
      </c>
      <c r="T15" s="36">
        <v>0</v>
      </c>
      <c r="U15" s="31">
        <v>66.199239130434805</v>
      </c>
      <c r="V15" s="31">
        <v>9.9428260869565239</v>
      </c>
      <c r="W15" s="36">
        <v>0.15019547380847997</v>
      </c>
      <c r="X15" s="31">
        <v>7.3907608695652192</v>
      </c>
      <c r="Y15" s="31">
        <v>0</v>
      </c>
      <c r="Z15" s="36">
        <v>0</v>
      </c>
      <c r="AA15" s="31">
        <v>155.85652173913041</v>
      </c>
      <c r="AB15" s="31">
        <v>30.515869565217393</v>
      </c>
      <c r="AC15" s="36">
        <v>0.19579462716545321</v>
      </c>
      <c r="AD15" s="31">
        <v>0</v>
      </c>
      <c r="AE15" s="31">
        <v>0</v>
      </c>
      <c r="AF15" s="36" t="s">
        <v>786</v>
      </c>
      <c r="AG15" s="31">
        <v>0</v>
      </c>
      <c r="AH15" s="31">
        <v>0</v>
      </c>
      <c r="AI15" s="36" t="s">
        <v>786</v>
      </c>
      <c r="AJ15" t="s">
        <v>43</v>
      </c>
      <c r="AK15" s="37">
        <v>4</v>
      </c>
      <c r="AT15"/>
    </row>
    <row r="16" spans="1:46" x14ac:dyDescent="0.25">
      <c r="A16" t="s">
        <v>617</v>
      </c>
      <c r="B16" t="s">
        <v>242</v>
      </c>
      <c r="C16" t="s">
        <v>460</v>
      </c>
      <c r="D16" t="s">
        <v>573</v>
      </c>
      <c r="E16" s="31">
        <v>48.706521739130437</v>
      </c>
      <c r="F16" s="31">
        <v>215.31423913043477</v>
      </c>
      <c r="G16" s="31">
        <v>37.675869565217397</v>
      </c>
      <c r="H16" s="36">
        <v>0.17498085457503723</v>
      </c>
      <c r="I16" s="31">
        <v>36.194021739130427</v>
      </c>
      <c r="J16" s="31">
        <v>2.4556521739130437</v>
      </c>
      <c r="K16" s="36">
        <v>6.784690001051101E-2</v>
      </c>
      <c r="L16" s="31">
        <v>25.308586956521733</v>
      </c>
      <c r="M16" s="31">
        <v>2.4556521739130437</v>
      </c>
      <c r="N16" s="36">
        <v>9.7028418778641073E-2</v>
      </c>
      <c r="O16" s="31">
        <v>5.7322826086956526</v>
      </c>
      <c r="P16" s="31">
        <v>0</v>
      </c>
      <c r="Q16" s="36">
        <v>0</v>
      </c>
      <c r="R16" s="31">
        <v>5.1531521739130435</v>
      </c>
      <c r="S16" s="31">
        <v>0</v>
      </c>
      <c r="T16" s="36">
        <v>0</v>
      </c>
      <c r="U16" s="31">
        <v>56.030108695652181</v>
      </c>
      <c r="V16" s="31">
        <v>11.481847826086959</v>
      </c>
      <c r="W16" s="36">
        <v>0.20492281905885229</v>
      </c>
      <c r="X16" s="31">
        <v>0</v>
      </c>
      <c r="Y16" s="31">
        <v>0</v>
      </c>
      <c r="Z16" s="36" t="s">
        <v>786</v>
      </c>
      <c r="AA16" s="31">
        <v>123.09010869565216</v>
      </c>
      <c r="AB16" s="31">
        <v>23.738369565217393</v>
      </c>
      <c r="AC16" s="36">
        <v>0.19285359170420402</v>
      </c>
      <c r="AD16" s="31">
        <v>0</v>
      </c>
      <c r="AE16" s="31">
        <v>0</v>
      </c>
      <c r="AF16" s="36" t="s">
        <v>786</v>
      </c>
      <c r="AG16" s="31">
        <v>0</v>
      </c>
      <c r="AH16" s="31">
        <v>0</v>
      </c>
      <c r="AI16" s="36" t="s">
        <v>786</v>
      </c>
      <c r="AJ16" t="s">
        <v>41</v>
      </c>
      <c r="AK16" s="37">
        <v>4</v>
      </c>
      <c r="AT16"/>
    </row>
    <row r="17" spans="1:46" x14ac:dyDescent="0.25">
      <c r="A17" t="s">
        <v>617</v>
      </c>
      <c r="B17" t="s">
        <v>373</v>
      </c>
      <c r="C17" t="s">
        <v>457</v>
      </c>
      <c r="D17" t="s">
        <v>571</v>
      </c>
      <c r="E17" s="31">
        <v>52.956521739130437</v>
      </c>
      <c r="F17" s="31">
        <v>223.87467391304352</v>
      </c>
      <c r="G17" s="31">
        <v>5.4320652173913047</v>
      </c>
      <c r="H17" s="36">
        <v>2.4263866575194679E-2</v>
      </c>
      <c r="I17" s="31">
        <v>52.402826086956523</v>
      </c>
      <c r="J17" s="31">
        <v>0</v>
      </c>
      <c r="K17" s="36">
        <v>0</v>
      </c>
      <c r="L17" s="31">
        <v>41.9</v>
      </c>
      <c r="M17" s="31">
        <v>0</v>
      </c>
      <c r="N17" s="36">
        <v>0</v>
      </c>
      <c r="O17" s="31">
        <v>6.0593478260869578</v>
      </c>
      <c r="P17" s="31">
        <v>0</v>
      </c>
      <c r="Q17" s="36">
        <v>0</v>
      </c>
      <c r="R17" s="31">
        <v>4.4434782608695649</v>
      </c>
      <c r="S17" s="31">
        <v>0</v>
      </c>
      <c r="T17" s="36">
        <v>0</v>
      </c>
      <c r="U17" s="31">
        <v>43.783804347826077</v>
      </c>
      <c r="V17" s="31">
        <v>2.1820652173913042</v>
      </c>
      <c r="W17" s="36">
        <v>4.9837268594949004E-2</v>
      </c>
      <c r="X17" s="31">
        <v>0</v>
      </c>
      <c r="Y17" s="31">
        <v>0</v>
      </c>
      <c r="Z17" s="36" t="s">
        <v>786</v>
      </c>
      <c r="AA17" s="31">
        <v>127.68804347826092</v>
      </c>
      <c r="AB17" s="31">
        <v>3.25</v>
      </c>
      <c r="AC17" s="36">
        <v>2.5452657206336764E-2</v>
      </c>
      <c r="AD17" s="31">
        <v>0</v>
      </c>
      <c r="AE17" s="31">
        <v>0</v>
      </c>
      <c r="AF17" s="36" t="s">
        <v>786</v>
      </c>
      <c r="AG17" s="31">
        <v>0</v>
      </c>
      <c r="AH17" s="31">
        <v>0</v>
      </c>
      <c r="AI17" s="36" t="s">
        <v>786</v>
      </c>
      <c r="AJ17" t="s">
        <v>173</v>
      </c>
      <c r="AK17" s="37">
        <v>4</v>
      </c>
      <c r="AT17"/>
    </row>
    <row r="18" spans="1:46" x14ac:dyDescent="0.25">
      <c r="A18" t="s">
        <v>617</v>
      </c>
      <c r="B18" t="s">
        <v>332</v>
      </c>
      <c r="C18" t="s">
        <v>462</v>
      </c>
      <c r="D18" t="s">
        <v>573</v>
      </c>
      <c r="E18" s="31">
        <v>70.434782608695656</v>
      </c>
      <c r="F18" s="31">
        <v>298.1602173913044</v>
      </c>
      <c r="G18" s="31">
        <v>59.028913043478276</v>
      </c>
      <c r="H18" s="36">
        <v>0.19797715993079298</v>
      </c>
      <c r="I18" s="31">
        <v>52.959130434782601</v>
      </c>
      <c r="J18" s="31">
        <v>0.45989130434782605</v>
      </c>
      <c r="K18" s="36">
        <v>8.6838907771374166E-3</v>
      </c>
      <c r="L18" s="31">
        <v>28.422282608695649</v>
      </c>
      <c r="M18" s="31">
        <v>0.45989130434782605</v>
      </c>
      <c r="N18" s="36">
        <v>1.6180660458534907E-2</v>
      </c>
      <c r="O18" s="31">
        <v>18.391086956521736</v>
      </c>
      <c r="P18" s="31">
        <v>0</v>
      </c>
      <c r="Q18" s="36">
        <v>0</v>
      </c>
      <c r="R18" s="31">
        <v>6.1457608695652173</v>
      </c>
      <c r="S18" s="31">
        <v>0</v>
      </c>
      <c r="T18" s="36">
        <v>0</v>
      </c>
      <c r="U18" s="31">
        <v>72.094347826086945</v>
      </c>
      <c r="V18" s="31">
        <v>19.959456521739131</v>
      </c>
      <c r="W18" s="36">
        <v>0.27685189094001222</v>
      </c>
      <c r="X18" s="31">
        <v>5.3397826086956517</v>
      </c>
      <c r="Y18" s="31">
        <v>0</v>
      </c>
      <c r="Z18" s="36">
        <v>0</v>
      </c>
      <c r="AA18" s="31">
        <v>167.57673913043479</v>
      </c>
      <c r="AB18" s="31">
        <v>38.419347826086963</v>
      </c>
      <c r="AC18" s="36">
        <v>0.22926420471866882</v>
      </c>
      <c r="AD18" s="31">
        <v>0.19021739130434784</v>
      </c>
      <c r="AE18" s="31">
        <v>0.19021739130434784</v>
      </c>
      <c r="AF18" s="36">
        <v>1</v>
      </c>
      <c r="AG18" s="31">
        <v>0</v>
      </c>
      <c r="AH18" s="31">
        <v>0</v>
      </c>
      <c r="AI18" s="36" t="s">
        <v>786</v>
      </c>
      <c r="AJ18" t="s">
        <v>132</v>
      </c>
      <c r="AK18" s="37">
        <v>4</v>
      </c>
      <c r="AT18"/>
    </row>
    <row r="19" spans="1:46" x14ac:dyDescent="0.25">
      <c r="A19" t="s">
        <v>617</v>
      </c>
      <c r="B19" t="s">
        <v>313</v>
      </c>
      <c r="C19" t="s">
        <v>405</v>
      </c>
      <c r="D19" t="s">
        <v>561</v>
      </c>
      <c r="E19" s="31">
        <v>33.739130434782609</v>
      </c>
      <c r="F19" s="31">
        <v>154.94293478260869</v>
      </c>
      <c r="G19" s="31">
        <v>0</v>
      </c>
      <c r="H19" s="36">
        <v>0</v>
      </c>
      <c r="I19" s="31">
        <v>19.725543478260867</v>
      </c>
      <c r="J19" s="31">
        <v>0</v>
      </c>
      <c r="K19" s="36">
        <v>0</v>
      </c>
      <c r="L19" s="31">
        <v>14.073369565217391</v>
      </c>
      <c r="M19" s="31">
        <v>0</v>
      </c>
      <c r="N19" s="36">
        <v>0</v>
      </c>
      <c r="O19" s="31">
        <v>0</v>
      </c>
      <c r="P19" s="31">
        <v>0</v>
      </c>
      <c r="Q19" s="36" t="s">
        <v>786</v>
      </c>
      <c r="R19" s="31">
        <v>5.6521739130434785</v>
      </c>
      <c r="S19" s="31">
        <v>0</v>
      </c>
      <c r="T19" s="36">
        <v>0</v>
      </c>
      <c r="U19" s="31">
        <v>41.355978260869563</v>
      </c>
      <c r="V19" s="31">
        <v>0</v>
      </c>
      <c r="W19" s="36">
        <v>0</v>
      </c>
      <c r="X19" s="31">
        <v>9.1413043478260878</v>
      </c>
      <c r="Y19" s="31">
        <v>0</v>
      </c>
      <c r="Z19" s="36">
        <v>0</v>
      </c>
      <c r="AA19" s="31">
        <v>84.720108695652172</v>
      </c>
      <c r="AB19" s="31">
        <v>0</v>
      </c>
      <c r="AC19" s="36">
        <v>0</v>
      </c>
      <c r="AD19" s="31">
        <v>0</v>
      </c>
      <c r="AE19" s="31">
        <v>0</v>
      </c>
      <c r="AF19" s="36" t="s">
        <v>786</v>
      </c>
      <c r="AG19" s="31">
        <v>0</v>
      </c>
      <c r="AH19" s="31">
        <v>0</v>
      </c>
      <c r="AI19" s="36" t="s">
        <v>786</v>
      </c>
      <c r="AJ19" t="s">
        <v>112</v>
      </c>
      <c r="AK19" s="37">
        <v>4</v>
      </c>
      <c r="AT19"/>
    </row>
    <row r="20" spans="1:46" x14ac:dyDescent="0.25">
      <c r="A20" t="s">
        <v>617</v>
      </c>
      <c r="B20" t="s">
        <v>288</v>
      </c>
      <c r="C20" t="s">
        <v>442</v>
      </c>
      <c r="D20" t="s">
        <v>559</v>
      </c>
      <c r="E20" s="31">
        <v>46.097826086956523</v>
      </c>
      <c r="F20" s="31">
        <v>184.45293478260874</v>
      </c>
      <c r="G20" s="31">
        <v>5.0251086956521736</v>
      </c>
      <c r="H20" s="36">
        <v>2.7243311154548078E-2</v>
      </c>
      <c r="I20" s="31">
        <v>31.825652173913042</v>
      </c>
      <c r="J20" s="31">
        <v>0</v>
      </c>
      <c r="K20" s="36">
        <v>0</v>
      </c>
      <c r="L20" s="31">
        <v>22.672391304347823</v>
      </c>
      <c r="M20" s="31">
        <v>0</v>
      </c>
      <c r="N20" s="36">
        <v>0</v>
      </c>
      <c r="O20" s="31">
        <v>3.9358695652173905</v>
      </c>
      <c r="P20" s="31">
        <v>0</v>
      </c>
      <c r="Q20" s="36">
        <v>0</v>
      </c>
      <c r="R20" s="31">
        <v>5.2173913043478262</v>
      </c>
      <c r="S20" s="31">
        <v>0</v>
      </c>
      <c r="T20" s="36">
        <v>0</v>
      </c>
      <c r="U20" s="31">
        <v>42.065434782608698</v>
      </c>
      <c r="V20" s="31">
        <v>4.2822826086956516</v>
      </c>
      <c r="W20" s="36">
        <v>0.10180050749091735</v>
      </c>
      <c r="X20" s="31">
        <v>5.930108695652172</v>
      </c>
      <c r="Y20" s="31">
        <v>0</v>
      </c>
      <c r="Z20" s="36">
        <v>0</v>
      </c>
      <c r="AA20" s="31">
        <v>104.63173913043484</v>
      </c>
      <c r="AB20" s="31">
        <v>0.74282608695652175</v>
      </c>
      <c r="AC20" s="36">
        <v>7.0994336243470849E-3</v>
      </c>
      <c r="AD20" s="31">
        <v>0</v>
      </c>
      <c r="AE20" s="31">
        <v>0</v>
      </c>
      <c r="AF20" s="36" t="s">
        <v>786</v>
      </c>
      <c r="AG20" s="31">
        <v>0</v>
      </c>
      <c r="AH20" s="31">
        <v>0</v>
      </c>
      <c r="AI20" s="36" t="s">
        <v>786</v>
      </c>
      <c r="AJ20" t="s">
        <v>87</v>
      </c>
      <c r="AK20" s="37">
        <v>4</v>
      </c>
      <c r="AT20"/>
    </row>
    <row r="21" spans="1:46" x14ac:dyDescent="0.25">
      <c r="A21" t="s">
        <v>617</v>
      </c>
      <c r="B21" t="s">
        <v>204</v>
      </c>
      <c r="C21" t="s">
        <v>416</v>
      </c>
      <c r="D21" t="s">
        <v>552</v>
      </c>
      <c r="E21" s="31">
        <v>113.40217391304348</v>
      </c>
      <c r="F21" s="31">
        <v>392.53097826086957</v>
      </c>
      <c r="G21" s="31">
        <v>29.160326086956523</v>
      </c>
      <c r="H21" s="36">
        <v>7.4287961210483255E-2</v>
      </c>
      <c r="I21" s="31">
        <v>68.258043478260873</v>
      </c>
      <c r="J21" s="31">
        <v>0</v>
      </c>
      <c r="K21" s="36">
        <v>0</v>
      </c>
      <c r="L21" s="31">
        <v>45.072391304347825</v>
      </c>
      <c r="M21" s="31">
        <v>0</v>
      </c>
      <c r="N21" s="36">
        <v>0</v>
      </c>
      <c r="O21" s="31">
        <v>17.685652173913041</v>
      </c>
      <c r="P21" s="31">
        <v>0</v>
      </c>
      <c r="Q21" s="36">
        <v>0</v>
      </c>
      <c r="R21" s="31">
        <v>5.5</v>
      </c>
      <c r="S21" s="31">
        <v>0</v>
      </c>
      <c r="T21" s="36">
        <v>0</v>
      </c>
      <c r="U21" s="31">
        <v>76.794565217391309</v>
      </c>
      <c r="V21" s="31">
        <v>29.160326086956523</v>
      </c>
      <c r="W21" s="36">
        <v>0.37971861686317249</v>
      </c>
      <c r="X21" s="31">
        <v>9.3533695652173918</v>
      </c>
      <c r="Y21" s="31">
        <v>0</v>
      </c>
      <c r="Z21" s="36">
        <v>0</v>
      </c>
      <c r="AA21" s="31">
        <v>224.55978260869566</v>
      </c>
      <c r="AB21" s="31">
        <v>0</v>
      </c>
      <c r="AC21" s="36">
        <v>0</v>
      </c>
      <c r="AD21" s="31">
        <v>13.565217391304348</v>
      </c>
      <c r="AE21" s="31">
        <v>0</v>
      </c>
      <c r="AF21" s="36">
        <v>0</v>
      </c>
      <c r="AG21" s="31">
        <v>0</v>
      </c>
      <c r="AH21" s="31">
        <v>0</v>
      </c>
      <c r="AI21" s="36" t="s">
        <v>786</v>
      </c>
      <c r="AJ21" t="s">
        <v>3</v>
      </c>
      <c r="AK21" s="37">
        <v>4</v>
      </c>
      <c r="AT21"/>
    </row>
    <row r="22" spans="1:46" x14ac:dyDescent="0.25">
      <c r="A22" t="s">
        <v>617</v>
      </c>
      <c r="B22" t="s">
        <v>303</v>
      </c>
      <c r="C22" t="s">
        <v>417</v>
      </c>
      <c r="D22" t="s">
        <v>563</v>
      </c>
      <c r="E22" s="31">
        <v>73.380434782608702</v>
      </c>
      <c r="F22" s="31">
        <v>271.14565217391305</v>
      </c>
      <c r="G22" s="31">
        <v>0.97826086956521752</v>
      </c>
      <c r="H22" s="36">
        <v>3.6078796090662012E-3</v>
      </c>
      <c r="I22" s="31">
        <v>27.713043478260865</v>
      </c>
      <c r="J22" s="31">
        <v>0.58695652173913049</v>
      </c>
      <c r="K22" s="36">
        <v>2.1179792908691566E-2</v>
      </c>
      <c r="L22" s="31">
        <v>21.299999999999997</v>
      </c>
      <c r="M22" s="31">
        <v>0</v>
      </c>
      <c r="N22" s="36">
        <v>0</v>
      </c>
      <c r="O22" s="31">
        <v>0.58695652173913049</v>
      </c>
      <c r="P22" s="31">
        <v>0.58695652173913049</v>
      </c>
      <c r="Q22" s="36">
        <v>1</v>
      </c>
      <c r="R22" s="31">
        <v>5.8260869565217392</v>
      </c>
      <c r="S22" s="31">
        <v>0</v>
      </c>
      <c r="T22" s="36">
        <v>0</v>
      </c>
      <c r="U22" s="31">
        <v>93.942391304347836</v>
      </c>
      <c r="V22" s="31">
        <v>0</v>
      </c>
      <c r="W22" s="36">
        <v>0</v>
      </c>
      <c r="X22" s="31">
        <v>0</v>
      </c>
      <c r="Y22" s="31">
        <v>0</v>
      </c>
      <c r="Z22" s="36" t="s">
        <v>786</v>
      </c>
      <c r="AA22" s="31">
        <v>149.49021739130433</v>
      </c>
      <c r="AB22" s="31">
        <v>0.39130434782608697</v>
      </c>
      <c r="AC22" s="36">
        <v>2.6175916702416186E-3</v>
      </c>
      <c r="AD22" s="31">
        <v>0</v>
      </c>
      <c r="AE22" s="31">
        <v>0</v>
      </c>
      <c r="AF22" s="36" t="s">
        <v>786</v>
      </c>
      <c r="AG22" s="31">
        <v>0</v>
      </c>
      <c r="AH22" s="31">
        <v>0</v>
      </c>
      <c r="AI22" s="36" t="s">
        <v>786</v>
      </c>
      <c r="AJ22" t="s">
        <v>102</v>
      </c>
      <c r="AK22" s="37">
        <v>4</v>
      </c>
      <c r="AT22"/>
    </row>
    <row r="23" spans="1:46" x14ac:dyDescent="0.25">
      <c r="A23" t="s">
        <v>617</v>
      </c>
      <c r="B23" t="s">
        <v>215</v>
      </c>
      <c r="C23" t="s">
        <v>417</v>
      </c>
      <c r="D23" t="s">
        <v>563</v>
      </c>
      <c r="E23" s="31">
        <v>192.79347826086956</v>
      </c>
      <c r="F23" s="31">
        <v>560.06347826086949</v>
      </c>
      <c r="G23" s="31">
        <v>7.523695652173914</v>
      </c>
      <c r="H23" s="36">
        <v>1.3433648049211816E-2</v>
      </c>
      <c r="I23" s="31">
        <v>44.610869565217392</v>
      </c>
      <c r="J23" s="31">
        <v>0</v>
      </c>
      <c r="K23" s="36">
        <v>0</v>
      </c>
      <c r="L23" s="31">
        <v>33.73065217391305</v>
      </c>
      <c r="M23" s="31">
        <v>0</v>
      </c>
      <c r="N23" s="36">
        <v>0</v>
      </c>
      <c r="O23" s="31">
        <v>5.5758695652173911</v>
      </c>
      <c r="P23" s="31">
        <v>0</v>
      </c>
      <c r="Q23" s="36">
        <v>0</v>
      </c>
      <c r="R23" s="31">
        <v>5.3043478260869561</v>
      </c>
      <c r="S23" s="31">
        <v>0</v>
      </c>
      <c r="T23" s="36">
        <v>0</v>
      </c>
      <c r="U23" s="31">
        <v>203.67869565217393</v>
      </c>
      <c r="V23" s="31">
        <v>0</v>
      </c>
      <c r="W23" s="36">
        <v>0</v>
      </c>
      <c r="X23" s="31">
        <v>22.093043478260874</v>
      </c>
      <c r="Y23" s="31">
        <v>0</v>
      </c>
      <c r="Z23" s="36">
        <v>0</v>
      </c>
      <c r="AA23" s="31">
        <v>237.84543478260863</v>
      </c>
      <c r="AB23" s="31">
        <v>7.523695652173914</v>
      </c>
      <c r="AC23" s="36">
        <v>3.1632709953212226E-2</v>
      </c>
      <c r="AD23" s="31">
        <v>51.835434782608679</v>
      </c>
      <c r="AE23" s="31">
        <v>0</v>
      </c>
      <c r="AF23" s="36">
        <v>0</v>
      </c>
      <c r="AG23" s="31">
        <v>0</v>
      </c>
      <c r="AH23" s="31">
        <v>0</v>
      </c>
      <c r="AI23" s="36" t="s">
        <v>786</v>
      </c>
      <c r="AJ23" t="s">
        <v>14</v>
      </c>
      <c r="AK23" s="37">
        <v>4</v>
      </c>
      <c r="AT23"/>
    </row>
    <row r="24" spans="1:46" x14ac:dyDescent="0.25">
      <c r="A24" t="s">
        <v>617</v>
      </c>
      <c r="B24" t="s">
        <v>337</v>
      </c>
      <c r="C24" t="s">
        <v>400</v>
      </c>
      <c r="D24" t="s">
        <v>563</v>
      </c>
      <c r="E24" s="31">
        <v>55.347826086956523</v>
      </c>
      <c r="F24" s="31">
        <v>185.53923913043479</v>
      </c>
      <c r="G24" s="31">
        <v>0</v>
      </c>
      <c r="H24" s="36">
        <v>0</v>
      </c>
      <c r="I24" s="31">
        <v>29.350978260869571</v>
      </c>
      <c r="J24" s="31">
        <v>0</v>
      </c>
      <c r="K24" s="36">
        <v>0</v>
      </c>
      <c r="L24" s="31">
        <v>19.002282608695658</v>
      </c>
      <c r="M24" s="31">
        <v>0</v>
      </c>
      <c r="N24" s="36">
        <v>0</v>
      </c>
      <c r="O24" s="31">
        <v>5.5864130434782613</v>
      </c>
      <c r="P24" s="31">
        <v>0</v>
      </c>
      <c r="Q24" s="36">
        <v>0</v>
      </c>
      <c r="R24" s="31">
        <v>4.762282608695652</v>
      </c>
      <c r="S24" s="31">
        <v>0</v>
      </c>
      <c r="T24" s="36">
        <v>0</v>
      </c>
      <c r="U24" s="31">
        <v>49.466521739130442</v>
      </c>
      <c r="V24" s="31">
        <v>0</v>
      </c>
      <c r="W24" s="36">
        <v>0</v>
      </c>
      <c r="X24" s="31">
        <v>8.9428260869565186</v>
      </c>
      <c r="Y24" s="31">
        <v>0</v>
      </c>
      <c r="Z24" s="36">
        <v>0</v>
      </c>
      <c r="AA24" s="31">
        <v>97.778913043478283</v>
      </c>
      <c r="AB24" s="31">
        <v>0</v>
      </c>
      <c r="AC24" s="36">
        <v>0</v>
      </c>
      <c r="AD24" s="31">
        <v>0</v>
      </c>
      <c r="AE24" s="31">
        <v>0</v>
      </c>
      <c r="AF24" s="36" t="s">
        <v>786</v>
      </c>
      <c r="AG24" s="31">
        <v>0</v>
      </c>
      <c r="AH24" s="31">
        <v>0</v>
      </c>
      <c r="AI24" s="36" t="s">
        <v>786</v>
      </c>
      <c r="AJ24" t="s">
        <v>137</v>
      </c>
      <c r="AK24" s="37">
        <v>4</v>
      </c>
      <c r="AT24"/>
    </row>
    <row r="25" spans="1:46" x14ac:dyDescent="0.25">
      <c r="A25" t="s">
        <v>617</v>
      </c>
      <c r="B25" t="s">
        <v>357</v>
      </c>
      <c r="C25" t="s">
        <v>496</v>
      </c>
      <c r="D25" t="s">
        <v>520</v>
      </c>
      <c r="E25" s="31">
        <v>28.380434782608695</v>
      </c>
      <c r="F25" s="31">
        <v>103.64706521739133</v>
      </c>
      <c r="G25" s="31">
        <v>0</v>
      </c>
      <c r="H25" s="36">
        <v>0</v>
      </c>
      <c r="I25" s="31">
        <v>16.536739130434785</v>
      </c>
      <c r="J25" s="31">
        <v>0</v>
      </c>
      <c r="K25" s="36">
        <v>0</v>
      </c>
      <c r="L25" s="31">
        <v>13.498695652173915</v>
      </c>
      <c r="M25" s="31">
        <v>0</v>
      </c>
      <c r="N25" s="36">
        <v>0</v>
      </c>
      <c r="O25" s="31">
        <v>0</v>
      </c>
      <c r="P25" s="31">
        <v>0</v>
      </c>
      <c r="Q25" s="36" t="s">
        <v>786</v>
      </c>
      <c r="R25" s="31">
        <v>3.0380434782608696</v>
      </c>
      <c r="S25" s="31">
        <v>0</v>
      </c>
      <c r="T25" s="36">
        <v>0</v>
      </c>
      <c r="U25" s="31">
        <v>22.349021739130436</v>
      </c>
      <c r="V25" s="31">
        <v>0</v>
      </c>
      <c r="W25" s="36">
        <v>0</v>
      </c>
      <c r="X25" s="31">
        <v>9.0310869565217349</v>
      </c>
      <c r="Y25" s="31">
        <v>0</v>
      </c>
      <c r="Z25" s="36">
        <v>0</v>
      </c>
      <c r="AA25" s="31">
        <v>55.730217391304379</v>
      </c>
      <c r="AB25" s="31">
        <v>0</v>
      </c>
      <c r="AC25" s="36">
        <v>0</v>
      </c>
      <c r="AD25" s="31">
        <v>0</v>
      </c>
      <c r="AE25" s="31">
        <v>0</v>
      </c>
      <c r="AF25" s="36" t="s">
        <v>786</v>
      </c>
      <c r="AG25" s="31">
        <v>0</v>
      </c>
      <c r="AH25" s="31">
        <v>0</v>
      </c>
      <c r="AI25" s="36" t="s">
        <v>786</v>
      </c>
      <c r="AJ25" t="s">
        <v>157</v>
      </c>
      <c r="AK25" s="37">
        <v>4</v>
      </c>
      <c r="AT25"/>
    </row>
    <row r="26" spans="1:46" x14ac:dyDescent="0.25">
      <c r="A26" t="s">
        <v>617</v>
      </c>
      <c r="B26" t="s">
        <v>317</v>
      </c>
      <c r="C26" t="s">
        <v>443</v>
      </c>
      <c r="D26" t="s">
        <v>531</v>
      </c>
      <c r="E26" s="31">
        <v>18.847826086956523</v>
      </c>
      <c r="F26" s="31">
        <v>99.438043478260866</v>
      </c>
      <c r="G26" s="31">
        <v>0.45108695652173914</v>
      </c>
      <c r="H26" s="36">
        <v>4.5363619470284097E-3</v>
      </c>
      <c r="I26" s="31">
        <v>15.465217391304346</v>
      </c>
      <c r="J26" s="31">
        <v>0.45108695652173914</v>
      </c>
      <c r="K26" s="36">
        <v>2.9167838065785778E-2</v>
      </c>
      <c r="L26" s="31">
        <v>9.2750000000000004</v>
      </c>
      <c r="M26" s="31">
        <v>0</v>
      </c>
      <c r="N26" s="36">
        <v>0</v>
      </c>
      <c r="O26" s="31">
        <v>0.45108695652173914</v>
      </c>
      <c r="P26" s="31">
        <v>0.45108695652173914</v>
      </c>
      <c r="Q26" s="36">
        <v>1</v>
      </c>
      <c r="R26" s="31">
        <v>5.7391304347826084</v>
      </c>
      <c r="S26" s="31">
        <v>0</v>
      </c>
      <c r="T26" s="36">
        <v>0</v>
      </c>
      <c r="U26" s="31">
        <v>37.661956521739128</v>
      </c>
      <c r="V26" s="31">
        <v>0</v>
      </c>
      <c r="W26" s="36">
        <v>0</v>
      </c>
      <c r="X26" s="31">
        <v>0</v>
      </c>
      <c r="Y26" s="31">
        <v>0</v>
      </c>
      <c r="Z26" s="36" t="s">
        <v>786</v>
      </c>
      <c r="AA26" s="31">
        <v>46.310869565217388</v>
      </c>
      <c r="AB26" s="31">
        <v>0</v>
      </c>
      <c r="AC26" s="36">
        <v>0</v>
      </c>
      <c r="AD26" s="31">
        <v>0</v>
      </c>
      <c r="AE26" s="31">
        <v>0</v>
      </c>
      <c r="AF26" s="36" t="s">
        <v>786</v>
      </c>
      <c r="AG26" s="31">
        <v>0</v>
      </c>
      <c r="AH26" s="31">
        <v>0</v>
      </c>
      <c r="AI26" s="36" t="s">
        <v>786</v>
      </c>
      <c r="AJ26" t="s">
        <v>116</v>
      </c>
      <c r="AK26" s="37">
        <v>4</v>
      </c>
      <c r="AT26"/>
    </row>
    <row r="27" spans="1:46" x14ac:dyDescent="0.25">
      <c r="A27" t="s">
        <v>617</v>
      </c>
      <c r="B27" t="s">
        <v>208</v>
      </c>
      <c r="C27" t="s">
        <v>441</v>
      </c>
      <c r="D27" t="s">
        <v>532</v>
      </c>
      <c r="E27" s="31">
        <v>89.586956521739125</v>
      </c>
      <c r="F27" s="31">
        <v>313.3804347826088</v>
      </c>
      <c r="G27" s="31">
        <v>19.945652173913043</v>
      </c>
      <c r="H27" s="36">
        <v>6.3646769102701936E-2</v>
      </c>
      <c r="I27" s="31">
        <v>37.038043478260867</v>
      </c>
      <c r="J27" s="31">
        <v>3.2065217391304346</v>
      </c>
      <c r="K27" s="36">
        <v>8.6573734409391048E-2</v>
      </c>
      <c r="L27" s="31">
        <v>30.432065217391305</v>
      </c>
      <c r="M27" s="31">
        <v>2.339673913043478</v>
      </c>
      <c r="N27" s="36">
        <v>7.688186445218323E-2</v>
      </c>
      <c r="O27" s="31">
        <v>0.32065217391304346</v>
      </c>
      <c r="P27" s="31">
        <v>0.32065217391304346</v>
      </c>
      <c r="Q27" s="36">
        <v>1</v>
      </c>
      <c r="R27" s="31">
        <v>6.2853260869565215</v>
      </c>
      <c r="S27" s="31">
        <v>0.54619565217391308</v>
      </c>
      <c r="T27" s="36">
        <v>8.6900129701686132E-2</v>
      </c>
      <c r="U27" s="31">
        <v>71.211956521739154</v>
      </c>
      <c r="V27" s="31">
        <v>0</v>
      </c>
      <c r="W27" s="36">
        <v>0</v>
      </c>
      <c r="X27" s="31">
        <v>1.4402173913043479</v>
      </c>
      <c r="Y27" s="31">
        <v>1.4402173913043479</v>
      </c>
      <c r="Z27" s="36">
        <v>1</v>
      </c>
      <c r="AA27" s="31">
        <v>203.69021739130443</v>
      </c>
      <c r="AB27" s="31">
        <v>15.298913043478262</v>
      </c>
      <c r="AC27" s="36">
        <v>7.5108727554096935E-2</v>
      </c>
      <c r="AD27" s="31">
        <v>0</v>
      </c>
      <c r="AE27" s="31">
        <v>0</v>
      </c>
      <c r="AF27" s="36" t="s">
        <v>786</v>
      </c>
      <c r="AG27" s="31">
        <v>0</v>
      </c>
      <c r="AH27" s="31">
        <v>0</v>
      </c>
      <c r="AI27" s="36" t="s">
        <v>786</v>
      </c>
      <c r="AJ27" t="s">
        <v>7</v>
      </c>
      <c r="AK27" s="37">
        <v>4</v>
      </c>
      <c r="AT27"/>
    </row>
    <row r="28" spans="1:46" x14ac:dyDescent="0.25">
      <c r="A28" t="s">
        <v>617</v>
      </c>
      <c r="B28" t="s">
        <v>206</v>
      </c>
      <c r="C28" t="s">
        <v>436</v>
      </c>
      <c r="D28" t="s">
        <v>550</v>
      </c>
      <c r="E28" s="31">
        <v>71.891304347826093</v>
      </c>
      <c r="F28" s="31">
        <v>265.81989130434783</v>
      </c>
      <c r="G28" s="31">
        <v>20.637282608695656</v>
      </c>
      <c r="H28" s="36">
        <v>7.7636336797185748E-2</v>
      </c>
      <c r="I28" s="31">
        <v>32.643478260869564</v>
      </c>
      <c r="J28" s="31">
        <v>0.51630434782608692</v>
      </c>
      <c r="K28" s="36">
        <v>1.581646244006393E-2</v>
      </c>
      <c r="L28" s="31">
        <v>26.388043478260869</v>
      </c>
      <c r="M28" s="31">
        <v>0</v>
      </c>
      <c r="N28" s="36">
        <v>0</v>
      </c>
      <c r="O28" s="31">
        <v>0.51630434782608692</v>
      </c>
      <c r="P28" s="31">
        <v>0.51630434782608692</v>
      </c>
      <c r="Q28" s="36">
        <v>1</v>
      </c>
      <c r="R28" s="31">
        <v>5.7391304347826084</v>
      </c>
      <c r="S28" s="31">
        <v>0</v>
      </c>
      <c r="T28" s="36">
        <v>0</v>
      </c>
      <c r="U28" s="31">
        <v>76.653804347826139</v>
      </c>
      <c r="V28" s="31">
        <v>0.42771739130434777</v>
      </c>
      <c r="W28" s="36">
        <v>5.5798586246747399E-3</v>
      </c>
      <c r="X28" s="31">
        <v>2.7934782608695654</v>
      </c>
      <c r="Y28" s="31">
        <v>2.7934782608695654</v>
      </c>
      <c r="Z28" s="36">
        <v>1</v>
      </c>
      <c r="AA28" s="31">
        <v>153.7291304347826</v>
      </c>
      <c r="AB28" s="31">
        <v>16.899782608695656</v>
      </c>
      <c r="AC28" s="36">
        <v>0.10993220712885739</v>
      </c>
      <c r="AD28" s="31">
        <v>0</v>
      </c>
      <c r="AE28" s="31">
        <v>0</v>
      </c>
      <c r="AF28" s="36" t="s">
        <v>786</v>
      </c>
      <c r="AG28" s="31">
        <v>0</v>
      </c>
      <c r="AH28" s="31">
        <v>0</v>
      </c>
      <c r="AI28" s="36" t="s">
        <v>786</v>
      </c>
      <c r="AJ28" t="s">
        <v>5</v>
      </c>
      <c r="AK28" s="37">
        <v>4</v>
      </c>
      <c r="AT28"/>
    </row>
    <row r="29" spans="1:46" x14ac:dyDescent="0.25">
      <c r="A29" t="s">
        <v>617</v>
      </c>
      <c r="B29" t="s">
        <v>335</v>
      </c>
      <c r="C29" t="s">
        <v>468</v>
      </c>
      <c r="D29" t="s">
        <v>576</v>
      </c>
      <c r="E29" s="31">
        <v>50.413043478260867</v>
      </c>
      <c r="F29" s="31">
        <v>186.43836956521739</v>
      </c>
      <c r="G29" s="31">
        <v>0</v>
      </c>
      <c r="H29" s="36">
        <v>0</v>
      </c>
      <c r="I29" s="31">
        <v>37.623695652173907</v>
      </c>
      <c r="J29" s="31">
        <v>0</v>
      </c>
      <c r="K29" s="36">
        <v>0</v>
      </c>
      <c r="L29" s="31">
        <v>31.715760869565212</v>
      </c>
      <c r="M29" s="31">
        <v>0</v>
      </c>
      <c r="N29" s="36">
        <v>0</v>
      </c>
      <c r="O29" s="31">
        <v>4.1990217391304343</v>
      </c>
      <c r="P29" s="31">
        <v>0</v>
      </c>
      <c r="Q29" s="36">
        <v>0</v>
      </c>
      <c r="R29" s="31">
        <v>1.7089130434782605</v>
      </c>
      <c r="S29" s="31">
        <v>0</v>
      </c>
      <c r="T29" s="36">
        <v>0</v>
      </c>
      <c r="U29" s="31">
        <v>30.524782608695645</v>
      </c>
      <c r="V29" s="31">
        <v>0</v>
      </c>
      <c r="W29" s="36">
        <v>0</v>
      </c>
      <c r="X29" s="31">
        <v>6.8867391304347816</v>
      </c>
      <c r="Y29" s="31">
        <v>0</v>
      </c>
      <c r="Z29" s="36">
        <v>0</v>
      </c>
      <c r="AA29" s="31">
        <v>111.40315217391307</v>
      </c>
      <c r="AB29" s="31">
        <v>0</v>
      </c>
      <c r="AC29" s="36">
        <v>0</v>
      </c>
      <c r="AD29" s="31">
        <v>0</v>
      </c>
      <c r="AE29" s="31">
        <v>0</v>
      </c>
      <c r="AF29" s="36" t="s">
        <v>786</v>
      </c>
      <c r="AG29" s="31">
        <v>0</v>
      </c>
      <c r="AH29" s="31">
        <v>0</v>
      </c>
      <c r="AI29" s="36" t="s">
        <v>786</v>
      </c>
      <c r="AJ29" t="s">
        <v>135</v>
      </c>
      <c r="AK29" s="37">
        <v>4</v>
      </c>
      <c r="AT29"/>
    </row>
    <row r="30" spans="1:46" x14ac:dyDescent="0.25">
      <c r="A30" t="s">
        <v>617</v>
      </c>
      <c r="B30" t="s">
        <v>380</v>
      </c>
      <c r="C30" t="s">
        <v>448</v>
      </c>
      <c r="D30" t="s">
        <v>564</v>
      </c>
      <c r="E30" s="31">
        <v>22.434782608695652</v>
      </c>
      <c r="F30" s="31">
        <v>145.88630434782607</v>
      </c>
      <c r="G30" s="31">
        <v>0</v>
      </c>
      <c r="H30" s="36">
        <v>0</v>
      </c>
      <c r="I30" s="31">
        <v>21.817934782608695</v>
      </c>
      <c r="J30" s="31">
        <v>0</v>
      </c>
      <c r="K30" s="36">
        <v>0</v>
      </c>
      <c r="L30" s="31">
        <v>8.679347826086957</v>
      </c>
      <c r="M30" s="31">
        <v>0</v>
      </c>
      <c r="N30" s="36">
        <v>0</v>
      </c>
      <c r="O30" s="31">
        <v>7.3994565217391308</v>
      </c>
      <c r="P30" s="31">
        <v>0</v>
      </c>
      <c r="Q30" s="36">
        <v>0</v>
      </c>
      <c r="R30" s="31">
        <v>5.7391304347826084</v>
      </c>
      <c r="S30" s="31">
        <v>0</v>
      </c>
      <c r="T30" s="36">
        <v>0</v>
      </c>
      <c r="U30" s="31">
        <v>43.524456521739133</v>
      </c>
      <c r="V30" s="31">
        <v>0</v>
      </c>
      <c r="W30" s="36">
        <v>0</v>
      </c>
      <c r="X30" s="31">
        <v>6.7961956521739131</v>
      </c>
      <c r="Y30" s="31">
        <v>0</v>
      </c>
      <c r="Z30" s="36">
        <v>0</v>
      </c>
      <c r="AA30" s="31">
        <v>73.747717391304349</v>
      </c>
      <c r="AB30" s="31">
        <v>0</v>
      </c>
      <c r="AC30" s="36">
        <v>0</v>
      </c>
      <c r="AD30" s="31">
        <v>0</v>
      </c>
      <c r="AE30" s="31">
        <v>0</v>
      </c>
      <c r="AF30" s="36" t="s">
        <v>786</v>
      </c>
      <c r="AG30" s="31">
        <v>0</v>
      </c>
      <c r="AH30" s="31">
        <v>0</v>
      </c>
      <c r="AI30" s="36" t="s">
        <v>786</v>
      </c>
      <c r="AJ30" t="s">
        <v>180</v>
      </c>
      <c r="AK30" s="37">
        <v>4</v>
      </c>
      <c r="AT30"/>
    </row>
    <row r="31" spans="1:46" x14ac:dyDescent="0.25">
      <c r="A31" t="s">
        <v>617</v>
      </c>
      <c r="B31" t="s">
        <v>343</v>
      </c>
      <c r="C31" t="s">
        <v>447</v>
      </c>
      <c r="D31" t="s">
        <v>529</v>
      </c>
      <c r="E31" s="31">
        <v>112.20652173913044</v>
      </c>
      <c r="F31" s="31">
        <v>602.7693478260868</v>
      </c>
      <c r="G31" s="31">
        <v>0</v>
      </c>
      <c r="H31" s="36">
        <v>0</v>
      </c>
      <c r="I31" s="31">
        <v>76.450652173913042</v>
      </c>
      <c r="J31" s="31">
        <v>0</v>
      </c>
      <c r="K31" s="36">
        <v>0</v>
      </c>
      <c r="L31" s="31">
        <v>57.189782608695644</v>
      </c>
      <c r="M31" s="31">
        <v>0</v>
      </c>
      <c r="N31" s="36">
        <v>0</v>
      </c>
      <c r="O31" s="31">
        <v>14.125</v>
      </c>
      <c r="P31" s="31">
        <v>0</v>
      </c>
      <c r="Q31" s="36">
        <v>0</v>
      </c>
      <c r="R31" s="31">
        <v>5.1358695652173916</v>
      </c>
      <c r="S31" s="31">
        <v>0</v>
      </c>
      <c r="T31" s="36">
        <v>0</v>
      </c>
      <c r="U31" s="31">
        <v>116.97749999999998</v>
      </c>
      <c r="V31" s="31">
        <v>0</v>
      </c>
      <c r="W31" s="36">
        <v>0</v>
      </c>
      <c r="X31" s="31">
        <v>11.667391304347829</v>
      </c>
      <c r="Y31" s="31">
        <v>0</v>
      </c>
      <c r="Z31" s="36">
        <v>0</v>
      </c>
      <c r="AA31" s="31">
        <v>397.67380434782592</v>
      </c>
      <c r="AB31" s="31">
        <v>0</v>
      </c>
      <c r="AC31" s="36">
        <v>0</v>
      </c>
      <c r="AD31" s="31">
        <v>0</v>
      </c>
      <c r="AE31" s="31">
        <v>0</v>
      </c>
      <c r="AF31" s="36" t="s">
        <v>786</v>
      </c>
      <c r="AG31" s="31">
        <v>0</v>
      </c>
      <c r="AH31" s="31">
        <v>0</v>
      </c>
      <c r="AI31" s="36" t="s">
        <v>786</v>
      </c>
      <c r="AJ31" t="s">
        <v>143</v>
      </c>
      <c r="AK31" s="37">
        <v>4</v>
      </c>
      <c r="AT31"/>
    </row>
    <row r="32" spans="1:46" x14ac:dyDescent="0.25">
      <c r="A32" t="s">
        <v>617</v>
      </c>
      <c r="B32" t="s">
        <v>228</v>
      </c>
      <c r="C32" t="s">
        <v>405</v>
      </c>
      <c r="D32" t="s">
        <v>561</v>
      </c>
      <c r="E32" s="31">
        <v>85.065217391304344</v>
      </c>
      <c r="F32" s="31">
        <v>242.86065217391305</v>
      </c>
      <c r="G32" s="31">
        <v>78.874891304347827</v>
      </c>
      <c r="H32" s="36">
        <v>0.32477427116462382</v>
      </c>
      <c r="I32" s="31">
        <v>15.522173913043478</v>
      </c>
      <c r="J32" s="31">
        <v>0</v>
      </c>
      <c r="K32" s="36">
        <v>0</v>
      </c>
      <c r="L32" s="31">
        <v>7.1068478260869554</v>
      </c>
      <c r="M32" s="31">
        <v>0</v>
      </c>
      <c r="N32" s="36">
        <v>0</v>
      </c>
      <c r="O32" s="31">
        <v>2.9370652173913037</v>
      </c>
      <c r="P32" s="31">
        <v>0</v>
      </c>
      <c r="Q32" s="36">
        <v>0</v>
      </c>
      <c r="R32" s="31">
        <v>5.4782608695652177</v>
      </c>
      <c r="S32" s="31">
        <v>0</v>
      </c>
      <c r="T32" s="36">
        <v>0</v>
      </c>
      <c r="U32" s="31">
        <v>85.667934782608697</v>
      </c>
      <c r="V32" s="31">
        <v>20.451847826086958</v>
      </c>
      <c r="W32" s="36">
        <v>0.23873398930399864</v>
      </c>
      <c r="X32" s="31">
        <v>0.76902173913043481</v>
      </c>
      <c r="Y32" s="31">
        <v>0</v>
      </c>
      <c r="Z32" s="36">
        <v>0</v>
      </c>
      <c r="AA32" s="31">
        <v>140.42815217391308</v>
      </c>
      <c r="AB32" s="31">
        <v>58.423043478260873</v>
      </c>
      <c r="AC32" s="36">
        <v>0.41603512240128976</v>
      </c>
      <c r="AD32" s="31">
        <v>0.47336956521739126</v>
      </c>
      <c r="AE32" s="31">
        <v>0</v>
      </c>
      <c r="AF32" s="36">
        <v>0</v>
      </c>
      <c r="AG32" s="31">
        <v>0</v>
      </c>
      <c r="AH32" s="31">
        <v>0</v>
      </c>
      <c r="AI32" s="36" t="s">
        <v>786</v>
      </c>
      <c r="AJ32" t="s">
        <v>27</v>
      </c>
      <c r="AK32" s="37">
        <v>4</v>
      </c>
      <c r="AT32"/>
    </row>
    <row r="33" spans="1:46" x14ac:dyDescent="0.25">
      <c r="A33" t="s">
        <v>617</v>
      </c>
      <c r="B33" t="s">
        <v>376</v>
      </c>
      <c r="C33" t="s">
        <v>504</v>
      </c>
      <c r="D33" t="s">
        <v>526</v>
      </c>
      <c r="E33" s="31">
        <v>52</v>
      </c>
      <c r="F33" s="31">
        <v>154.25923913043476</v>
      </c>
      <c r="G33" s="31">
        <v>0</v>
      </c>
      <c r="H33" s="36">
        <v>0</v>
      </c>
      <c r="I33" s="31">
        <v>25.291304347826081</v>
      </c>
      <c r="J33" s="31">
        <v>0</v>
      </c>
      <c r="K33" s="36">
        <v>0</v>
      </c>
      <c r="L33" s="31">
        <v>19.726086956521733</v>
      </c>
      <c r="M33" s="31">
        <v>0</v>
      </c>
      <c r="N33" s="36">
        <v>0</v>
      </c>
      <c r="O33" s="31">
        <v>0</v>
      </c>
      <c r="P33" s="31">
        <v>0</v>
      </c>
      <c r="Q33" s="36" t="s">
        <v>786</v>
      </c>
      <c r="R33" s="31">
        <v>5.5652173913043477</v>
      </c>
      <c r="S33" s="31">
        <v>0</v>
      </c>
      <c r="T33" s="36">
        <v>0</v>
      </c>
      <c r="U33" s="31">
        <v>42.807608695652185</v>
      </c>
      <c r="V33" s="31">
        <v>0</v>
      </c>
      <c r="W33" s="36">
        <v>0</v>
      </c>
      <c r="X33" s="31">
        <v>10.066847826086958</v>
      </c>
      <c r="Y33" s="31">
        <v>0</v>
      </c>
      <c r="Z33" s="36">
        <v>0</v>
      </c>
      <c r="AA33" s="31">
        <v>76.09347826086956</v>
      </c>
      <c r="AB33" s="31">
        <v>0</v>
      </c>
      <c r="AC33" s="36">
        <v>0</v>
      </c>
      <c r="AD33" s="31">
        <v>0</v>
      </c>
      <c r="AE33" s="31">
        <v>0</v>
      </c>
      <c r="AF33" s="36" t="s">
        <v>786</v>
      </c>
      <c r="AG33" s="31">
        <v>0</v>
      </c>
      <c r="AH33" s="31">
        <v>0</v>
      </c>
      <c r="AI33" s="36" t="s">
        <v>786</v>
      </c>
      <c r="AJ33" t="s">
        <v>176</v>
      </c>
      <c r="AK33" s="37">
        <v>4</v>
      </c>
      <c r="AT33"/>
    </row>
    <row r="34" spans="1:46" x14ac:dyDescent="0.25">
      <c r="A34" t="s">
        <v>617</v>
      </c>
      <c r="B34" t="s">
        <v>369</v>
      </c>
      <c r="C34" t="s">
        <v>501</v>
      </c>
      <c r="D34" t="s">
        <v>569</v>
      </c>
      <c r="E34" s="31">
        <v>83.673913043478265</v>
      </c>
      <c r="F34" s="31">
        <v>279.93260869565216</v>
      </c>
      <c r="G34" s="31">
        <v>88.334782608695647</v>
      </c>
      <c r="H34" s="36">
        <v>0.31555731581358865</v>
      </c>
      <c r="I34" s="31">
        <v>51.402282608695657</v>
      </c>
      <c r="J34" s="31">
        <v>6.6169565217391302</v>
      </c>
      <c r="K34" s="36">
        <v>0.12872884599525058</v>
      </c>
      <c r="L34" s="31">
        <v>32.002826086956524</v>
      </c>
      <c r="M34" s="31">
        <v>6.6169565217391302</v>
      </c>
      <c r="N34" s="36">
        <v>0.2067616311059485</v>
      </c>
      <c r="O34" s="31">
        <v>15.3125</v>
      </c>
      <c r="P34" s="31">
        <v>0</v>
      </c>
      <c r="Q34" s="36">
        <v>0</v>
      </c>
      <c r="R34" s="31">
        <v>4.0869565217391308</v>
      </c>
      <c r="S34" s="31">
        <v>0</v>
      </c>
      <c r="T34" s="36">
        <v>0</v>
      </c>
      <c r="U34" s="31">
        <v>54.296195652173914</v>
      </c>
      <c r="V34" s="31">
        <v>25.209239130434781</v>
      </c>
      <c r="W34" s="36">
        <v>0.46429107652269652</v>
      </c>
      <c r="X34" s="31">
        <v>13.054347826086957</v>
      </c>
      <c r="Y34" s="31">
        <v>0</v>
      </c>
      <c r="Z34" s="36">
        <v>0</v>
      </c>
      <c r="AA34" s="31">
        <v>161.17978260869566</v>
      </c>
      <c r="AB34" s="31">
        <v>56.508586956521739</v>
      </c>
      <c r="AC34" s="36">
        <v>0.35059351763558649</v>
      </c>
      <c r="AD34" s="31">
        <v>0</v>
      </c>
      <c r="AE34" s="31">
        <v>0</v>
      </c>
      <c r="AF34" s="36" t="s">
        <v>786</v>
      </c>
      <c r="AG34" s="31">
        <v>0</v>
      </c>
      <c r="AH34" s="31">
        <v>0</v>
      </c>
      <c r="AI34" s="36" t="s">
        <v>786</v>
      </c>
      <c r="AJ34" t="s">
        <v>169</v>
      </c>
      <c r="AK34" s="37">
        <v>4</v>
      </c>
      <c r="AT34"/>
    </row>
    <row r="35" spans="1:46" x14ac:dyDescent="0.25">
      <c r="A35" t="s">
        <v>617</v>
      </c>
      <c r="B35" t="s">
        <v>266</v>
      </c>
      <c r="C35" t="s">
        <v>473</v>
      </c>
      <c r="D35" t="s">
        <v>557</v>
      </c>
      <c r="E35" s="31">
        <v>67.586956521739125</v>
      </c>
      <c r="F35" s="31">
        <v>307.17391304347825</v>
      </c>
      <c r="G35" s="31">
        <v>0</v>
      </c>
      <c r="H35" s="36">
        <v>0</v>
      </c>
      <c r="I35" s="31">
        <v>31.247282608695656</v>
      </c>
      <c r="J35" s="31">
        <v>0</v>
      </c>
      <c r="K35" s="36">
        <v>0</v>
      </c>
      <c r="L35" s="31">
        <v>19.913043478260871</v>
      </c>
      <c r="M35" s="31">
        <v>0</v>
      </c>
      <c r="N35" s="36">
        <v>0</v>
      </c>
      <c r="O35" s="31">
        <v>5.6820652173913047</v>
      </c>
      <c r="P35" s="31">
        <v>0</v>
      </c>
      <c r="Q35" s="36">
        <v>0</v>
      </c>
      <c r="R35" s="31">
        <v>5.6521739130434785</v>
      </c>
      <c r="S35" s="31">
        <v>0</v>
      </c>
      <c r="T35" s="36">
        <v>0</v>
      </c>
      <c r="U35" s="31">
        <v>47.967391304347828</v>
      </c>
      <c r="V35" s="31">
        <v>0</v>
      </c>
      <c r="W35" s="36">
        <v>0</v>
      </c>
      <c r="X35" s="31">
        <v>0.27445652173913043</v>
      </c>
      <c r="Y35" s="31">
        <v>0</v>
      </c>
      <c r="Z35" s="36">
        <v>0</v>
      </c>
      <c r="AA35" s="31">
        <v>227.68478260869566</v>
      </c>
      <c r="AB35" s="31">
        <v>0</v>
      </c>
      <c r="AC35" s="36">
        <v>0</v>
      </c>
      <c r="AD35" s="31">
        <v>0</v>
      </c>
      <c r="AE35" s="31">
        <v>0</v>
      </c>
      <c r="AF35" s="36" t="s">
        <v>786</v>
      </c>
      <c r="AG35" s="31">
        <v>0</v>
      </c>
      <c r="AH35" s="31">
        <v>0</v>
      </c>
      <c r="AI35" s="36" t="s">
        <v>786</v>
      </c>
      <c r="AJ35" t="s">
        <v>65</v>
      </c>
      <c r="AK35" s="37">
        <v>4</v>
      </c>
      <c r="AT35"/>
    </row>
    <row r="36" spans="1:46" x14ac:dyDescent="0.25">
      <c r="A36" t="s">
        <v>617</v>
      </c>
      <c r="B36" t="s">
        <v>304</v>
      </c>
      <c r="C36" t="s">
        <v>481</v>
      </c>
      <c r="D36" t="s">
        <v>583</v>
      </c>
      <c r="E36" s="31">
        <v>55.076086956521742</v>
      </c>
      <c r="F36" s="31">
        <v>203.4891304347826</v>
      </c>
      <c r="G36" s="31">
        <v>59.998913043478268</v>
      </c>
      <c r="H36" s="36">
        <v>0.29485070241974259</v>
      </c>
      <c r="I36" s="31">
        <v>28.498913043478261</v>
      </c>
      <c r="J36" s="31">
        <v>0.25543478260869568</v>
      </c>
      <c r="K36" s="36">
        <v>8.9629657881688859E-3</v>
      </c>
      <c r="L36" s="31">
        <v>22.504347826086956</v>
      </c>
      <c r="M36" s="31">
        <v>0</v>
      </c>
      <c r="N36" s="36">
        <v>0</v>
      </c>
      <c r="O36" s="31">
        <v>0.25543478260869568</v>
      </c>
      <c r="P36" s="31">
        <v>0.25543478260869568</v>
      </c>
      <c r="Q36" s="36">
        <v>1</v>
      </c>
      <c r="R36" s="31">
        <v>5.7391304347826084</v>
      </c>
      <c r="S36" s="31">
        <v>0</v>
      </c>
      <c r="T36" s="36">
        <v>0</v>
      </c>
      <c r="U36" s="31">
        <v>64.502173913043464</v>
      </c>
      <c r="V36" s="31">
        <v>17.607608695652175</v>
      </c>
      <c r="W36" s="36">
        <v>0.27297698089043182</v>
      </c>
      <c r="X36" s="31">
        <v>0.18478260869565216</v>
      </c>
      <c r="Y36" s="31">
        <v>0.18478260869565216</v>
      </c>
      <c r="Z36" s="36">
        <v>1</v>
      </c>
      <c r="AA36" s="31">
        <v>110.30326086956521</v>
      </c>
      <c r="AB36" s="31">
        <v>41.951086956521742</v>
      </c>
      <c r="AC36" s="36">
        <v>0.38032499334837755</v>
      </c>
      <c r="AD36" s="31">
        <v>0</v>
      </c>
      <c r="AE36" s="31">
        <v>0</v>
      </c>
      <c r="AF36" s="36" t="s">
        <v>786</v>
      </c>
      <c r="AG36" s="31">
        <v>0</v>
      </c>
      <c r="AH36" s="31">
        <v>0</v>
      </c>
      <c r="AI36" s="36" t="s">
        <v>786</v>
      </c>
      <c r="AJ36" t="s">
        <v>103</v>
      </c>
      <c r="AK36" s="37">
        <v>4</v>
      </c>
      <c r="AT36"/>
    </row>
    <row r="37" spans="1:46" x14ac:dyDescent="0.25">
      <c r="A37" t="s">
        <v>617</v>
      </c>
      <c r="B37" t="s">
        <v>222</v>
      </c>
      <c r="C37" t="s">
        <v>423</v>
      </c>
      <c r="D37" t="s">
        <v>567</v>
      </c>
      <c r="E37" s="31">
        <v>109.76086956521739</v>
      </c>
      <c r="F37" s="31">
        <v>345.85010869565212</v>
      </c>
      <c r="G37" s="31">
        <v>6.7934782608695649E-2</v>
      </c>
      <c r="H37" s="36">
        <v>1.964283974491337E-4</v>
      </c>
      <c r="I37" s="31">
        <v>43.760543478260871</v>
      </c>
      <c r="J37" s="31">
        <v>6.7934782608695649E-2</v>
      </c>
      <c r="K37" s="36">
        <v>1.5524209072596167E-3</v>
      </c>
      <c r="L37" s="31">
        <v>34.369239130434785</v>
      </c>
      <c r="M37" s="31">
        <v>6.7934782608695649E-2</v>
      </c>
      <c r="N37" s="36">
        <v>1.9766158439200876E-3</v>
      </c>
      <c r="O37" s="31">
        <v>5.3913043478260869</v>
      </c>
      <c r="P37" s="31">
        <v>0</v>
      </c>
      <c r="Q37" s="36">
        <v>0</v>
      </c>
      <c r="R37" s="31">
        <v>4</v>
      </c>
      <c r="S37" s="31">
        <v>0</v>
      </c>
      <c r="T37" s="36">
        <v>0</v>
      </c>
      <c r="U37" s="31">
        <v>68.283913043478236</v>
      </c>
      <c r="V37" s="31">
        <v>0</v>
      </c>
      <c r="W37" s="36">
        <v>0</v>
      </c>
      <c r="X37" s="31">
        <v>11.475978260869566</v>
      </c>
      <c r="Y37" s="31">
        <v>0</v>
      </c>
      <c r="Z37" s="36">
        <v>0</v>
      </c>
      <c r="AA37" s="31">
        <v>92.037065217391302</v>
      </c>
      <c r="AB37" s="31">
        <v>0</v>
      </c>
      <c r="AC37" s="36">
        <v>0</v>
      </c>
      <c r="AD37" s="31">
        <v>130.29260869565215</v>
      </c>
      <c r="AE37" s="31">
        <v>0</v>
      </c>
      <c r="AF37" s="36">
        <v>0</v>
      </c>
      <c r="AG37" s="31">
        <v>0</v>
      </c>
      <c r="AH37" s="31">
        <v>0</v>
      </c>
      <c r="AI37" s="36" t="s">
        <v>786</v>
      </c>
      <c r="AJ37" t="s">
        <v>21</v>
      </c>
      <c r="AK37" s="37">
        <v>4</v>
      </c>
      <c r="AT37"/>
    </row>
    <row r="38" spans="1:46" x14ac:dyDescent="0.25">
      <c r="A38" t="s">
        <v>617</v>
      </c>
      <c r="B38" t="s">
        <v>319</v>
      </c>
      <c r="C38" t="s">
        <v>412</v>
      </c>
      <c r="D38" t="s">
        <v>561</v>
      </c>
      <c r="E38" s="31">
        <v>107.8804347826087</v>
      </c>
      <c r="F38" s="31">
        <v>436.59239130434781</v>
      </c>
      <c r="G38" s="31">
        <v>0</v>
      </c>
      <c r="H38" s="36">
        <v>0</v>
      </c>
      <c r="I38" s="31">
        <v>52.176630434782602</v>
      </c>
      <c r="J38" s="31">
        <v>0</v>
      </c>
      <c r="K38" s="36">
        <v>0</v>
      </c>
      <c r="L38" s="31">
        <v>35.548913043478258</v>
      </c>
      <c r="M38" s="31">
        <v>0</v>
      </c>
      <c r="N38" s="36">
        <v>0</v>
      </c>
      <c r="O38" s="31">
        <v>10.975543478260869</v>
      </c>
      <c r="P38" s="31">
        <v>0</v>
      </c>
      <c r="Q38" s="36">
        <v>0</v>
      </c>
      <c r="R38" s="31">
        <v>5.6521739130434785</v>
      </c>
      <c r="S38" s="31">
        <v>0</v>
      </c>
      <c r="T38" s="36">
        <v>0</v>
      </c>
      <c r="U38" s="31">
        <v>96.065217391304344</v>
      </c>
      <c r="V38" s="31">
        <v>0</v>
      </c>
      <c r="W38" s="36">
        <v>0</v>
      </c>
      <c r="X38" s="31">
        <v>16.557065217391305</v>
      </c>
      <c r="Y38" s="31">
        <v>0</v>
      </c>
      <c r="Z38" s="36">
        <v>0</v>
      </c>
      <c r="AA38" s="31">
        <v>250.95108695652175</v>
      </c>
      <c r="AB38" s="31">
        <v>0</v>
      </c>
      <c r="AC38" s="36">
        <v>0</v>
      </c>
      <c r="AD38" s="31">
        <v>20.842391304347824</v>
      </c>
      <c r="AE38" s="31">
        <v>0</v>
      </c>
      <c r="AF38" s="36">
        <v>0</v>
      </c>
      <c r="AG38" s="31">
        <v>0</v>
      </c>
      <c r="AH38" s="31">
        <v>0</v>
      </c>
      <c r="AI38" s="36" t="s">
        <v>786</v>
      </c>
      <c r="AJ38" t="s">
        <v>118</v>
      </c>
      <c r="AK38" s="37">
        <v>4</v>
      </c>
      <c r="AT38"/>
    </row>
    <row r="39" spans="1:46" x14ac:dyDescent="0.25">
      <c r="A39" t="s">
        <v>617</v>
      </c>
      <c r="B39" t="s">
        <v>281</v>
      </c>
      <c r="C39" t="s">
        <v>427</v>
      </c>
      <c r="D39" t="s">
        <v>525</v>
      </c>
      <c r="E39" s="31">
        <v>77.510869565217391</v>
      </c>
      <c r="F39" s="31">
        <v>347.49413043478262</v>
      </c>
      <c r="G39" s="31">
        <v>12.532282608695652</v>
      </c>
      <c r="H39" s="36">
        <v>3.6064731778391E-2</v>
      </c>
      <c r="I39" s="31">
        <v>44.04021739130436</v>
      </c>
      <c r="J39" s="31">
        <v>0</v>
      </c>
      <c r="K39" s="36">
        <v>0</v>
      </c>
      <c r="L39" s="31">
        <v>2.1192391304347828</v>
      </c>
      <c r="M39" s="31">
        <v>0</v>
      </c>
      <c r="N39" s="36">
        <v>0</v>
      </c>
      <c r="O39" s="31">
        <v>33.920978260869575</v>
      </c>
      <c r="P39" s="31">
        <v>0</v>
      </c>
      <c r="Q39" s="36">
        <v>0</v>
      </c>
      <c r="R39" s="31">
        <v>8</v>
      </c>
      <c r="S39" s="31">
        <v>0</v>
      </c>
      <c r="T39" s="36">
        <v>0</v>
      </c>
      <c r="U39" s="31">
        <v>70.883913043478273</v>
      </c>
      <c r="V39" s="31">
        <v>12.532282608695652</v>
      </c>
      <c r="W39" s="36">
        <v>0.17680009568614941</v>
      </c>
      <c r="X39" s="31">
        <v>18.428913043478268</v>
      </c>
      <c r="Y39" s="31">
        <v>0</v>
      </c>
      <c r="Z39" s="36">
        <v>0</v>
      </c>
      <c r="AA39" s="31">
        <v>196.83032608695649</v>
      </c>
      <c r="AB39" s="31">
        <v>0</v>
      </c>
      <c r="AC39" s="36">
        <v>0</v>
      </c>
      <c r="AD39" s="31">
        <v>17.310760869565218</v>
      </c>
      <c r="AE39" s="31">
        <v>0</v>
      </c>
      <c r="AF39" s="36">
        <v>0</v>
      </c>
      <c r="AG39" s="31">
        <v>0</v>
      </c>
      <c r="AH39" s="31">
        <v>0</v>
      </c>
      <c r="AI39" s="36" t="s">
        <v>786</v>
      </c>
      <c r="AJ39" t="s">
        <v>80</v>
      </c>
      <c r="AK39" s="37">
        <v>4</v>
      </c>
      <c r="AT39"/>
    </row>
    <row r="40" spans="1:46" x14ac:dyDescent="0.25">
      <c r="A40" t="s">
        <v>617</v>
      </c>
      <c r="B40" t="s">
        <v>390</v>
      </c>
      <c r="C40" t="s">
        <v>436</v>
      </c>
      <c r="D40" t="s">
        <v>550</v>
      </c>
      <c r="E40" s="31">
        <v>115.94565217391305</v>
      </c>
      <c r="F40" s="31">
        <v>438.04750000000001</v>
      </c>
      <c r="G40" s="31">
        <v>0</v>
      </c>
      <c r="H40" s="36">
        <v>0</v>
      </c>
      <c r="I40" s="31">
        <v>52.728369565217392</v>
      </c>
      <c r="J40" s="31">
        <v>0</v>
      </c>
      <c r="K40" s="36">
        <v>0</v>
      </c>
      <c r="L40" s="31">
        <v>35.973152173913043</v>
      </c>
      <c r="M40" s="31">
        <v>0</v>
      </c>
      <c r="N40" s="36">
        <v>0</v>
      </c>
      <c r="O40" s="31">
        <v>11.537934782608698</v>
      </c>
      <c r="P40" s="31">
        <v>0</v>
      </c>
      <c r="Q40" s="36">
        <v>0</v>
      </c>
      <c r="R40" s="31">
        <v>5.2172826086956521</v>
      </c>
      <c r="S40" s="31">
        <v>0</v>
      </c>
      <c r="T40" s="36">
        <v>0</v>
      </c>
      <c r="U40" s="31">
        <v>104.35869565217391</v>
      </c>
      <c r="V40" s="31">
        <v>0</v>
      </c>
      <c r="W40" s="36">
        <v>0</v>
      </c>
      <c r="X40" s="31">
        <v>12.3825</v>
      </c>
      <c r="Y40" s="31">
        <v>0</v>
      </c>
      <c r="Z40" s="36">
        <v>0</v>
      </c>
      <c r="AA40" s="31">
        <v>240.62043478260875</v>
      </c>
      <c r="AB40" s="31">
        <v>0</v>
      </c>
      <c r="AC40" s="36">
        <v>0</v>
      </c>
      <c r="AD40" s="31">
        <v>27.957500000000003</v>
      </c>
      <c r="AE40" s="31">
        <v>0</v>
      </c>
      <c r="AF40" s="36">
        <v>0</v>
      </c>
      <c r="AG40" s="31">
        <v>0</v>
      </c>
      <c r="AH40" s="31">
        <v>0</v>
      </c>
      <c r="AI40" s="36" t="s">
        <v>786</v>
      </c>
      <c r="AJ40" t="s">
        <v>190</v>
      </c>
      <c r="AK40" s="37">
        <v>4</v>
      </c>
      <c r="AT40"/>
    </row>
    <row r="41" spans="1:46" x14ac:dyDescent="0.25">
      <c r="A41" t="s">
        <v>617</v>
      </c>
      <c r="B41" t="s">
        <v>322</v>
      </c>
      <c r="C41" t="s">
        <v>417</v>
      </c>
      <c r="D41" t="s">
        <v>563</v>
      </c>
      <c r="E41" s="31">
        <v>53.358695652173914</v>
      </c>
      <c r="F41" s="31">
        <v>180.34760869565218</v>
      </c>
      <c r="G41" s="31">
        <v>71.399456521739125</v>
      </c>
      <c r="H41" s="36">
        <v>0.39589910306063525</v>
      </c>
      <c r="I41" s="31">
        <v>20.366847826086957</v>
      </c>
      <c r="J41" s="31">
        <v>8.6956521739130432E-2</v>
      </c>
      <c r="K41" s="36">
        <v>4.2695130086724481E-3</v>
      </c>
      <c r="L41" s="31">
        <v>13.845108695652174</v>
      </c>
      <c r="M41" s="31">
        <v>8.6956521739130432E-2</v>
      </c>
      <c r="N41" s="36">
        <v>6.2806673209028462E-3</v>
      </c>
      <c r="O41" s="31">
        <v>0</v>
      </c>
      <c r="P41" s="31">
        <v>0</v>
      </c>
      <c r="Q41" s="36" t="s">
        <v>786</v>
      </c>
      <c r="R41" s="31">
        <v>6.5217391304347823</v>
      </c>
      <c r="S41" s="31">
        <v>0</v>
      </c>
      <c r="T41" s="36">
        <v>0</v>
      </c>
      <c r="U41" s="31">
        <v>29.388586956521738</v>
      </c>
      <c r="V41" s="31">
        <v>7.7391304347826084</v>
      </c>
      <c r="W41" s="36">
        <v>0.26333795654184006</v>
      </c>
      <c r="X41" s="31">
        <v>9.3614130434782616</v>
      </c>
      <c r="Y41" s="31">
        <v>0</v>
      </c>
      <c r="Z41" s="36">
        <v>0</v>
      </c>
      <c r="AA41" s="31">
        <v>121.23076086956522</v>
      </c>
      <c r="AB41" s="31">
        <v>63.573369565217391</v>
      </c>
      <c r="AC41" s="36">
        <v>0.52439965821560208</v>
      </c>
      <c r="AD41" s="31">
        <v>0</v>
      </c>
      <c r="AE41" s="31">
        <v>0</v>
      </c>
      <c r="AF41" s="36" t="s">
        <v>786</v>
      </c>
      <c r="AG41" s="31">
        <v>0</v>
      </c>
      <c r="AH41" s="31">
        <v>0</v>
      </c>
      <c r="AI41" s="36" t="s">
        <v>786</v>
      </c>
      <c r="AJ41" t="s">
        <v>121</v>
      </c>
      <c r="AK41" s="37">
        <v>4</v>
      </c>
      <c r="AT41"/>
    </row>
    <row r="42" spans="1:46" x14ac:dyDescent="0.25">
      <c r="A42" t="s">
        <v>617</v>
      </c>
      <c r="B42" t="s">
        <v>291</v>
      </c>
      <c r="C42" t="s">
        <v>405</v>
      </c>
      <c r="D42" t="s">
        <v>561</v>
      </c>
      <c r="E42" s="31">
        <v>48.630434782608695</v>
      </c>
      <c r="F42" s="31">
        <v>188.44728260869564</v>
      </c>
      <c r="G42" s="31">
        <v>0</v>
      </c>
      <c r="H42" s="36">
        <v>0</v>
      </c>
      <c r="I42" s="31">
        <v>18.347826086956523</v>
      </c>
      <c r="J42" s="31">
        <v>0</v>
      </c>
      <c r="K42" s="36">
        <v>0</v>
      </c>
      <c r="L42" s="31">
        <v>12.521739130434783</v>
      </c>
      <c r="M42" s="31">
        <v>0</v>
      </c>
      <c r="N42" s="36">
        <v>0</v>
      </c>
      <c r="O42" s="31">
        <v>0</v>
      </c>
      <c r="P42" s="31">
        <v>0</v>
      </c>
      <c r="Q42" s="36" t="s">
        <v>786</v>
      </c>
      <c r="R42" s="31">
        <v>5.8260869565217392</v>
      </c>
      <c r="S42" s="31">
        <v>0</v>
      </c>
      <c r="T42" s="36">
        <v>0</v>
      </c>
      <c r="U42" s="31">
        <v>41.051630434782609</v>
      </c>
      <c r="V42" s="31">
        <v>0</v>
      </c>
      <c r="W42" s="36">
        <v>0</v>
      </c>
      <c r="X42" s="31">
        <v>13.880434782608695</v>
      </c>
      <c r="Y42" s="31">
        <v>0</v>
      </c>
      <c r="Z42" s="36">
        <v>0</v>
      </c>
      <c r="AA42" s="31">
        <v>115.16739130434782</v>
      </c>
      <c r="AB42" s="31">
        <v>0</v>
      </c>
      <c r="AC42" s="36">
        <v>0</v>
      </c>
      <c r="AD42" s="31">
        <v>0</v>
      </c>
      <c r="AE42" s="31">
        <v>0</v>
      </c>
      <c r="AF42" s="36" t="s">
        <v>786</v>
      </c>
      <c r="AG42" s="31">
        <v>0</v>
      </c>
      <c r="AH42" s="31">
        <v>0</v>
      </c>
      <c r="AI42" s="36" t="s">
        <v>786</v>
      </c>
      <c r="AJ42" t="s">
        <v>90</v>
      </c>
      <c r="AK42" s="37">
        <v>4</v>
      </c>
      <c r="AT42"/>
    </row>
    <row r="43" spans="1:46" x14ac:dyDescent="0.25">
      <c r="A43" t="s">
        <v>617</v>
      </c>
      <c r="B43" t="s">
        <v>328</v>
      </c>
      <c r="C43" t="s">
        <v>490</v>
      </c>
      <c r="D43" t="s">
        <v>579</v>
      </c>
      <c r="E43" s="31">
        <v>54.184782608695649</v>
      </c>
      <c r="F43" s="31">
        <v>186.58304347826089</v>
      </c>
      <c r="G43" s="31">
        <v>18.106956521739129</v>
      </c>
      <c r="H43" s="36">
        <v>9.7045027158905797E-2</v>
      </c>
      <c r="I43" s="31">
        <v>23.478260869565215</v>
      </c>
      <c r="J43" s="31">
        <v>1.9586956521739132</v>
      </c>
      <c r="K43" s="36">
        <v>8.3425925925925945E-2</v>
      </c>
      <c r="L43" s="31">
        <v>16.505434782608692</v>
      </c>
      <c r="M43" s="31">
        <v>0.72499999999999998</v>
      </c>
      <c r="N43" s="36">
        <v>4.3924925913730664E-2</v>
      </c>
      <c r="O43" s="31">
        <v>1.2336956521739131</v>
      </c>
      <c r="P43" s="31">
        <v>1.2336956521739131</v>
      </c>
      <c r="Q43" s="36">
        <v>1</v>
      </c>
      <c r="R43" s="31">
        <v>5.7391304347826084</v>
      </c>
      <c r="S43" s="31">
        <v>0</v>
      </c>
      <c r="T43" s="36">
        <v>0</v>
      </c>
      <c r="U43" s="31">
        <v>52.456521739130437</v>
      </c>
      <c r="V43" s="31">
        <v>4.0119565217391306</v>
      </c>
      <c r="W43" s="36">
        <v>7.6481558226274352E-2</v>
      </c>
      <c r="X43" s="31">
        <v>0</v>
      </c>
      <c r="Y43" s="31">
        <v>0</v>
      </c>
      <c r="Z43" s="36" t="s">
        <v>786</v>
      </c>
      <c r="AA43" s="31">
        <v>110.64826086956523</v>
      </c>
      <c r="AB43" s="31">
        <v>12.136304347826083</v>
      </c>
      <c r="AC43" s="36">
        <v>0.1096836430364924</v>
      </c>
      <c r="AD43" s="31">
        <v>0</v>
      </c>
      <c r="AE43" s="31">
        <v>0</v>
      </c>
      <c r="AF43" s="36" t="s">
        <v>786</v>
      </c>
      <c r="AG43" s="31">
        <v>0</v>
      </c>
      <c r="AH43" s="31">
        <v>0</v>
      </c>
      <c r="AI43" s="36" t="s">
        <v>786</v>
      </c>
      <c r="AJ43" t="s">
        <v>127</v>
      </c>
      <c r="AK43" s="37">
        <v>4</v>
      </c>
      <c r="AT43"/>
    </row>
    <row r="44" spans="1:46" x14ac:dyDescent="0.25">
      <c r="A44" t="s">
        <v>617</v>
      </c>
      <c r="B44" t="s">
        <v>285</v>
      </c>
      <c r="C44" t="s">
        <v>450</v>
      </c>
      <c r="D44" t="s">
        <v>565</v>
      </c>
      <c r="E44" s="31">
        <v>65.913043478260875</v>
      </c>
      <c r="F44" s="31">
        <v>267.03652173913042</v>
      </c>
      <c r="G44" s="31">
        <v>0</v>
      </c>
      <c r="H44" s="36">
        <v>0</v>
      </c>
      <c r="I44" s="31">
        <v>49.716739130434782</v>
      </c>
      <c r="J44" s="31">
        <v>0</v>
      </c>
      <c r="K44" s="36">
        <v>0</v>
      </c>
      <c r="L44" s="31">
        <v>8.4011956521739144</v>
      </c>
      <c r="M44" s="31">
        <v>0</v>
      </c>
      <c r="N44" s="36">
        <v>0</v>
      </c>
      <c r="O44" s="31">
        <v>35.53021739130434</v>
      </c>
      <c r="P44" s="31">
        <v>0</v>
      </c>
      <c r="Q44" s="36">
        <v>0</v>
      </c>
      <c r="R44" s="31">
        <v>5.7853260869565215</v>
      </c>
      <c r="S44" s="31">
        <v>0</v>
      </c>
      <c r="T44" s="36">
        <v>0</v>
      </c>
      <c r="U44" s="31">
        <v>79.373369565217374</v>
      </c>
      <c r="V44" s="31">
        <v>0</v>
      </c>
      <c r="W44" s="36">
        <v>0</v>
      </c>
      <c r="X44" s="31">
        <v>11.642717391304346</v>
      </c>
      <c r="Y44" s="31">
        <v>0</v>
      </c>
      <c r="Z44" s="36">
        <v>0</v>
      </c>
      <c r="AA44" s="31">
        <v>77.001195652173919</v>
      </c>
      <c r="AB44" s="31">
        <v>0</v>
      </c>
      <c r="AC44" s="36">
        <v>0</v>
      </c>
      <c r="AD44" s="31">
        <v>49.302499999999988</v>
      </c>
      <c r="AE44" s="31">
        <v>0</v>
      </c>
      <c r="AF44" s="36">
        <v>0</v>
      </c>
      <c r="AG44" s="31">
        <v>0</v>
      </c>
      <c r="AH44" s="31">
        <v>0</v>
      </c>
      <c r="AI44" s="36" t="s">
        <v>786</v>
      </c>
      <c r="AJ44" t="s">
        <v>84</v>
      </c>
      <c r="AK44" s="37">
        <v>4</v>
      </c>
      <c r="AT44"/>
    </row>
    <row r="45" spans="1:46" x14ac:dyDescent="0.25">
      <c r="A45" t="s">
        <v>617</v>
      </c>
      <c r="B45" t="s">
        <v>239</v>
      </c>
      <c r="C45" t="s">
        <v>443</v>
      </c>
      <c r="D45" t="s">
        <v>531</v>
      </c>
      <c r="E45" s="31">
        <v>110.05434782608695</v>
      </c>
      <c r="F45" s="31">
        <v>340.68619565217398</v>
      </c>
      <c r="G45" s="31">
        <v>0</v>
      </c>
      <c r="H45" s="36">
        <v>0</v>
      </c>
      <c r="I45" s="31">
        <v>29.55445652173913</v>
      </c>
      <c r="J45" s="31">
        <v>0</v>
      </c>
      <c r="K45" s="36">
        <v>0</v>
      </c>
      <c r="L45" s="31">
        <v>18.076195652173912</v>
      </c>
      <c r="M45" s="31">
        <v>0</v>
      </c>
      <c r="N45" s="36">
        <v>0</v>
      </c>
      <c r="O45" s="31">
        <v>5.9130434782608692</v>
      </c>
      <c r="P45" s="31">
        <v>0</v>
      </c>
      <c r="Q45" s="36">
        <v>0</v>
      </c>
      <c r="R45" s="31">
        <v>5.5652173913043477</v>
      </c>
      <c r="S45" s="31">
        <v>0</v>
      </c>
      <c r="T45" s="36">
        <v>0</v>
      </c>
      <c r="U45" s="31">
        <v>108.42478260869565</v>
      </c>
      <c r="V45" s="31">
        <v>0</v>
      </c>
      <c r="W45" s="36">
        <v>0</v>
      </c>
      <c r="X45" s="31">
        <v>5.0966304347826084</v>
      </c>
      <c r="Y45" s="31">
        <v>0</v>
      </c>
      <c r="Z45" s="36">
        <v>0</v>
      </c>
      <c r="AA45" s="31">
        <v>197.6103260869566</v>
      </c>
      <c r="AB45" s="31">
        <v>0</v>
      </c>
      <c r="AC45" s="36">
        <v>0</v>
      </c>
      <c r="AD45" s="31">
        <v>0</v>
      </c>
      <c r="AE45" s="31">
        <v>0</v>
      </c>
      <c r="AF45" s="36" t="s">
        <v>786</v>
      </c>
      <c r="AG45" s="31">
        <v>0</v>
      </c>
      <c r="AH45" s="31">
        <v>0</v>
      </c>
      <c r="AI45" s="36" t="s">
        <v>786</v>
      </c>
      <c r="AJ45" t="s">
        <v>38</v>
      </c>
      <c r="AK45" s="37">
        <v>4</v>
      </c>
      <c r="AT45"/>
    </row>
    <row r="46" spans="1:46" x14ac:dyDescent="0.25">
      <c r="A46" t="s">
        <v>617</v>
      </c>
      <c r="B46" t="s">
        <v>270</v>
      </c>
      <c r="C46" t="s">
        <v>433</v>
      </c>
      <c r="D46" t="s">
        <v>575</v>
      </c>
      <c r="E46" s="31">
        <v>53.456521739130437</v>
      </c>
      <c r="F46" s="31">
        <v>180.87913043478258</v>
      </c>
      <c r="G46" s="31">
        <v>0</v>
      </c>
      <c r="H46" s="36">
        <v>0</v>
      </c>
      <c r="I46" s="31">
        <v>39.144347826086964</v>
      </c>
      <c r="J46" s="31">
        <v>0</v>
      </c>
      <c r="K46" s="36">
        <v>0</v>
      </c>
      <c r="L46" s="31">
        <v>28.967717391304358</v>
      </c>
      <c r="M46" s="31">
        <v>0</v>
      </c>
      <c r="N46" s="36">
        <v>0</v>
      </c>
      <c r="O46" s="31">
        <v>4.5244565217391299</v>
      </c>
      <c r="P46" s="31">
        <v>0</v>
      </c>
      <c r="Q46" s="36">
        <v>0</v>
      </c>
      <c r="R46" s="31">
        <v>5.6521739130434785</v>
      </c>
      <c r="S46" s="31">
        <v>0</v>
      </c>
      <c r="T46" s="36">
        <v>0</v>
      </c>
      <c r="U46" s="31">
        <v>33.934347826086956</v>
      </c>
      <c r="V46" s="31">
        <v>0</v>
      </c>
      <c r="W46" s="36">
        <v>0</v>
      </c>
      <c r="X46" s="31">
        <v>10.755760869565215</v>
      </c>
      <c r="Y46" s="31">
        <v>0</v>
      </c>
      <c r="Z46" s="36">
        <v>0</v>
      </c>
      <c r="AA46" s="31">
        <v>88.500652173913025</v>
      </c>
      <c r="AB46" s="31">
        <v>0</v>
      </c>
      <c r="AC46" s="36">
        <v>0</v>
      </c>
      <c r="AD46" s="31">
        <v>8.5440217391304341</v>
      </c>
      <c r="AE46" s="31">
        <v>0</v>
      </c>
      <c r="AF46" s="36">
        <v>0</v>
      </c>
      <c r="AG46" s="31">
        <v>0</v>
      </c>
      <c r="AH46" s="31">
        <v>0</v>
      </c>
      <c r="AI46" s="36" t="s">
        <v>786</v>
      </c>
      <c r="AJ46" t="s">
        <v>69</v>
      </c>
      <c r="AK46" s="37">
        <v>4</v>
      </c>
      <c r="AT46"/>
    </row>
    <row r="47" spans="1:46" x14ac:dyDescent="0.25">
      <c r="A47" t="s">
        <v>617</v>
      </c>
      <c r="B47" t="s">
        <v>245</v>
      </c>
      <c r="C47" t="s">
        <v>414</v>
      </c>
      <c r="D47" t="s">
        <v>574</v>
      </c>
      <c r="E47" s="31">
        <v>79.086956521739125</v>
      </c>
      <c r="F47" s="31">
        <v>296.435</v>
      </c>
      <c r="G47" s="31">
        <v>64.877826086956517</v>
      </c>
      <c r="H47" s="36">
        <v>0.21886020910808951</v>
      </c>
      <c r="I47" s="31">
        <v>40.110869565217385</v>
      </c>
      <c r="J47" s="31">
        <v>0</v>
      </c>
      <c r="K47" s="36">
        <v>0</v>
      </c>
      <c r="L47" s="31">
        <v>7.5096739130434766</v>
      </c>
      <c r="M47" s="31">
        <v>0</v>
      </c>
      <c r="N47" s="36">
        <v>0</v>
      </c>
      <c r="O47" s="31">
        <v>26.19902173913043</v>
      </c>
      <c r="P47" s="31">
        <v>0</v>
      </c>
      <c r="Q47" s="36">
        <v>0</v>
      </c>
      <c r="R47" s="31">
        <v>6.4021739130434785</v>
      </c>
      <c r="S47" s="31">
        <v>0</v>
      </c>
      <c r="T47" s="36">
        <v>0</v>
      </c>
      <c r="U47" s="31">
        <v>68.926847826086927</v>
      </c>
      <c r="V47" s="31">
        <v>19.159239130434784</v>
      </c>
      <c r="W47" s="36">
        <v>0.27796482408098078</v>
      </c>
      <c r="X47" s="31">
        <v>8.9693478260869526</v>
      </c>
      <c r="Y47" s="31">
        <v>0</v>
      </c>
      <c r="Z47" s="36">
        <v>0</v>
      </c>
      <c r="AA47" s="31">
        <v>169.46163043478259</v>
      </c>
      <c r="AB47" s="31">
        <v>45.718586956521733</v>
      </c>
      <c r="AC47" s="36">
        <v>0.26978724823562084</v>
      </c>
      <c r="AD47" s="31">
        <v>8.9663043478260835</v>
      </c>
      <c r="AE47" s="31">
        <v>0</v>
      </c>
      <c r="AF47" s="36">
        <v>0</v>
      </c>
      <c r="AG47" s="31">
        <v>0</v>
      </c>
      <c r="AH47" s="31">
        <v>0</v>
      </c>
      <c r="AI47" s="36" t="s">
        <v>786</v>
      </c>
      <c r="AJ47" t="s">
        <v>44</v>
      </c>
      <c r="AK47" s="37">
        <v>4</v>
      </c>
      <c r="AT47"/>
    </row>
    <row r="48" spans="1:46" x14ac:dyDescent="0.25">
      <c r="A48" t="s">
        <v>617</v>
      </c>
      <c r="B48" t="s">
        <v>249</v>
      </c>
      <c r="C48" t="s">
        <v>433</v>
      </c>
      <c r="D48" t="s">
        <v>575</v>
      </c>
      <c r="E48" s="31">
        <v>122.54347826086956</v>
      </c>
      <c r="F48" s="31">
        <v>472.74456521739131</v>
      </c>
      <c r="G48" s="31">
        <v>0</v>
      </c>
      <c r="H48" s="36">
        <v>0</v>
      </c>
      <c r="I48" s="31">
        <v>92.592391304347828</v>
      </c>
      <c r="J48" s="31">
        <v>0</v>
      </c>
      <c r="K48" s="36">
        <v>0</v>
      </c>
      <c r="L48" s="31">
        <v>78.372282608695656</v>
      </c>
      <c r="M48" s="31">
        <v>0</v>
      </c>
      <c r="N48" s="36">
        <v>0</v>
      </c>
      <c r="O48" s="31">
        <v>10.502717391304348</v>
      </c>
      <c r="P48" s="31">
        <v>0</v>
      </c>
      <c r="Q48" s="36">
        <v>0</v>
      </c>
      <c r="R48" s="31">
        <v>3.7173913043478262</v>
      </c>
      <c r="S48" s="31">
        <v>0</v>
      </c>
      <c r="T48" s="36">
        <v>0</v>
      </c>
      <c r="U48" s="31">
        <v>155.38315217391303</v>
      </c>
      <c r="V48" s="31">
        <v>0</v>
      </c>
      <c r="W48" s="36">
        <v>0</v>
      </c>
      <c r="X48" s="31">
        <v>17.296195652173914</v>
      </c>
      <c r="Y48" s="31">
        <v>0</v>
      </c>
      <c r="Z48" s="36">
        <v>0</v>
      </c>
      <c r="AA48" s="31">
        <v>163.35597826086956</v>
      </c>
      <c r="AB48" s="31">
        <v>0</v>
      </c>
      <c r="AC48" s="36">
        <v>0</v>
      </c>
      <c r="AD48" s="31">
        <v>44.116847826086953</v>
      </c>
      <c r="AE48" s="31">
        <v>0</v>
      </c>
      <c r="AF48" s="36">
        <v>0</v>
      </c>
      <c r="AG48" s="31">
        <v>0</v>
      </c>
      <c r="AH48" s="31">
        <v>0</v>
      </c>
      <c r="AI48" s="36" t="s">
        <v>786</v>
      </c>
      <c r="AJ48" t="s">
        <v>48</v>
      </c>
      <c r="AK48" s="37">
        <v>4</v>
      </c>
      <c r="AT48"/>
    </row>
    <row r="49" spans="1:46" x14ac:dyDescent="0.25">
      <c r="A49" t="s">
        <v>617</v>
      </c>
      <c r="B49" t="s">
        <v>282</v>
      </c>
      <c r="C49" t="s">
        <v>423</v>
      </c>
      <c r="D49" t="s">
        <v>567</v>
      </c>
      <c r="E49" s="31">
        <v>60.706521739130437</v>
      </c>
      <c r="F49" s="31">
        <v>211.0835869565218</v>
      </c>
      <c r="G49" s="31">
        <v>1.9103260869565217</v>
      </c>
      <c r="H49" s="36">
        <v>9.0500929726478607E-3</v>
      </c>
      <c r="I49" s="31">
        <v>44.164999999999999</v>
      </c>
      <c r="J49" s="31">
        <v>0</v>
      </c>
      <c r="K49" s="36">
        <v>0</v>
      </c>
      <c r="L49" s="31">
        <v>23.642826086956521</v>
      </c>
      <c r="M49" s="31">
        <v>0</v>
      </c>
      <c r="N49" s="36">
        <v>0</v>
      </c>
      <c r="O49" s="31">
        <v>13.522173913043479</v>
      </c>
      <c r="P49" s="31">
        <v>0</v>
      </c>
      <c r="Q49" s="36">
        <v>0</v>
      </c>
      <c r="R49" s="31">
        <v>7</v>
      </c>
      <c r="S49" s="31">
        <v>0</v>
      </c>
      <c r="T49" s="36">
        <v>0</v>
      </c>
      <c r="U49" s="31">
        <v>34.183369565217397</v>
      </c>
      <c r="V49" s="31">
        <v>0</v>
      </c>
      <c r="W49" s="36">
        <v>0</v>
      </c>
      <c r="X49" s="31">
        <v>7.5608695652173914</v>
      </c>
      <c r="Y49" s="31">
        <v>0</v>
      </c>
      <c r="Z49" s="36">
        <v>0</v>
      </c>
      <c r="AA49" s="31">
        <v>123.83206521739136</v>
      </c>
      <c r="AB49" s="31">
        <v>1.9103260869565217</v>
      </c>
      <c r="AC49" s="36">
        <v>1.54267481819259E-2</v>
      </c>
      <c r="AD49" s="31">
        <v>1.3422826086956519</v>
      </c>
      <c r="AE49" s="31">
        <v>0</v>
      </c>
      <c r="AF49" s="36">
        <v>0</v>
      </c>
      <c r="AG49" s="31">
        <v>0</v>
      </c>
      <c r="AH49" s="31">
        <v>0</v>
      </c>
      <c r="AI49" s="36" t="s">
        <v>786</v>
      </c>
      <c r="AJ49" t="s">
        <v>81</v>
      </c>
      <c r="AK49" s="37">
        <v>4</v>
      </c>
      <c r="AT49"/>
    </row>
    <row r="50" spans="1:46" x14ac:dyDescent="0.25">
      <c r="A50" t="s">
        <v>617</v>
      </c>
      <c r="B50" t="s">
        <v>331</v>
      </c>
      <c r="C50" t="s">
        <v>449</v>
      </c>
      <c r="D50" t="s">
        <v>545</v>
      </c>
      <c r="E50" s="31">
        <v>84.576086956521735</v>
      </c>
      <c r="F50" s="31">
        <v>297.92663043478262</v>
      </c>
      <c r="G50" s="31">
        <v>0</v>
      </c>
      <c r="H50" s="36">
        <v>0</v>
      </c>
      <c r="I50" s="31">
        <v>51.929347826086953</v>
      </c>
      <c r="J50" s="31">
        <v>0</v>
      </c>
      <c r="K50" s="36">
        <v>0</v>
      </c>
      <c r="L50" s="31">
        <v>25.5625</v>
      </c>
      <c r="M50" s="31">
        <v>0</v>
      </c>
      <c r="N50" s="36">
        <v>0</v>
      </c>
      <c r="O50" s="31">
        <v>21.429347826086957</v>
      </c>
      <c r="P50" s="31">
        <v>0</v>
      </c>
      <c r="Q50" s="36">
        <v>0</v>
      </c>
      <c r="R50" s="31">
        <v>4.9375</v>
      </c>
      <c r="S50" s="31">
        <v>0</v>
      </c>
      <c r="T50" s="36">
        <v>0</v>
      </c>
      <c r="U50" s="31">
        <v>95.418478260869563</v>
      </c>
      <c r="V50" s="31">
        <v>0</v>
      </c>
      <c r="W50" s="36">
        <v>0</v>
      </c>
      <c r="X50" s="31">
        <v>0</v>
      </c>
      <c r="Y50" s="31">
        <v>0</v>
      </c>
      <c r="Z50" s="36" t="s">
        <v>786</v>
      </c>
      <c r="AA50" s="31">
        <v>150.57880434782609</v>
      </c>
      <c r="AB50" s="31">
        <v>0</v>
      </c>
      <c r="AC50" s="36">
        <v>0</v>
      </c>
      <c r="AD50" s="31">
        <v>0</v>
      </c>
      <c r="AE50" s="31">
        <v>0</v>
      </c>
      <c r="AF50" s="36" t="s">
        <v>786</v>
      </c>
      <c r="AG50" s="31">
        <v>0</v>
      </c>
      <c r="AH50" s="31">
        <v>0</v>
      </c>
      <c r="AI50" s="36" t="s">
        <v>786</v>
      </c>
      <c r="AJ50" t="s">
        <v>131</v>
      </c>
      <c r="AK50" s="37">
        <v>4</v>
      </c>
      <c r="AT50"/>
    </row>
    <row r="51" spans="1:46" x14ac:dyDescent="0.25">
      <c r="A51" t="s">
        <v>617</v>
      </c>
      <c r="B51" t="s">
        <v>227</v>
      </c>
      <c r="C51" t="s">
        <v>453</v>
      </c>
      <c r="D51" t="s">
        <v>532</v>
      </c>
      <c r="E51" s="31">
        <v>106.10869565217391</v>
      </c>
      <c r="F51" s="31">
        <v>379.37369565217386</v>
      </c>
      <c r="G51" s="31">
        <v>19.021739130434781</v>
      </c>
      <c r="H51" s="36">
        <v>5.0139847196666823E-2</v>
      </c>
      <c r="I51" s="31">
        <v>82.205326086956532</v>
      </c>
      <c r="J51" s="31">
        <v>2.3695652173913042</v>
      </c>
      <c r="K51" s="36">
        <v>2.8824959770669671E-2</v>
      </c>
      <c r="L51" s="31">
        <v>55.450217391304349</v>
      </c>
      <c r="M51" s="31">
        <v>0</v>
      </c>
      <c r="N51" s="36">
        <v>0</v>
      </c>
      <c r="O51" s="31">
        <v>22.059456521739129</v>
      </c>
      <c r="P51" s="31">
        <v>1.5</v>
      </c>
      <c r="Q51" s="36">
        <v>6.7998048751644516E-2</v>
      </c>
      <c r="R51" s="31">
        <v>4.6956521739130439</v>
      </c>
      <c r="S51" s="31">
        <v>0.86956521739130432</v>
      </c>
      <c r="T51" s="36">
        <v>0.18518518518518517</v>
      </c>
      <c r="U51" s="31">
        <v>72.137391304347815</v>
      </c>
      <c r="V51" s="31">
        <v>16.652173913043477</v>
      </c>
      <c r="W51" s="36">
        <v>0.23083970201788859</v>
      </c>
      <c r="X51" s="31">
        <v>0</v>
      </c>
      <c r="Y51" s="31">
        <v>0</v>
      </c>
      <c r="Z51" s="36" t="s">
        <v>786</v>
      </c>
      <c r="AA51" s="31">
        <v>209.24326086956518</v>
      </c>
      <c r="AB51" s="31">
        <v>0</v>
      </c>
      <c r="AC51" s="36">
        <v>0</v>
      </c>
      <c r="AD51" s="31">
        <v>15.787717391304353</v>
      </c>
      <c r="AE51" s="31">
        <v>0</v>
      </c>
      <c r="AF51" s="36">
        <v>0</v>
      </c>
      <c r="AG51" s="31">
        <v>0</v>
      </c>
      <c r="AH51" s="31">
        <v>0</v>
      </c>
      <c r="AI51" s="36" t="s">
        <v>786</v>
      </c>
      <c r="AJ51" t="s">
        <v>26</v>
      </c>
      <c r="AK51" s="37">
        <v>4</v>
      </c>
      <c r="AT51"/>
    </row>
    <row r="52" spans="1:46" x14ac:dyDescent="0.25">
      <c r="A52" t="s">
        <v>617</v>
      </c>
      <c r="B52" t="s">
        <v>235</v>
      </c>
      <c r="C52" t="s">
        <v>410</v>
      </c>
      <c r="D52" t="s">
        <v>570</v>
      </c>
      <c r="E52" s="31">
        <v>77.880434782608702</v>
      </c>
      <c r="F52" s="31">
        <v>270.61706521739131</v>
      </c>
      <c r="G52" s="31">
        <v>68.165760869565219</v>
      </c>
      <c r="H52" s="36">
        <v>0.25189010461999689</v>
      </c>
      <c r="I52" s="31">
        <v>61.205326086956511</v>
      </c>
      <c r="J52" s="31">
        <v>18.894456521739134</v>
      </c>
      <c r="K52" s="36">
        <v>0.30870608376295766</v>
      </c>
      <c r="L52" s="31">
        <v>35.93652173913042</v>
      </c>
      <c r="M52" s="31">
        <v>14.943369565217392</v>
      </c>
      <c r="N52" s="36">
        <v>0.41582682023858514</v>
      </c>
      <c r="O52" s="31">
        <v>19.877500000000005</v>
      </c>
      <c r="P52" s="31">
        <v>2.0380434782608696</v>
      </c>
      <c r="Q52" s="36">
        <v>0.10253017121171522</v>
      </c>
      <c r="R52" s="31">
        <v>5.3913043478260869</v>
      </c>
      <c r="S52" s="31">
        <v>1.9130434782608696</v>
      </c>
      <c r="T52" s="36">
        <v>0.35483870967741937</v>
      </c>
      <c r="U52" s="31">
        <v>82.567608695652154</v>
      </c>
      <c r="V52" s="31">
        <v>49.271304347826089</v>
      </c>
      <c r="W52" s="36">
        <v>0.59673890434979515</v>
      </c>
      <c r="X52" s="31">
        <v>1.9078260869565218</v>
      </c>
      <c r="Y52" s="31">
        <v>0</v>
      </c>
      <c r="Z52" s="36">
        <v>0</v>
      </c>
      <c r="AA52" s="31">
        <v>124.93630434782612</v>
      </c>
      <c r="AB52" s="31">
        <v>0</v>
      </c>
      <c r="AC52" s="36">
        <v>0</v>
      </c>
      <c r="AD52" s="31">
        <v>0</v>
      </c>
      <c r="AE52" s="31">
        <v>0</v>
      </c>
      <c r="AF52" s="36" t="s">
        <v>786</v>
      </c>
      <c r="AG52" s="31">
        <v>0</v>
      </c>
      <c r="AH52" s="31">
        <v>0</v>
      </c>
      <c r="AI52" s="36" t="s">
        <v>786</v>
      </c>
      <c r="AJ52" t="s">
        <v>34</v>
      </c>
      <c r="AK52" s="37">
        <v>4</v>
      </c>
      <c r="AT52"/>
    </row>
    <row r="53" spans="1:46" x14ac:dyDescent="0.25">
      <c r="A53" t="s">
        <v>617</v>
      </c>
      <c r="B53" t="s">
        <v>260</v>
      </c>
      <c r="C53" t="s">
        <v>465</v>
      </c>
      <c r="D53" t="s">
        <v>540</v>
      </c>
      <c r="E53" s="31">
        <v>48.858695652173914</v>
      </c>
      <c r="F53" s="31">
        <v>200.17652173913044</v>
      </c>
      <c r="G53" s="31">
        <v>8.9755434782608692</v>
      </c>
      <c r="H53" s="36">
        <v>4.4838142856522281E-2</v>
      </c>
      <c r="I53" s="31">
        <v>47.04304347826087</v>
      </c>
      <c r="J53" s="31">
        <v>0.78804347826086951</v>
      </c>
      <c r="K53" s="36">
        <v>1.6751541141785044E-2</v>
      </c>
      <c r="L53" s="31">
        <v>28.220978260869568</v>
      </c>
      <c r="M53" s="31">
        <v>0</v>
      </c>
      <c r="N53" s="36">
        <v>0</v>
      </c>
      <c r="O53" s="31">
        <v>13.256847826086958</v>
      </c>
      <c r="P53" s="31">
        <v>0.78804347826086951</v>
      </c>
      <c r="Q53" s="36">
        <v>5.9444257684707652E-2</v>
      </c>
      <c r="R53" s="31">
        <v>5.5652173913043477</v>
      </c>
      <c r="S53" s="31">
        <v>0</v>
      </c>
      <c r="T53" s="36">
        <v>0</v>
      </c>
      <c r="U53" s="31">
        <v>41.744673913043478</v>
      </c>
      <c r="V53" s="31">
        <v>6.4538043478260869</v>
      </c>
      <c r="W53" s="36">
        <v>0.15460186277343374</v>
      </c>
      <c r="X53" s="31">
        <v>0</v>
      </c>
      <c r="Y53" s="31">
        <v>0</v>
      </c>
      <c r="Z53" s="36" t="s">
        <v>786</v>
      </c>
      <c r="AA53" s="31">
        <v>111.3888043478261</v>
      </c>
      <c r="AB53" s="31">
        <v>1.7336956521739131</v>
      </c>
      <c r="AC53" s="36">
        <v>1.5564361807495678E-2</v>
      </c>
      <c r="AD53" s="31">
        <v>0</v>
      </c>
      <c r="AE53" s="31">
        <v>0</v>
      </c>
      <c r="AF53" s="36" t="s">
        <v>786</v>
      </c>
      <c r="AG53" s="31">
        <v>0</v>
      </c>
      <c r="AH53" s="31">
        <v>0</v>
      </c>
      <c r="AI53" s="36" t="s">
        <v>786</v>
      </c>
      <c r="AJ53" t="s">
        <v>59</v>
      </c>
      <c r="AK53" s="37">
        <v>4</v>
      </c>
      <c r="AT53"/>
    </row>
    <row r="54" spans="1:46" x14ac:dyDescent="0.25">
      <c r="A54" t="s">
        <v>617</v>
      </c>
      <c r="B54" t="s">
        <v>225</v>
      </c>
      <c r="C54" t="s">
        <v>452</v>
      </c>
      <c r="D54" t="s">
        <v>553</v>
      </c>
      <c r="E54" s="31">
        <v>100.57608695652173</v>
      </c>
      <c r="F54" s="31">
        <v>278.40369565217384</v>
      </c>
      <c r="G54" s="31">
        <v>0.94021739130434778</v>
      </c>
      <c r="H54" s="36">
        <v>3.377172810518352E-3</v>
      </c>
      <c r="I54" s="31">
        <v>55.499021739130427</v>
      </c>
      <c r="J54" s="31">
        <v>0.94021739130434778</v>
      </c>
      <c r="K54" s="36">
        <v>1.6941152507584351E-2</v>
      </c>
      <c r="L54" s="31">
        <v>32.895217391304342</v>
      </c>
      <c r="M54" s="31">
        <v>0</v>
      </c>
      <c r="N54" s="36">
        <v>0</v>
      </c>
      <c r="O54" s="31">
        <v>17.03858695652174</v>
      </c>
      <c r="P54" s="31">
        <v>0.94021739130434778</v>
      </c>
      <c r="Q54" s="36">
        <v>5.5181652897834194E-2</v>
      </c>
      <c r="R54" s="31">
        <v>5.5652173913043477</v>
      </c>
      <c r="S54" s="31">
        <v>0</v>
      </c>
      <c r="T54" s="36">
        <v>0</v>
      </c>
      <c r="U54" s="31">
        <v>56.343586956521754</v>
      </c>
      <c r="V54" s="31">
        <v>0</v>
      </c>
      <c r="W54" s="36">
        <v>0</v>
      </c>
      <c r="X54" s="31">
        <v>4.4990217391304341</v>
      </c>
      <c r="Y54" s="31">
        <v>0</v>
      </c>
      <c r="Z54" s="36">
        <v>0</v>
      </c>
      <c r="AA54" s="31">
        <v>143.21673913043472</v>
      </c>
      <c r="AB54" s="31">
        <v>0</v>
      </c>
      <c r="AC54" s="36">
        <v>0</v>
      </c>
      <c r="AD54" s="31">
        <v>18.845326086956526</v>
      </c>
      <c r="AE54" s="31">
        <v>0</v>
      </c>
      <c r="AF54" s="36">
        <v>0</v>
      </c>
      <c r="AG54" s="31">
        <v>0</v>
      </c>
      <c r="AH54" s="31">
        <v>0</v>
      </c>
      <c r="AI54" s="36" t="s">
        <v>786</v>
      </c>
      <c r="AJ54" t="s">
        <v>24</v>
      </c>
      <c r="AK54" s="37">
        <v>4</v>
      </c>
      <c r="AT54"/>
    </row>
    <row r="55" spans="1:46" x14ac:dyDescent="0.25">
      <c r="A55" t="s">
        <v>617</v>
      </c>
      <c r="B55" t="s">
        <v>226</v>
      </c>
      <c r="C55" t="s">
        <v>425</v>
      </c>
      <c r="D55" t="s">
        <v>514</v>
      </c>
      <c r="E55" s="31">
        <v>82.880434782608702</v>
      </c>
      <c r="F55" s="31">
        <v>345.30108695652177</v>
      </c>
      <c r="G55" s="31">
        <v>147.2217391304348</v>
      </c>
      <c r="H55" s="36">
        <v>0.42635758962719994</v>
      </c>
      <c r="I55" s="31">
        <v>53.567173913043476</v>
      </c>
      <c r="J55" s="31">
        <v>2.9375</v>
      </c>
      <c r="K55" s="36">
        <v>5.4837688558453633E-2</v>
      </c>
      <c r="L55" s="31">
        <v>23.657608695652165</v>
      </c>
      <c r="M55" s="31">
        <v>2.7092391304347827</v>
      </c>
      <c r="N55" s="36">
        <v>0.11451872271996329</v>
      </c>
      <c r="O55" s="31">
        <v>24.34434782608697</v>
      </c>
      <c r="P55" s="31">
        <v>0.22826086956521738</v>
      </c>
      <c r="Q55" s="36">
        <v>9.3763394770681463E-3</v>
      </c>
      <c r="R55" s="31">
        <v>5.5652173913043477</v>
      </c>
      <c r="S55" s="31">
        <v>0</v>
      </c>
      <c r="T55" s="36">
        <v>0</v>
      </c>
      <c r="U55" s="31">
        <v>85.600108695652168</v>
      </c>
      <c r="V55" s="31">
        <v>51.154891304347828</v>
      </c>
      <c r="W55" s="36">
        <v>0.59760311153607337</v>
      </c>
      <c r="X55" s="31">
        <v>4.7319565217391304</v>
      </c>
      <c r="Y55" s="31">
        <v>0</v>
      </c>
      <c r="Z55" s="36">
        <v>0</v>
      </c>
      <c r="AA55" s="31">
        <v>201.40184782608702</v>
      </c>
      <c r="AB55" s="31">
        <v>93.129347826086956</v>
      </c>
      <c r="AC55" s="36">
        <v>0.46240562751194464</v>
      </c>
      <c r="AD55" s="31">
        <v>0</v>
      </c>
      <c r="AE55" s="31">
        <v>0</v>
      </c>
      <c r="AF55" s="36" t="s">
        <v>786</v>
      </c>
      <c r="AG55" s="31">
        <v>0</v>
      </c>
      <c r="AH55" s="31">
        <v>0</v>
      </c>
      <c r="AI55" s="36" t="s">
        <v>786</v>
      </c>
      <c r="AJ55" t="s">
        <v>25</v>
      </c>
      <c r="AK55" s="37">
        <v>4</v>
      </c>
      <c r="AT55"/>
    </row>
    <row r="56" spans="1:46" x14ac:dyDescent="0.25">
      <c r="A56" t="s">
        <v>617</v>
      </c>
      <c r="B56" t="s">
        <v>211</v>
      </c>
      <c r="C56" t="s">
        <v>444</v>
      </c>
      <c r="D56" t="s">
        <v>560</v>
      </c>
      <c r="E56" s="31">
        <v>102.06521739130434</v>
      </c>
      <c r="F56" s="31">
        <v>294.61315217391308</v>
      </c>
      <c r="G56" s="31">
        <v>0.81521739130434789</v>
      </c>
      <c r="H56" s="36">
        <v>2.7670773870377549E-3</v>
      </c>
      <c r="I56" s="31">
        <v>60.489130434782624</v>
      </c>
      <c r="J56" s="31">
        <v>0.55434782608695654</v>
      </c>
      <c r="K56" s="36">
        <v>9.1644204851751999E-3</v>
      </c>
      <c r="L56" s="31">
        <v>33.311630434782622</v>
      </c>
      <c r="M56" s="31">
        <v>0</v>
      </c>
      <c r="N56" s="36">
        <v>0</v>
      </c>
      <c r="O56" s="31">
        <v>21.612282608695651</v>
      </c>
      <c r="P56" s="31">
        <v>0.55434782608695654</v>
      </c>
      <c r="Q56" s="36">
        <v>2.564966579994267E-2</v>
      </c>
      <c r="R56" s="31">
        <v>5.5652173913043477</v>
      </c>
      <c r="S56" s="31">
        <v>0</v>
      </c>
      <c r="T56" s="36">
        <v>0</v>
      </c>
      <c r="U56" s="31">
        <v>86.982065217391323</v>
      </c>
      <c r="V56" s="31">
        <v>0</v>
      </c>
      <c r="W56" s="36">
        <v>0</v>
      </c>
      <c r="X56" s="31">
        <v>4.81054347826087</v>
      </c>
      <c r="Y56" s="31">
        <v>0</v>
      </c>
      <c r="Z56" s="36">
        <v>0</v>
      </c>
      <c r="AA56" s="31">
        <v>120.14173913043479</v>
      </c>
      <c r="AB56" s="31">
        <v>0.2608695652173913</v>
      </c>
      <c r="AC56" s="36">
        <v>2.1713483349377182E-3</v>
      </c>
      <c r="AD56" s="31">
        <v>22.189673913043478</v>
      </c>
      <c r="AE56" s="31">
        <v>0</v>
      </c>
      <c r="AF56" s="36">
        <v>0</v>
      </c>
      <c r="AG56" s="31">
        <v>0</v>
      </c>
      <c r="AH56" s="31">
        <v>0</v>
      </c>
      <c r="AI56" s="36" t="s">
        <v>786</v>
      </c>
      <c r="AJ56" t="s">
        <v>10</v>
      </c>
      <c r="AK56" s="37">
        <v>4</v>
      </c>
      <c r="AT56"/>
    </row>
    <row r="57" spans="1:46" x14ac:dyDescent="0.25">
      <c r="A57" t="s">
        <v>617</v>
      </c>
      <c r="B57" t="s">
        <v>217</v>
      </c>
      <c r="C57" t="s">
        <v>449</v>
      </c>
      <c r="D57" t="s">
        <v>545</v>
      </c>
      <c r="E57" s="31">
        <v>116.15217391304348</v>
      </c>
      <c r="F57" s="31">
        <v>402.49228260869569</v>
      </c>
      <c r="G57" s="31">
        <v>7.6195652173913047</v>
      </c>
      <c r="H57" s="36">
        <v>1.8930959788859034E-2</v>
      </c>
      <c r="I57" s="31">
        <v>44.017282608695645</v>
      </c>
      <c r="J57" s="31">
        <v>7.6195652173913047</v>
      </c>
      <c r="K57" s="36">
        <v>0.17310394385604472</v>
      </c>
      <c r="L57" s="31">
        <v>19.080760869565221</v>
      </c>
      <c r="M57" s="31">
        <v>1.0869565217391304E-2</v>
      </c>
      <c r="N57" s="36">
        <v>5.6966099474202892E-4</v>
      </c>
      <c r="O57" s="31">
        <v>19.806086956521732</v>
      </c>
      <c r="P57" s="31">
        <v>3.7826086956521738</v>
      </c>
      <c r="Q57" s="36">
        <v>0.19098213109715947</v>
      </c>
      <c r="R57" s="31">
        <v>5.1304347826086953</v>
      </c>
      <c r="S57" s="31">
        <v>3.8260869565217392</v>
      </c>
      <c r="T57" s="36">
        <v>0.7457627118644069</v>
      </c>
      <c r="U57" s="31">
        <v>107.17445652173912</v>
      </c>
      <c r="V57" s="31">
        <v>0</v>
      </c>
      <c r="W57" s="36">
        <v>0</v>
      </c>
      <c r="X57" s="31">
        <v>5.5652173913043477</v>
      </c>
      <c r="Y57" s="31">
        <v>0</v>
      </c>
      <c r="Z57" s="36">
        <v>0</v>
      </c>
      <c r="AA57" s="31">
        <v>245.56684782608704</v>
      </c>
      <c r="AB57" s="31">
        <v>0</v>
      </c>
      <c r="AC57" s="36">
        <v>0</v>
      </c>
      <c r="AD57" s="31">
        <v>0.16847826086956522</v>
      </c>
      <c r="AE57" s="31">
        <v>0</v>
      </c>
      <c r="AF57" s="36">
        <v>0</v>
      </c>
      <c r="AG57" s="31">
        <v>0</v>
      </c>
      <c r="AH57" s="31">
        <v>0</v>
      </c>
      <c r="AI57" s="36" t="s">
        <v>786</v>
      </c>
      <c r="AJ57" t="s">
        <v>16</v>
      </c>
      <c r="AK57" s="37">
        <v>4</v>
      </c>
      <c r="AT57"/>
    </row>
    <row r="58" spans="1:46" x14ac:dyDescent="0.25">
      <c r="A58" t="s">
        <v>617</v>
      </c>
      <c r="B58" t="s">
        <v>214</v>
      </c>
      <c r="C58" t="s">
        <v>447</v>
      </c>
      <c r="D58" t="s">
        <v>529</v>
      </c>
      <c r="E58" s="31">
        <v>82.880434782608702</v>
      </c>
      <c r="F58" s="31">
        <v>264.11934782608694</v>
      </c>
      <c r="G58" s="31">
        <v>1.6141304347826089</v>
      </c>
      <c r="H58" s="36">
        <v>6.1113676376539274E-3</v>
      </c>
      <c r="I58" s="31">
        <v>46.629673913043469</v>
      </c>
      <c r="J58" s="31">
        <v>1.3695652173913044</v>
      </c>
      <c r="K58" s="36">
        <v>2.9371108619487971E-2</v>
      </c>
      <c r="L58" s="31">
        <v>26.454021739130429</v>
      </c>
      <c r="M58" s="31">
        <v>0</v>
      </c>
      <c r="N58" s="36">
        <v>0</v>
      </c>
      <c r="O58" s="31">
        <v>18.784347826086957</v>
      </c>
      <c r="P58" s="31">
        <v>1.3695652173913044</v>
      </c>
      <c r="Q58" s="36">
        <v>7.2909915748541804E-2</v>
      </c>
      <c r="R58" s="31">
        <v>1.3913043478260869</v>
      </c>
      <c r="S58" s="31">
        <v>0</v>
      </c>
      <c r="T58" s="36">
        <v>0</v>
      </c>
      <c r="U58" s="31">
        <v>66.106413043478256</v>
      </c>
      <c r="V58" s="31">
        <v>0</v>
      </c>
      <c r="W58" s="36">
        <v>0</v>
      </c>
      <c r="X58" s="31">
        <v>2.0320652173913043</v>
      </c>
      <c r="Y58" s="31">
        <v>0</v>
      </c>
      <c r="Z58" s="36">
        <v>0</v>
      </c>
      <c r="AA58" s="31">
        <v>149.35119565217389</v>
      </c>
      <c r="AB58" s="31">
        <v>0.24456521739130435</v>
      </c>
      <c r="AC58" s="36">
        <v>1.6375176397039081E-3</v>
      </c>
      <c r="AD58" s="31">
        <v>0</v>
      </c>
      <c r="AE58" s="31">
        <v>0</v>
      </c>
      <c r="AF58" s="36" t="s">
        <v>786</v>
      </c>
      <c r="AG58" s="31">
        <v>0</v>
      </c>
      <c r="AH58" s="31">
        <v>0</v>
      </c>
      <c r="AI58" s="36" t="s">
        <v>786</v>
      </c>
      <c r="AJ58" t="s">
        <v>13</v>
      </c>
      <c r="AK58" s="37">
        <v>4</v>
      </c>
      <c r="AT58"/>
    </row>
    <row r="59" spans="1:46" x14ac:dyDescent="0.25">
      <c r="A59" t="s">
        <v>617</v>
      </c>
      <c r="B59" t="s">
        <v>209</v>
      </c>
      <c r="C59" t="s">
        <v>442</v>
      </c>
      <c r="D59" t="s">
        <v>559</v>
      </c>
      <c r="E59" s="31">
        <v>38.978260869565219</v>
      </c>
      <c r="F59" s="31">
        <v>129.6295652173913</v>
      </c>
      <c r="G59" s="31">
        <v>4.5081521739130439</v>
      </c>
      <c r="H59" s="36">
        <v>3.4777191193635378E-2</v>
      </c>
      <c r="I59" s="31">
        <v>25.708586956521742</v>
      </c>
      <c r="J59" s="31">
        <v>0.2608695652173913</v>
      </c>
      <c r="K59" s="36">
        <v>1.0147176336784781E-2</v>
      </c>
      <c r="L59" s="31">
        <v>14.491195652173918</v>
      </c>
      <c r="M59" s="31">
        <v>0</v>
      </c>
      <c r="N59" s="36">
        <v>0</v>
      </c>
      <c r="O59" s="31">
        <v>5.8260869565217392</v>
      </c>
      <c r="P59" s="31">
        <v>0.2608695652173913</v>
      </c>
      <c r="Q59" s="36">
        <v>4.4776119402985072E-2</v>
      </c>
      <c r="R59" s="31">
        <v>5.3913043478260869</v>
      </c>
      <c r="S59" s="31">
        <v>0</v>
      </c>
      <c r="T59" s="36">
        <v>0</v>
      </c>
      <c r="U59" s="31">
        <v>36.430869565217407</v>
      </c>
      <c r="V59" s="31">
        <v>0</v>
      </c>
      <c r="W59" s="36">
        <v>0</v>
      </c>
      <c r="X59" s="31">
        <v>0</v>
      </c>
      <c r="Y59" s="31">
        <v>0</v>
      </c>
      <c r="Z59" s="36" t="s">
        <v>786</v>
      </c>
      <c r="AA59" s="31">
        <v>67.490108695652168</v>
      </c>
      <c r="AB59" s="31">
        <v>4.2472826086956523</v>
      </c>
      <c r="AC59" s="36">
        <v>6.2931927222829767E-2</v>
      </c>
      <c r="AD59" s="31">
        <v>0</v>
      </c>
      <c r="AE59" s="31">
        <v>0</v>
      </c>
      <c r="AF59" s="36" t="s">
        <v>786</v>
      </c>
      <c r="AG59" s="31">
        <v>0</v>
      </c>
      <c r="AH59" s="31">
        <v>0</v>
      </c>
      <c r="AI59" s="36" t="s">
        <v>786</v>
      </c>
      <c r="AJ59" t="s">
        <v>8</v>
      </c>
      <c r="AK59" s="37">
        <v>4</v>
      </c>
      <c r="AT59"/>
    </row>
    <row r="60" spans="1:46" x14ac:dyDescent="0.25">
      <c r="A60" t="s">
        <v>617</v>
      </c>
      <c r="B60" t="s">
        <v>327</v>
      </c>
      <c r="C60" t="s">
        <v>416</v>
      </c>
      <c r="D60" t="s">
        <v>552</v>
      </c>
      <c r="E60" s="31">
        <v>94.902173913043484</v>
      </c>
      <c r="F60" s="31">
        <v>401.20108695652175</v>
      </c>
      <c r="G60" s="31">
        <v>4.5217391304347823</v>
      </c>
      <c r="H60" s="36">
        <v>1.1270505682664824E-2</v>
      </c>
      <c r="I60" s="31">
        <v>60.589673913043477</v>
      </c>
      <c r="J60" s="31">
        <v>4.5217391304347823</v>
      </c>
      <c r="K60" s="36">
        <v>7.4628873839529972E-2</v>
      </c>
      <c r="L60" s="31">
        <v>29.861413043478262</v>
      </c>
      <c r="M60" s="31">
        <v>0</v>
      </c>
      <c r="N60" s="36">
        <v>0</v>
      </c>
      <c r="O60" s="31">
        <v>26.206521739130434</v>
      </c>
      <c r="P60" s="31">
        <v>0</v>
      </c>
      <c r="Q60" s="36">
        <v>0</v>
      </c>
      <c r="R60" s="31">
        <v>4.5217391304347823</v>
      </c>
      <c r="S60" s="31">
        <v>4.5217391304347823</v>
      </c>
      <c r="T60" s="36">
        <v>1</v>
      </c>
      <c r="U60" s="31">
        <v>90.059782608695656</v>
      </c>
      <c r="V60" s="31">
        <v>0</v>
      </c>
      <c r="W60" s="36">
        <v>0</v>
      </c>
      <c r="X60" s="31">
        <v>16.4375</v>
      </c>
      <c r="Y60" s="31">
        <v>0</v>
      </c>
      <c r="Z60" s="36">
        <v>0</v>
      </c>
      <c r="AA60" s="31">
        <v>234.1141304347826</v>
      </c>
      <c r="AB60" s="31">
        <v>0</v>
      </c>
      <c r="AC60" s="36">
        <v>0</v>
      </c>
      <c r="AD60" s="31">
        <v>0</v>
      </c>
      <c r="AE60" s="31">
        <v>0</v>
      </c>
      <c r="AF60" s="36" t="s">
        <v>786</v>
      </c>
      <c r="AG60" s="31">
        <v>0</v>
      </c>
      <c r="AH60" s="31">
        <v>0</v>
      </c>
      <c r="AI60" s="36" t="s">
        <v>786</v>
      </c>
      <c r="AJ60" t="s">
        <v>126</v>
      </c>
      <c r="AK60" s="37">
        <v>4</v>
      </c>
      <c r="AT60"/>
    </row>
    <row r="61" spans="1:46" x14ac:dyDescent="0.25">
      <c r="A61" t="s">
        <v>617</v>
      </c>
      <c r="B61" t="s">
        <v>347</v>
      </c>
      <c r="C61" t="s">
        <v>432</v>
      </c>
      <c r="D61" t="s">
        <v>522</v>
      </c>
      <c r="E61" s="31">
        <v>53.347826086956523</v>
      </c>
      <c r="F61" s="31">
        <v>222.083804347826</v>
      </c>
      <c r="G61" s="31">
        <v>0</v>
      </c>
      <c r="H61" s="36">
        <v>0</v>
      </c>
      <c r="I61" s="31">
        <v>30.71</v>
      </c>
      <c r="J61" s="31">
        <v>0</v>
      </c>
      <c r="K61" s="36">
        <v>0</v>
      </c>
      <c r="L61" s="31">
        <v>19.151086956521741</v>
      </c>
      <c r="M61" s="31">
        <v>0</v>
      </c>
      <c r="N61" s="36">
        <v>0</v>
      </c>
      <c r="O61" s="31">
        <v>4.8288043478260869</v>
      </c>
      <c r="P61" s="31">
        <v>0</v>
      </c>
      <c r="Q61" s="36">
        <v>0</v>
      </c>
      <c r="R61" s="31">
        <v>6.7301086956521736</v>
      </c>
      <c r="S61" s="31">
        <v>0</v>
      </c>
      <c r="T61" s="36">
        <v>0</v>
      </c>
      <c r="U61" s="31">
        <v>41.525217391304324</v>
      </c>
      <c r="V61" s="31">
        <v>0</v>
      </c>
      <c r="W61" s="36">
        <v>0</v>
      </c>
      <c r="X61" s="31">
        <v>2.8730434782608696</v>
      </c>
      <c r="Y61" s="31">
        <v>0</v>
      </c>
      <c r="Z61" s="36">
        <v>0</v>
      </c>
      <c r="AA61" s="31">
        <v>146.97554347826082</v>
      </c>
      <c r="AB61" s="31">
        <v>0</v>
      </c>
      <c r="AC61" s="36">
        <v>0</v>
      </c>
      <c r="AD61" s="31">
        <v>0</v>
      </c>
      <c r="AE61" s="31">
        <v>0</v>
      </c>
      <c r="AF61" s="36" t="s">
        <v>786</v>
      </c>
      <c r="AG61" s="31">
        <v>0</v>
      </c>
      <c r="AH61" s="31">
        <v>0</v>
      </c>
      <c r="AI61" s="36" t="s">
        <v>786</v>
      </c>
      <c r="AJ61" t="s">
        <v>147</v>
      </c>
      <c r="AK61" s="37">
        <v>4</v>
      </c>
      <c r="AT61"/>
    </row>
    <row r="62" spans="1:46" x14ac:dyDescent="0.25">
      <c r="A62" t="s">
        <v>617</v>
      </c>
      <c r="B62" t="s">
        <v>355</v>
      </c>
      <c r="C62" t="s">
        <v>494</v>
      </c>
      <c r="D62" t="s">
        <v>547</v>
      </c>
      <c r="E62" s="31">
        <v>47.184782608695649</v>
      </c>
      <c r="F62" s="31">
        <v>220.69717391304346</v>
      </c>
      <c r="G62" s="31">
        <v>0</v>
      </c>
      <c r="H62" s="36">
        <v>0</v>
      </c>
      <c r="I62" s="31">
        <v>45.535434782608689</v>
      </c>
      <c r="J62" s="31">
        <v>0</v>
      </c>
      <c r="K62" s="36">
        <v>0</v>
      </c>
      <c r="L62" s="31">
        <v>29.445652173913043</v>
      </c>
      <c r="M62" s="31">
        <v>0</v>
      </c>
      <c r="N62" s="36">
        <v>0</v>
      </c>
      <c r="O62" s="31">
        <v>10.524565217391302</v>
      </c>
      <c r="P62" s="31">
        <v>0</v>
      </c>
      <c r="Q62" s="36">
        <v>0</v>
      </c>
      <c r="R62" s="31">
        <v>5.5652173913043477</v>
      </c>
      <c r="S62" s="31">
        <v>0</v>
      </c>
      <c r="T62" s="36">
        <v>0</v>
      </c>
      <c r="U62" s="31">
        <v>46.43695652173912</v>
      </c>
      <c r="V62" s="31">
        <v>0</v>
      </c>
      <c r="W62" s="36">
        <v>0</v>
      </c>
      <c r="X62" s="31">
        <v>7.1800000000000006</v>
      </c>
      <c r="Y62" s="31">
        <v>0</v>
      </c>
      <c r="Z62" s="36">
        <v>0</v>
      </c>
      <c r="AA62" s="31">
        <v>108.17782608695651</v>
      </c>
      <c r="AB62" s="31">
        <v>0</v>
      </c>
      <c r="AC62" s="36">
        <v>0</v>
      </c>
      <c r="AD62" s="31">
        <v>13.366956521739123</v>
      </c>
      <c r="AE62" s="31">
        <v>0</v>
      </c>
      <c r="AF62" s="36">
        <v>0</v>
      </c>
      <c r="AG62" s="31">
        <v>0</v>
      </c>
      <c r="AH62" s="31">
        <v>0</v>
      </c>
      <c r="AI62" s="36" t="s">
        <v>786</v>
      </c>
      <c r="AJ62" t="s">
        <v>155</v>
      </c>
      <c r="AK62" s="37">
        <v>4</v>
      </c>
      <c r="AT62"/>
    </row>
    <row r="63" spans="1:46" x14ac:dyDescent="0.25">
      <c r="A63" t="s">
        <v>617</v>
      </c>
      <c r="B63" t="s">
        <v>212</v>
      </c>
      <c r="C63" t="s">
        <v>445</v>
      </c>
      <c r="D63" t="s">
        <v>561</v>
      </c>
      <c r="E63" s="31">
        <v>111.58695652173913</v>
      </c>
      <c r="F63" s="31">
        <v>401.02445652173913</v>
      </c>
      <c r="G63" s="31">
        <v>0</v>
      </c>
      <c r="H63" s="36">
        <v>0</v>
      </c>
      <c r="I63" s="31">
        <v>39.328804347826086</v>
      </c>
      <c r="J63" s="31">
        <v>0</v>
      </c>
      <c r="K63" s="36">
        <v>0</v>
      </c>
      <c r="L63" s="31">
        <v>21.051630434782609</v>
      </c>
      <c r="M63" s="31">
        <v>0</v>
      </c>
      <c r="N63" s="36">
        <v>0</v>
      </c>
      <c r="O63" s="31">
        <v>12.625</v>
      </c>
      <c r="P63" s="31">
        <v>0</v>
      </c>
      <c r="Q63" s="36">
        <v>0</v>
      </c>
      <c r="R63" s="31">
        <v>5.6521739130434785</v>
      </c>
      <c r="S63" s="31">
        <v>0</v>
      </c>
      <c r="T63" s="36">
        <v>0</v>
      </c>
      <c r="U63" s="31">
        <v>89.736413043478265</v>
      </c>
      <c r="V63" s="31">
        <v>0</v>
      </c>
      <c r="W63" s="36">
        <v>0</v>
      </c>
      <c r="X63" s="31">
        <v>21.383152173913043</v>
      </c>
      <c r="Y63" s="31">
        <v>0</v>
      </c>
      <c r="Z63" s="36">
        <v>0</v>
      </c>
      <c r="AA63" s="31">
        <v>222.98097826086956</v>
      </c>
      <c r="AB63" s="31">
        <v>0</v>
      </c>
      <c r="AC63" s="36">
        <v>0</v>
      </c>
      <c r="AD63" s="31">
        <v>27.595108695652176</v>
      </c>
      <c r="AE63" s="31">
        <v>0</v>
      </c>
      <c r="AF63" s="36">
        <v>0</v>
      </c>
      <c r="AG63" s="31">
        <v>0</v>
      </c>
      <c r="AH63" s="31">
        <v>0</v>
      </c>
      <c r="AI63" s="36" t="s">
        <v>786</v>
      </c>
      <c r="AJ63" t="s">
        <v>11</v>
      </c>
      <c r="AK63" s="37">
        <v>4</v>
      </c>
      <c r="AT63"/>
    </row>
    <row r="64" spans="1:46" x14ac:dyDescent="0.25">
      <c r="A64" t="s">
        <v>617</v>
      </c>
      <c r="B64" t="s">
        <v>340</v>
      </c>
      <c r="C64" t="s">
        <v>438</v>
      </c>
      <c r="D64" t="s">
        <v>554</v>
      </c>
      <c r="E64" s="31">
        <v>44.347826086956523</v>
      </c>
      <c r="F64" s="31">
        <v>156.60304347826087</v>
      </c>
      <c r="G64" s="31">
        <v>10.239130434782608</v>
      </c>
      <c r="H64" s="36">
        <v>6.5382703984319251E-2</v>
      </c>
      <c r="I64" s="31">
        <v>27.190760869565221</v>
      </c>
      <c r="J64" s="31">
        <v>0.1766304347826087</v>
      </c>
      <c r="K64" s="36">
        <v>6.4959724970518277E-3</v>
      </c>
      <c r="L64" s="31">
        <v>19.049891304347831</v>
      </c>
      <c r="M64" s="31">
        <v>0.1766304347826087</v>
      </c>
      <c r="N64" s="36">
        <v>9.2719917379421295E-3</v>
      </c>
      <c r="O64" s="31">
        <v>2.2776086956521744</v>
      </c>
      <c r="P64" s="31">
        <v>0</v>
      </c>
      <c r="Q64" s="36">
        <v>0</v>
      </c>
      <c r="R64" s="31">
        <v>5.8632608695652166</v>
      </c>
      <c r="S64" s="31">
        <v>0</v>
      </c>
      <c r="T64" s="36">
        <v>0</v>
      </c>
      <c r="U64" s="31">
        <v>42.596739130434777</v>
      </c>
      <c r="V64" s="31">
        <v>1.7092391304347827</v>
      </c>
      <c r="W64" s="36">
        <v>4.0126055780958951E-2</v>
      </c>
      <c r="X64" s="31">
        <v>0</v>
      </c>
      <c r="Y64" s="31">
        <v>0</v>
      </c>
      <c r="Z64" s="36" t="s">
        <v>786</v>
      </c>
      <c r="AA64" s="31">
        <v>86.815543478260878</v>
      </c>
      <c r="AB64" s="31">
        <v>8.3532608695652169</v>
      </c>
      <c r="AC64" s="36">
        <v>9.62184942337765E-2</v>
      </c>
      <c r="AD64" s="31">
        <v>0</v>
      </c>
      <c r="AE64" s="31">
        <v>0</v>
      </c>
      <c r="AF64" s="36" t="s">
        <v>786</v>
      </c>
      <c r="AG64" s="31">
        <v>0</v>
      </c>
      <c r="AH64" s="31">
        <v>0</v>
      </c>
      <c r="AI64" s="36" t="s">
        <v>786</v>
      </c>
      <c r="AJ64" t="s">
        <v>140</v>
      </c>
      <c r="AK64" s="37">
        <v>4</v>
      </c>
      <c r="AT64"/>
    </row>
    <row r="65" spans="1:46" x14ac:dyDescent="0.25">
      <c r="A65" t="s">
        <v>617</v>
      </c>
      <c r="B65" t="s">
        <v>310</v>
      </c>
      <c r="C65" t="s">
        <v>405</v>
      </c>
      <c r="D65" t="s">
        <v>561</v>
      </c>
      <c r="E65" s="31">
        <v>48.152173913043477</v>
      </c>
      <c r="F65" s="31">
        <v>199.89945652173918</v>
      </c>
      <c r="G65" s="31">
        <v>59.918586956521743</v>
      </c>
      <c r="H65" s="36">
        <v>0.29974362111387515</v>
      </c>
      <c r="I65" s="31">
        <v>23.116413043478264</v>
      </c>
      <c r="J65" s="31">
        <v>0.17391304347826086</v>
      </c>
      <c r="K65" s="36">
        <v>7.5233576745301414E-3</v>
      </c>
      <c r="L65" s="31">
        <v>10.052717391304348</v>
      </c>
      <c r="M65" s="31">
        <v>0.17391304347826086</v>
      </c>
      <c r="N65" s="36">
        <v>1.7300102719359896E-2</v>
      </c>
      <c r="O65" s="31">
        <v>7.3245652173913056</v>
      </c>
      <c r="P65" s="31">
        <v>0</v>
      </c>
      <c r="Q65" s="36">
        <v>0</v>
      </c>
      <c r="R65" s="31">
        <v>5.7391304347826084</v>
      </c>
      <c r="S65" s="31">
        <v>0</v>
      </c>
      <c r="T65" s="36">
        <v>0</v>
      </c>
      <c r="U65" s="31">
        <v>49.158369565217392</v>
      </c>
      <c r="V65" s="31">
        <v>12.315217391304348</v>
      </c>
      <c r="W65" s="36">
        <v>0.25052127440813521</v>
      </c>
      <c r="X65" s="31">
        <v>7.0608695652173905</v>
      </c>
      <c r="Y65" s="31">
        <v>0</v>
      </c>
      <c r="Z65" s="36">
        <v>0</v>
      </c>
      <c r="AA65" s="31">
        <v>120.56380434782612</v>
      </c>
      <c r="AB65" s="31">
        <v>47.429456521739134</v>
      </c>
      <c r="AC65" s="36">
        <v>0.39339714583744662</v>
      </c>
      <c r="AD65" s="31">
        <v>0</v>
      </c>
      <c r="AE65" s="31">
        <v>0</v>
      </c>
      <c r="AF65" s="36" t="s">
        <v>786</v>
      </c>
      <c r="AG65" s="31">
        <v>0</v>
      </c>
      <c r="AH65" s="31">
        <v>0</v>
      </c>
      <c r="AI65" s="36" t="s">
        <v>786</v>
      </c>
      <c r="AJ65" t="s">
        <v>109</v>
      </c>
      <c r="AK65" s="37">
        <v>4</v>
      </c>
      <c r="AT65"/>
    </row>
    <row r="66" spans="1:46" x14ac:dyDescent="0.25">
      <c r="A66" t="s">
        <v>617</v>
      </c>
      <c r="B66" t="s">
        <v>367</v>
      </c>
      <c r="C66" t="s">
        <v>462</v>
      </c>
      <c r="D66" t="s">
        <v>573</v>
      </c>
      <c r="E66" s="31">
        <v>16.380434782608695</v>
      </c>
      <c r="F66" s="31">
        <v>164.82065217391306</v>
      </c>
      <c r="G66" s="31">
        <v>0</v>
      </c>
      <c r="H66" s="36">
        <v>0</v>
      </c>
      <c r="I66" s="31">
        <v>77.858695652173921</v>
      </c>
      <c r="J66" s="31">
        <v>0</v>
      </c>
      <c r="K66" s="36">
        <v>0</v>
      </c>
      <c r="L66" s="31">
        <v>58.638586956521742</v>
      </c>
      <c r="M66" s="31">
        <v>0</v>
      </c>
      <c r="N66" s="36">
        <v>0</v>
      </c>
      <c r="O66" s="31">
        <v>13.828804347826088</v>
      </c>
      <c r="P66" s="31">
        <v>0</v>
      </c>
      <c r="Q66" s="36">
        <v>0</v>
      </c>
      <c r="R66" s="31">
        <v>5.3913043478260869</v>
      </c>
      <c r="S66" s="31">
        <v>0</v>
      </c>
      <c r="T66" s="36">
        <v>0</v>
      </c>
      <c r="U66" s="31">
        <v>31.692934782608695</v>
      </c>
      <c r="V66" s="31">
        <v>0</v>
      </c>
      <c r="W66" s="36">
        <v>0</v>
      </c>
      <c r="X66" s="31">
        <v>0</v>
      </c>
      <c r="Y66" s="31">
        <v>0</v>
      </c>
      <c r="Z66" s="36" t="s">
        <v>786</v>
      </c>
      <c r="AA66" s="31">
        <v>55.269021739130437</v>
      </c>
      <c r="AB66" s="31">
        <v>0</v>
      </c>
      <c r="AC66" s="36">
        <v>0</v>
      </c>
      <c r="AD66" s="31">
        <v>0</v>
      </c>
      <c r="AE66" s="31">
        <v>0</v>
      </c>
      <c r="AF66" s="36" t="s">
        <v>786</v>
      </c>
      <c r="AG66" s="31">
        <v>0</v>
      </c>
      <c r="AH66" s="31">
        <v>0</v>
      </c>
      <c r="AI66" s="36" t="s">
        <v>786</v>
      </c>
      <c r="AJ66" t="s">
        <v>167</v>
      </c>
      <c r="AK66" s="37">
        <v>4</v>
      </c>
      <c r="AT66"/>
    </row>
    <row r="67" spans="1:46" x14ac:dyDescent="0.25">
      <c r="A67" t="s">
        <v>617</v>
      </c>
      <c r="B67" t="s">
        <v>365</v>
      </c>
      <c r="C67" t="s">
        <v>471</v>
      </c>
      <c r="D67" t="s">
        <v>577</v>
      </c>
      <c r="E67" s="31">
        <v>39.293478260869563</v>
      </c>
      <c r="F67" s="31">
        <v>214.14391304347828</v>
      </c>
      <c r="G67" s="31">
        <v>23.665760869565219</v>
      </c>
      <c r="H67" s="36">
        <v>0.11051334839837493</v>
      </c>
      <c r="I67" s="31">
        <v>34.804347826086953</v>
      </c>
      <c r="J67" s="31">
        <v>0.13315217391304349</v>
      </c>
      <c r="K67" s="36">
        <v>3.8257339163023118E-3</v>
      </c>
      <c r="L67" s="31">
        <v>28.894021739130434</v>
      </c>
      <c r="M67" s="31">
        <v>0.13315217391304349</v>
      </c>
      <c r="N67" s="36">
        <v>4.6082949308755769E-3</v>
      </c>
      <c r="O67" s="31">
        <v>0</v>
      </c>
      <c r="P67" s="31">
        <v>0</v>
      </c>
      <c r="Q67" s="36" t="s">
        <v>786</v>
      </c>
      <c r="R67" s="31">
        <v>5.9103260869565215</v>
      </c>
      <c r="S67" s="31">
        <v>0</v>
      </c>
      <c r="T67" s="36">
        <v>0</v>
      </c>
      <c r="U67" s="31">
        <v>58.067934782608695</v>
      </c>
      <c r="V67" s="31">
        <v>10.997282608695652</v>
      </c>
      <c r="W67" s="36">
        <v>0.18938649445458375</v>
      </c>
      <c r="X67" s="31">
        <v>0</v>
      </c>
      <c r="Y67" s="31">
        <v>0</v>
      </c>
      <c r="Z67" s="36" t="s">
        <v>786</v>
      </c>
      <c r="AA67" s="31">
        <v>121.27163043478261</v>
      </c>
      <c r="AB67" s="31">
        <v>12.535326086956522</v>
      </c>
      <c r="AC67" s="36">
        <v>0.10336569271819729</v>
      </c>
      <c r="AD67" s="31">
        <v>0</v>
      </c>
      <c r="AE67" s="31">
        <v>0</v>
      </c>
      <c r="AF67" s="36" t="s">
        <v>786</v>
      </c>
      <c r="AG67" s="31">
        <v>0</v>
      </c>
      <c r="AH67" s="31">
        <v>0</v>
      </c>
      <c r="AI67" s="36" t="s">
        <v>786</v>
      </c>
      <c r="AJ67" t="s">
        <v>165</v>
      </c>
      <c r="AK67" s="37">
        <v>4</v>
      </c>
      <c r="AT67"/>
    </row>
    <row r="68" spans="1:46" x14ac:dyDescent="0.25">
      <c r="A68" t="s">
        <v>617</v>
      </c>
      <c r="B68" t="s">
        <v>262</v>
      </c>
      <c r="C68" t="s">
        <v>471</v>
      </c>
      <c r="D68" t="s">
        <v>577</v>
      </c>
      <c r="E68" s="31">
        <v>36.75</v>
      </c>
      <c r="F68" s="31">
        <v>155.42119565217394</v>
      </c>
      <c r="G68" s="31">
        <v>2.9347826086956523</v>
      </c>
      <c r="H68" s="36">
        <v>1.8882769472856019E-2</v>
      </c>
      <c r="I68" s="31">
        <v>22.714673913043477</v>
      </c>
      <c r="J68" s="31">
        <v>0</v>
      </c>
      <c r="K68" s="36">
        <v>0</v>
      </c>
      <c r="L68" s="31">
        <v>7.7418478260869561</v>
      </c>
      <c r="M68" s="31">
        <v>0</v>
      </c>
      <c r="N68" s="36">
        <v>0</v>
      </c>
      <c r="O68" s="31">
        <v>9.2336956521739122</v>
      </c>
      <c r="P68" s="31">
        <v>0</v>
      </c>
      <c r="Q68" s="36">
        <v>0</v>
      </c>
      <c r="R68" s="31">
        <v>5.7391304347826084</v>
      </c>
      <c r="S68" s="31">
        <v>0</v>
      </c>
      <c r="T68" s="36">
        <v>0</v>
      </c>
      <c r="U68" s="31">
        <v>45.241847826086953</v>
      </c>
      <c r="V68" s="31">
        <v>0</v>
      </c>
      <c r="W68" s="36">
        <v>0</v>
      </c>
      <c r="X68" s="31">
        <v>4.9320652173913047</v>
      </c>
      <c r="Y68" s="31">
        <v>0</v>
      </c>
      <c r="Z68" s="36">
        <v>0</v>
      </c>
      <c r="AA68" s="31">
        <v>82.532608695652172</v>
      </c>
      <c r="AB68" s="31">
        <v>2.9347826086956523</v>
      </c>
      <c r="AC68" s="36">
        <v>3.5559067562228368E-2</v>
      </c>
      <c r="AD68" s="31">
        <v>0</v>
      </c>
      <c r="AE68" s="31">
        <v>0</v>
      </c>
      <c r="AF68" s="36" t="s">
        <v>786</v>
      </c>
      <c r="AG68" s="31">
        <v>0</v>
      </c>
      <c r="AH68" s="31">
        <v>0</v>
      </c>
      <c r="AI68" s="36" t="s">
        <v>786</v>
      </c>
      <c r="AJ68" t="s">
        <v>61</v>
      </c>
      <c r="AK68" s="37">
        <v>4</v>
      </c>
      <c r="AT68"/>
    </row>
    <row r="69" spans="1:46" x14ac:dyDescent="0.25">
      <c r="A69" t="s">
        <v>617</v>
      </c>
      <c r="B69" t="s">
        <v>258</v>
      </c>
      <c r="C69" t="s">
        <v>467</v>
      </c>
      <c r="D69" t="s">
        <v>543</v>
      </c>
      <c r="E69" s="31">
        <v>53.532608695652172</v>
      </c>
      <c r="F69" s="31">
        <v>176.83097826086953</v>
      </c>
      <c r="G69" s="31">
        <v>0</v>
      </c>
      <c r="H69" s="36">
        <v>0</v>
      </c>
      <c r="I69" s="31">
        <v>22.09804347826087</v>
      </c>
      <c r="J69" s="31">
        <v>0</v>
      </c>
      <c r="K69" s="36">
        <v>0</v>
      </c>
      <c r="L69" s="31">
        <v>17.297717391304346</v>
      </c>
      <c r="M69" s="31">
        <v>0</v>
      </c>
      <c r="N69" s="36">
        <v>0</v>
      </c>
      <c r="O69" s="31">
        <v>0</v>
      </c>
      <c r="P69" s="31">
        <v>0</v>
      </c>
      <c r="Q69" s="36" t="s">
        <v>786</v>
      </c>
      <c r="R69" s="31">
        <v>4.8003260869565221</v>
      </c>
      <c r="S69" s="31">
        <v>0</v>
      </c>
      <c r="T69" s="36">
        <v>0</v>
      </c>
      <c r="U69" s="31">
        <v>52.525869565217405</v>
      </c>
      <c r="V69" s="31">
        <v>0</v>
      </c>
      <c r="W69" s="36">
        <v>0</v>
      </c>
      <c r="X69" s="31">
        <v>4.5978260869565215</v>
      </c>
      <c r="Y69" s="31">
        <v>0</v>
      </c>
      <c r="Z69" s="36">
        <v>0</v>
      </c>
      <c r="AA69" s="31">
        <v>97.609239130434759</v>
      </c>
      <c r="AB69" s="31">
        <v>0</v>
      </c>
      <c r="AC69" s="36">
        <v>0</v>
      </c>
      <c r="AD69" s="31">
        <v>0</v>
      </c>
      <c r="AE69" s="31">
        <v>0</v>
      </c>
      <c r="AF69" s="36" t="s">
        <v>786</v>
      </c>
      <c r="AG69" s="31">
        <v>0</v>
      </c>
      <c r="AH69" s="31">
        <v>0</v>
      </c>
      <c r="AI69" s="36" t="s">
        <v>786</v>
      </c>
      <c r="AJ69" t="s">
        <v>57</v>
      </c>
      <c r="AK69" s="37">
        <v>4</v>
      </c>
      <c r="AT69"/>
    </row>
    <row r="70" spans="1:46" x14ac:dyDescent="0.25">
      <c r="A70" t="s">
        <v>617</v>
      </c>
      <c r="B70" t="s">
        <v>341</v>
      </c>
      <c r="C70" t="s">
        <v>414</v>
      </c>
      <c r="D70" t="s">
        <v>574</v>
      </c>
      <c r="E70" s="31">
        <v>88.173913043478265</v>
      </c>
      <c r="F70" s="31">
        <v>371.80978260869563</v>
      </c>
      <c r="G70" s="31">
        <v>1.6086956521739131</v>
      </c>
      <c r="H70" s="36">
        <v>4.3266630611141161E-3</v>
      </c>
      <c r="I70" s="31">
        <v>36.847826086956523</v>
      </c>
      <c r="J70" s="31">
        <v>0</v>
      </c>
      <c r="K70" s="36">
        <v>0</v>
      </c>
      <c r="L70" s="31">
        <v>27.948369565217391</v>
      </c>
      <c r="M70" s="31">
        <v>0</v>
      </c>
      <c r="N70" s="36">
        <v>0</v>
      </c>
      <c r="O70" s="31">
        <v>4.9048913043478262</v>
      </c>
      <c r="P70" s="31">
        <v>0</v>
      </c>
      <c r="Q70" s="36">
        <v>0</v>
      </c>
      <c r="R70" s="31">
        <v>3.9945652173913042</v>
      </c>
      <c r="S70" s="31">
        <v>0</v>
      </c>
      <c r="T70" s="36">
        <v>0</v>
      </c>
      <c r="U70" s="31">
        <v>90.285326086956516</v>
      </c>
      <c r="V70" s="31">
        <v>0</v>
      </c>
      <c r="W70" s="36">
        <v>0</v>
      </c>
      <c r="X70" s="31">
        <v>8.5570652173913047</v>
      </c>
      <c r="Y70" s="31">
        <v>0</v>
      </c>
      <c r="Z70" s="36">
        <v>0</v>
      </c>
      <c r="AA70" s="31">
        <v>236.11956521739131</v>
      </c>
      <c r="AB70" s="31">
        <v>1.6086956521739131</v>
      </c>
      <c r="AC70" s="36">
        <v>6.8130552870229706E-3</v>
      </c>
      <c r="AD70" s="31">
        <v>0</v>
      </c>
      <c r="AE70" s="31">
        <v>0</v>
      </c>
      <c r="AF70" s="36" t="s">
        <v>786</v>
      </c>
      <c r="AG70" s="31">
        <v>0</v>
      </c>
      <c r="AH70" s="31">
        <v>0</v>
      </c>
      <c r="AI70" s="36" t="s">
        <v>786</v>
      </c>
      <c r="AJ70" t="s">
        <v>141</v>
      </c>
      <c r="AK70" s="37">
        <v>4</v>
      </c>
      <c r="AT70"/>
    </row>
    <row r="71" spans="1:46" x14ac:dyDescent="0.25">
      <c r="A71" t="s">
        <v>617</v>
      </c>
      <c r="B71" t="s">
        <v>345</v>
      </c>
      <c r="C71" t="s">
        <v>493</v>
      </c>
      <c r="D71" t="s">
        <v>516</v>
      </c>
      <c r="E71" s="31">
        <v>40.206521739130437</v>
      </c>
      <c r="F71" s="31">
        <v>250.4232608695653</v>
      </c>
      <c r="G71" s="31">
        <v>97.024347826086952</v>
      </c>
      <c r="H71" s="36">
        <v>0.38744143610773746</v>
      </c>
      <c r="I71" s="31">
        <v>32.215543478260862</v>
      </c>
      <c r="J71" s="31">
        <v>1.4130434782608696</v>
      </c>
      <c r="K71" s="36">
        <v>4.3862164834015456E-2</v>
      </c>
      <c r="L71" s="31">
        <v>6.0601086956521728</v>
      </c>
      <c r="M71" s="31">
        <v>1.4130434782608696</v>
      </c>
      <c r="N71" s="36">
        <v>0.23317130916721976</v>
      </c>
      <c r="O71" s="31">
        <v>20.661195652173905</v>
      </c>
      <c r="P71" s="31">
        <v>0</v>
      </c>
      <c r="Q71" s="36">
        <v>0</v>
      </c>
      <c r="R71" s="31">
        <v>5.4942391304347833</v>
      </c>
      <c r="S71" s="31">
        <v>0</v>
      </c>
      <c r="T71" s="36">
        <v>0</v>
      </c>
      <c r="U71" s="31">
        <v>57.666086956521767</v>
      </c>
      <c r="V71" s="31">
        <v>25.960543478260867</v>
      </c>
      <c r="W71" s="36">
        <v>0.45018736051631558</v>
      </c>
      <c r="X71" s="31">
        <v>18.404782608695651</v>
      </c>
      <c r="Y71" s="31">
        <v>0</v>
      </c>
      <c r="Z71" s="36">
        <v>0</v>
      </c>
      <c r="AA71" s="31">
        <v>104.07608695652178</v>
      </c>
      <c r="AB71" s="31">
        <v>69.650760869565218</v>
      </c>
      <c r="AC71" s="36">
        <v>0.66922924281984308</v>
      </c>
      <c r="AD71" s="31">
        <v>38.060760869565215</v>
      </c>
      <c r="AE71" s="31">
        <v>0</v>
      </c>
      <c r="AF71" s="36">
        <v>0</v>
      </c>
      <c r="AG71" s="31">
        <v>0</v>
      </c>
      <c r="AH71" s="31">
        <v>0</v>
      </c>
      <c r="AI71" s="36" t="s">
        <v>786</v>
      </c>
      <c r="AJ71" t="s">
        <v>145</v>
      </c>
      <c r="AK71" s="37">
        <v>4</v>
      </c>
      <c r="AT71"/>
    </row>
    <row r="72" spans="1:46" x14ac:dyDescent="0.25">
      <c r="A72" t="s">
        <v>617</v>
      </c>
      <c r="B72" t="s">
        <v>330</v>
      </c>
      <c r="C72" t="s">
        <v>481</v>
      </c>
      <c r="D72" t="s">
        <v>583</v>
      </c>
      <c r="E72" s="31">
        <v>51.217391304347828</v>
      </c>
      <c r="F72" s="31">
        <v>191.75271739130434</v>
      </c>
      <c r="G72" s="31">
        <v>0</v>
      </c>
      <c r="H72" s="36">
        <v>0</v>
      </c>
      <c r="I72" s="31">
        <v>30.548913043478258</v>
      </c>
      <c r="J72" s="31">
        <v>0</v>
      </c>
      <c r="K72" s="36">
        <v>0</v>
      </c>
      <c r="L72" s="31">
        <v>15.711956521739131</v>
      </c>
      <c r="M72" s="31">
        <v>0</v>
      </c>
      <c r="N72" s="36">
        <v>0</v>
      </c>
      <c r="O72" s="31">
        <v>9.4239130434782616</v>
      </c>
      <c r="P72" s="31">
        <v>0</v>
      </c>
      <c r="Q72" s="36">
        <v>0</v>
      </c>
      <c r="R72" s="31">
        <v>5.4130434782608692</v>
      </c>
      <c r="S72" s="31">
        <v>0</v>
      </c>
      <c r="T72" s="36">
        <v>0</v>
      </c>
      <c r="U72" s="31">
        <v>46.529891304347828</v>
      </c>
      <c r="V72" s="31">
        <v>0</v>
      </c>
      <c r="W72" s="36">
        <v>0</v>
      </c>
      <c r="X72" s="31">
        <v>11.263586956521738</v>
      </c>
      <c r="Y72" s="31">
        <v>0</v>
      </c>
      <c r="Z72" s="36">
        <v>0</v>
      </c>
      <c r="AA72" s="31">
        <v>66.394021739130437</v>
      </c>
      <c r="AB72" s="31">
        <v>0</v>
      </c>
      <c r="AC72" s="36">
        <v>0</v>
      </c>
      <c r="AD72" s="31">
        <v>37.016304347826086</v>
      </c>
      <c r="AE72" s="31">
        <v>0</v>
      </c>
      <c r="AF72" s="36">
        <v>0</v>
      </c>
      <c r="AG72" s="31">
        <v>0</v>
      </c>
      <c r="AH72" s="31">
        <v>0</v>
      </c>
      <c r="AI72" s="36" t="s">
        <v>786</v>
      </c>
      <c r="AJ72" t="s">
        <v>130</v>
      </c>
      <c r="AK72" s="37">
        <v>4</v>
      </c>
      <c r="AT72"/>
    </row>
    <row r="73" spans="1:46" x14ac:dyDescent="0.25">
      <c r="A73" t="s">
        <v>617</v>
      </c>
      <c r="B73" t="s">
        <v>356</v>
      </c>
      <c r="C73" t="s">
        <v>495</v>
      </c>
      <c r="D73" t="s">
        <v>552</v>
      </c>
      <c r="E73" s="31">
        <v>65.663043478260875</v>
      </c>
      <c r="F73" s="31">
        <v>310.31184782608693</v>
      </c>
      <c r="G73" s="31">
        <v>0</v>
      </c>
      <c r="H73" s="36">
        <v>0</v>
      </c>
      <c r="I73" s="31">
        <v>54.95315217391304</v>
      </c>
      <c r="J73" s="31">
        <v>0</v>
      </c>
      <c r="K73" s="36">
        <v>0</v>
      </c>
      <c r="L73" s="31">
        <v>44.970108695652172</v>
      </c>
      <c r="M73" s="31">
        <v>0</v>
      </c>
      <c r="N73" s="36">
        <v>0</v>
      </c>
      <c r="O73" s="31">
        <v>0</v>
      </c>
      <c r="P73" s="31">
        <v>0</v>
      </c>
      <c r="Q73" s="36" t="s">
        <v>786</v>
      </c>
      <c r="R73" s="31">
        <v>9.9830434782608695</v>
      </c>
      <c r="S73" s="31">
        <v>0</v>
      </c>
      <c r="T73" s="36">
        <v>0</v>
      </c>
      <c r="U73" s="31">
        <v>68.766304347826093</v>
      </c>
      <c r="V73" s="31">
        <v>0</v>
      </c>
      <c r="W73" s="36">
        <v>0</v>
      </c>
      <c r="X73" s="31">
        <v>0</v>
      </c>
      <c r="Y73" s="31">
        <v>0</v>
      </c>
      <c r="Z73" s="36" t="s">
        <v>786</v>
      </c>
      <c r="AA73" s="31">
        <v>186.59239130434781</v>
      </c>
      <c r="AB73" s="31">
        <v>0</v>
      </c>
      <c r="AC73" s="36">
        <v>0</v>
      </c>
      <c r="AD73" s="31">
        <v>0</v>
      </c>
      <c r="AE73" s="31">
        <v>0</v>
      </c>
      <c r="AF73" s="36" t="s">
        <v>786</v>
      </c>
      <c r="AG73" s="31">
        <v>0</v>
      </c>
      <c r="AH73" s="31">
        <v>0</v>
      </c>
      <c r="AI73" s="36" t="s">
        <v>786</v>
      </c>
      <c r="AJ73" t="s">
        <v>156</v>
      </c>
      <c r="AK73" s="37">
        <v>4</v>
      </c>
      <c r="AT73"/>
    </row>
    <row r="74" spans="1:46" x14ac:dyDescent="0.25">
      <c r="A74" t="s">
        <v>617</v>
      </c>
      <c r="B74" t="s">
        <v>314</v>
      </c>
      <c r="C74" t="s">
        <v>470</v>
      </c>
      <c r="D74" t="s">
        <v>536</v>
      </c>
      <c r="E74" s="31">
        <v>53.641304347826086</v>
      </c>
      <c r="F74" s="31">
        <v>227.07228260869564</v>
      </c>
      <c r="G74" s="31">
        <v>7.3414130434782612</v>
      </c>
      <c r="H74" s="36">
        <v>3.2330731690971802E-2</v>
      </c>
      <c r="I74" s="31">
        <v>27.544782608695655</v>
      </c>
      <c r="J74" s="31">
        <v>0.12206521739130435</v>
      </c>
      <c r="K74" s="36">
        <v>4.4315186336874339E-3</v>
      </c>
      <c r="L74" s="31">
        <v>21.838260869565222</v>
      </c>
      <c r="M74" s="31">
        <v>0.12206521739130435</v>
      </c>
      <c r="N74" s="36">
        <v>5.5895118260731059E-3</v>
      </c>
      <c r="O74" s="31">
        <v>0</v>
      </c>
      <c r="P74" s="31">
        <v>0</v>
      </c>
      <c r="Q74" s="36" t="s">
        <v>786</v>
      </c>
      <c r="R74" s="31">
        <v>5.7065217391304346</v>
      </c>
      <c r="S74" s="31">
        <v>0</v>
      </c>
      <c r="T74" s="36">
        <v>0</v>
      </c>
      <c r="U74" s="31">
        <v>48.661086956521729</v>
      </c>
      <c r="V74" s="31">
        <v>1.7701086956521741</v>
      </c>
      <c r="W74" s="36">
        <v>3.6376267082437991E-2</v>
      </c>
      <c r="X74" s="31">
        <v>11.029239130434785</v>
      </c>
      <c r="Y74" s="31">
        <v>0</v>
      </c>
      <c r="Z74" s="36">
        <v>0</v>
      </c>
      <c r="AA74" s="31">
        <v>121.10445652173912</v>
      </c>
      <c r="AB74" s="31">
        <v>5.4492391304347825</v>
      </c>
      <c r="AC74" s="36">
        <v>4.4996189958183781E-2</v>
      </c>
      <c r="AD74" s="31">
        <v>18.732717391304352</v>
      </c>
      <c r="AE74" s="31">
        <v>0</v>
      </c>
      <c r="AF74" s="36">
        <v>0</v>
      </c>
      <c r="AG74" s="31">
        <v>0</v>
      </c>
      <c r="AH74" s="31">
        <v>0</v>
      </c>
      <c r="AI74" s="36" t="s">
        <v>786</v>
      </c>
      <c r="AJ74" t="s">
        <v>113</v>
      </c>
      <c r="AK74" s="37">
        <v>4</v>
      </c>
      <c r="AT74"/>
    </row>
    <row r="75" spans="1:46" x14ac:dyDescent="0.25">
      <c r="A75" t="s">
        <v>617</v>
      </c>
      <c r="B75" t="s">
        <v>213</v>
      </c>
      <c r="C75" t="s">
        <v>446</v>
      </c>
      <c r="D75" t="s">
        <v>562</v>
      </c>
      <c r="E75" s="31">
        <v>74.706521739130437</v>
      </c>
      <c r="F75" s="31">
        <v>273.04347826086956</v>
      </c>
      <c r="G75" s="31">
        <v>0.46739130434782611</v>
      </c>
      <c r="H75" s="36">
        <v>1.7117834394904459E-3</v>
      </c>
      <c r="I75" s="31">
        <v>37.129347826086949</v>
      </c>
      <c r="J75" s="31">
        <v>0.46739130434782611</v>
      </c>
      <c r="K75" s="36">
        <v>1.2588190520799793E-2</v>
      </c>
      <c r="L75" s="31">
        <v>30.745652173913037</v>
      </c>
      <c r="M75" s="31">
        <v>0</v>
      </c>
      <c r="N75" s="36">
        <v>0</v>
      </c>
      <c r="O75" s="31">
        <v>0.64456521739130435</v>
      </c>
      <c r="P75" s="31">
        <v>0.46739130434782611</v>
      </c>
      <c r="Q75" s="36">
        <v>0.72512647554806076</v>
      </c>
      <c r="R75" s="31">
        <v>5.7391304347826084</v>
      </c>
      <c r="S75" s="31">
        <v>0</v>
      </c>
      <c r="T75" s="36">
        <v>0</v>
      </c>
      <c r="U75" s="31">
        <v>96.034782608695636</v>
      </c>
      <c r="V75" s="31">
        <v>0</v>
      </c>
      <c r="W75" s="36">
        <v>0</v>
      </c>
      <c r="X75" s="31">
        <v>0</v>
      </c>
      <c r="Y75" s="31">
        <v>0</v>
      </c>
      <c r="Z75" s="36" t="s">
        <v>786</v>
      </c>
      <c r="AA75" s="31">
        <v>139.02934782608696</v>
      </c>
      <c r="AB75" s="31">
        <v>0</v>
      </c>
      <c r="AC75" s="36">
        <v>0</v>
      </c>
      <c r="AD75" s="31">
        <v>0.85</v>
      </c>
      <c r="AE75" s="31">
        <v>0</v>
      </c>
      <c r="AF75" s="36">
        <v>0</v>
      </c>
      <c r="AG75" s="31">
        <v>0</v>
      </c>
      <c r="AH75" s="31">
        <v>0</v>
      </c>
      <c r="AI75" s="36" t="s">
        <v>786</v>
      </c>
      <c r="AJ75" t="s">
        <v>12</v>
      </c>
      <c r="AK75" s="37">
        <v>4</v>
      </c>
      <c r="AT75"/>
    </row>
    <row r="76" spans="1:46" x14ac:dyDescent="0.25">
      <c r="A76" t="s">
        <v>617</v>
      </c>
      <c r="B76" t="s">
        <v>246</v>
      </c>
      <c r="C76" t="s">
        <v>446</v>
      </c>
      <c r="D76" t="s">
        <v>562</v>
      </c>
      <c r="E76" s="31">
        <v>83.902173913043484</v>
      </c>
      <c r="F76" s="31">
        <v>363.35728260869564</v>
      </c>
      <c r="G76" s="31">
        <v>11.921195652173912</v>
      </c>
      <c r="H76" s="36">
        <v>3.2808467650865855E-2</v>
      </c>
      <c r="I76" s="31">
        <v>56.678260869565221</v>
      </c>
      <c r="J76" s="31">
        <v>0</v>
      </c>
      <c r="K76" s="36">
        <v>0</v>
      </c>
      <c r="L76" s="31">
        <v>31.605760869565223</v>
      </c>
      <c r="M76" s="31">
        <v>0</v>
      </c>
      <c r="N76" s="36">
        <v>0</v>
      </c>
      <c r="O76" s="31">
        <v>19.072499999999998</v>
      </c>
      <c r="P76" s="31">
        <v>0</v>
      </c>
      <c r="Q76" s="36">
        <v>0</v>
      </c>
      <c r="R76" s="31">
        <v>6</v>
      </c>
      <c r="S76" s="31">
        <v>0</v>
      </c>
      <c r="T76" s="36">
        <v>0</v>
      </c>
      <c r="U76" s="31">
        <v>77.680543478260873</v>
      </c>
      <c r="V76" s="31">
        <v>0</v>
      </c>
      <c r="W76" s="36">
        <v>0</v>
      </c>
      <c r="X76" s="31">
        <v>11.69065217391304</v>
      </c>
      <c r="Y76" s="31">
        <v>0</v>
      </c>
      <c r="Z76" s="36">
        <v>0</v>
      </c>
      <c r="AA76" s="31">
        <v>148.65282608695657</v>
      </c>
      <c r="AB76" s="31">
        <v>11.921195652173912</v>
      </c>
      <c r="AC76" s="36">
        <v>8.0194880689321305E-2</v>
      </c>
      <c r="AD76" s="31">
        <v>68.654999999999987</v>
      </c>
      <c r="AE76" s="31">
        <v>0</v>
      </c>
      <c r="AF76" s="36">
        <v>0</v>
      </c>
      <c r="AG76" s="31">
        <v>0</v>
      </c>
      <c r="AH76" s="31">
        <v>0</v>
      </c>
      <c r="AI76" s="36" t="s">
        <v>786</v>
      </c>
      <c r="AJ76" t="s">
        <v>45</v>
      </c>
      <c r="AK76" s="37">
        <v>4</v>
      </c>
      <c r="AT76"/>
    </row>
    <row r="77" spans="1:46" x14ac:dyDescent="0.25">
      <c r="A77" t="s">
        <v>617</v>
      </c>
      <c r="B77" t="s">
        <v>371</v>
      </c>
      <c r="C77" t="s">
        <v>416</v>
      </c>
      <c r="D77" t="s">
        <v>552</v>
      </c>
      <c r="E77" s="31">
        <v>63.663043478260867</v>
      </c>
      <c r="F77" s="31">
        <v>248.54967391304353</v>
      </c>
      <c r="G77" s="31">
        <v>102.86923913043478</v>
      </c>
      <c r="H77" s="36">
        <v>0.41387798869703668</v>
      </c>
      <c r="I77" s="31">
        <v>22.10891304347826</v>
      </c>
      <c r="J77" s="31">
        <v>2.1534782608695653</v>
      </c>
      <c r="K77" s="36">
        <v>9.7403172043539404E-2</v>
      </c>
      <c r="L77" s="31">
        <v>14.73391304347826</v>
      </c>
      <c r="M77" s="31">
        <v>1.5610869565217391</v>
      </c>
      <c r="N77" s="36">
        <v>0.10595195939565628</v>
      </c>
      <c r="O77" s="31">
        <v>0.59239130434782605</v>
      </c>
      <c r="P77" s="31">
        <v>0.59239130434782605</v>
      </c>
      <c r="Q77" s="36">
        <v>1</v>
      </c>
      <c r="R77" s="31">
        <v>6.7826086956521738</v>
      </c>
      <c r="S77" s="31">
        <v>0</v>
      </c>
      <c r="T77" s="36">
        <v>0</v>
      </c>
      <c r="U77" s="31">
        <v>75.16478260869566</v>
      </c>
      <c r="V77" s="31">
        <v>28.697391304347825</v>
      </c>
      <c r="W77" s="36">
        <v>0.38179304600327391</v>
      </c>
      <c r="X77" s="31">
        <v>0</v>
      </c>
      <c r="Y77" s="31">
        <v>0</v>
      </c>
      <c r="Z77" s="36" t="s">
        <v>786</v>
      </c>
      <c r="AA77" s="31">
        <v>151.27597826086961</v>
      </c>
      <c r="AB77" s="31">
        <v>72.018369565217384</v>
      </c>
      <c r="AC77" s="36">
        <v>0.47607274065036603</v>
      </c>
      <c r="AD77" s="31">
        <v>0</v>
      </c>
      <c r="AE77" s="31">
        <v>0</v>
      </c>
      <c r="AF77" s="36" t="s">
        <v>786</v>
      </c>
      <c r="AG77" s="31">
        <v>0</v>
      </c>
      <c r="AH77" s="31">
        <v>0</v>
      </c>
      <c r="AI77" s="36" t="s">
        <v>786</v>
      </c>
      <c r="AJ77" t="s">
        <v>171</v>
      </c>
      <c r="AK77" s="37">
        <v>4</v>
      </c>
      <c r="AT77"/>
    </row>
    <row r="78" spans="1:46" x14ac:dyDescent="0.25">
      <c r="A78" t="s">
        <v>617</v>
      </c>
      <c r="B78" t="s">
        <v>354</v>
      </c>
      <c r="C78" t="s">
        <v>462</v>
      </c>
      <c r="D78" t="s">
        <v>573</v>
      </c>
      <c r="E78" s="31">
        <v>140.94565217391303</v>
      </c>
      <c r="F78" s="31">
        <v>550.64836956521742</v>
      </c>
      <c r="G78" s="31">
        <v>47.277173913043477</v>
      </c>
      <c r="H78" s="36">
        <v>8.5857284841091466E-2</v>
      </c>
      <c r="I78" s="31">
        <v>89.391304347826079</v>
      </c>
      <c r="J78" s="31">
        <v>0</v>
      </c>
      <c r="K78" s="36">
        <v>0</v>
      </c>
      <c r="L78" s="31">
        <v>65.948369565217391</v>
      </c>
      <c r="M78" s="31">
        <v>0</v>
      </c>
      <c r="N78" s="36">
        <v>0</v>
      </c>
      <c r="O78" s="31">
        <v>17.703804347826086</v>
      </c>
      <c r="P78" s="31">
        <v>0</v>
      </c>
      <c r="Q78" s="36">
        <v>0</v>
      </c>
      <c r="R78" s="31">
        <v>5.7391304347826084</v>
      </c>
      <c r="S78" s="31">
        <v>0</v>
      </c>
      <c r="T78" s="36">
        <v>0</v>
      </c>
      <c r="U78" s="31">
        <v>192.6875</v>
      </c>
      <c r="V78" s="31">
        <v>7.2826086956521738</v>
      </c>
      <c r="W78" s="36">
        <v>3.7794920249897758E-2</v>
      </c>
      <c r="X78" s="31">
        <v>0</v>
      </c>
      <c r="Y78" s="31">
        <v>0</v>
      </c>
      <c r="Z78" s="36" t="s">
        <v>786</v>
      </c>
      <c r="AA78" s="31">
        <v>268.56956521739136</v>
      </c>
      <c r="AB78" s="31">
        <v>39.994565217391305</v>
      </c>
      <c r="AC78" s="36">
        <v>0.14891696750902525</v>
      </c>
      <c r="AD78" s="31">
        <v>0</v>
      </c>
      <c r="AE78" s="31">
        <v>0</v>
      </c>
      <c r="AF78" s="36" t="s">
        <v>786</v>
      </c>
      <c r="AG78" s="31">
        <v>0</v>
      </c>
      <c r="AH78" s="31">
        <v>0</v>
      </c>
      <c r="AI78" s="36" t="s">
        <v>786</v>
      </c>
      <c r="AJ78" t="s">
        <v>154</v>
      </c>
      <c r="AK78" s="37">
        <v>4</v>
      </c>
      <c r="AT78"/>
    </row>
    <row r="79" spans="1:46" x14ac:dyDescent="0.25">
      <c r="A79" t="s">
        <v>617</v>
      </c>
      <c r="B79" t="s">
        <v>278</v>
      </c>
      <c r="C79" t="s">
        <v>465</v>
      </c>
      <c r="D79" t="s">
        <v>540</v>
      </c>
      <c r="E79" s="31">
        <v>63.782608695652172</v>
      </c>
      <c r="F79" s="31">
        <v>233.71141304347827</v>
      </c>
      <c r="G79" s="31">
        <v>0</v>
      </c>
      <c r="H79" s="36">
        <v>0</v>
      </c>
      <c r="I79" s="31">
        <v>22.032608695652172</v>
      </c>
      <c r="J79" s="31">
        <v>0</v>
      </c>
      <c r="K79" s="36">
        <v>0</v>
      </c>
      <c r="L79" s="31">
        <v>20.760869565217391</v>
      </c>
      <c r="M79" s="31">
        <v>0</v>
      </c>
      <c r="N79" s="36">
        <v>0</v>
      </c>
      <c r="O79" s="31">
        <v>0.43478260869565216</v>
      </c>
      <c r="P79" s="31">
        <v>0</v>
      </c>
      <c r="Q79" s="36">
        <v>0</v>
      </c>
      <c r="R79" s="31">
        <v>0.83695652173913049</v>
      </c>
      <c r="S79" s="31">
        <v>0</v>
      </c>
      <c r="T79" s="36">
        <v>0</v>
      </c>
      <c r="U79" s="31">
        <v>73.192934782608702</v>
      </c>
      <c r="V79" s="31">
        <v>0</v>
      </c>
      <c r="W79" s="36">
        <v>0</v>
      </c>
      <c r="X79" s="31">
        <v>6.1793478260869561</v>
      </c>
      <c r="Y79" s="31">
        <v>0</v>
      </c>
      <c r="Z79" s="36">
        <v>0</v>
      </c>
      <c r="AA79" s="31">
        <v>132.30652173913043</v>
      </c>
      <c r="AB79" s="31">
        <v>0</v>
      </c>
      <c r="AC79" s="36">
        <v>0</v>
      </c>
      <c r="AD79" s="31">
        <v>0</v>
      </c>
      <c r="AE79" s="31">
        <v>0</v>
      </c>
      <c r="AF79" s="36" t="s">
        <v>786</v>
      </c>
      <c r="AG79" s="31">
        <v>0</v>
      </c>
      <c r="AH79" s="31">
        <v>0</v>
      </c>
      <c r="AI79" s="36" t="s">
        <v>786</v>
      </c>
      <c r="AJ79" t="s">
        <v>77</v>
      </c>
      <c r="AK79" s="37">
        <v>4</v>
      </c>
      <c r="AT79"/>
    </row>
    <row r="80" spans="1:46" x14ac:dyDescent="0.25">
      <c r="A80" t="s">
        <v>617</v>
      </c>
      <c r="B80" t="s">
        <v>321</v>
      </c>
      <c r="C80" t="s">
        <v>456</v>
      </c>
      <c r="D80" t="s">
        <v>546</v>
      </c>
      <c r="E80" s="31">
        <v>51.847826086956523</v>
      </c>
      <c r="F80" s="31">
        <v>213.75217391304344</v>
      </c>
      <c r="G80" s="31">
        <v>2.2934782608695654</v>
      </c>
      <c r="H80" s="36">
        <v>1.0729613733905583E-2</v>
      </c>
      <c r="I80" s="31">
        <v>29.17499999999999</v>
      </c>
      <c r="J80" s="31">
        <v>1.2391304347826086</v>
      </c>
      <c r="K80" s="36">
        <v>4.2472337096233388E-2</v>
      </c>
      <c r="L80" s="31">
        <v>22.280978260869553</v>
      </c>
      <c r="M80" s="31">
        <v>8.4239130434782608E-2</v>
      </c>
      <c r="N80" s="36">
        <v>3.7807644461789907E-3</v>
      </c>
      <c r="O80" s="31">
        <v>0.30434782608695654</v>
      </c>
      <c r="P80" s="31">
        <v>0.30434782608695654</v>
      </c>
      <c r="Q80" s="36">
        <v>1</v>
      </c>
      <c r="R80" s="31">
        <v>6.5896739130434785</v>
      </c>
      <c r="S80" s="31">
        <v>0.85054347826086951</v>
      </c>
      <c r="T80" s="36">
        <v>0.12907216494845358</v>
      </c>
      <c r="U80" s="31">
        <v>47.879347826086942</v>
      </c>
      <c r="V80" s="31">
        <v>0</v>
      </c>
      <c r="W80" s="36">
        <v>0</v>
      </c>
      <c r="X80" s="31">
        <v>7.2880434782608692</v>
      </c>
      <c r="Y80" s="31">
        <v>1.0543478260869565</v>
      </c>
      <c r="Z80" s="36">
        <v>0.14466815809097688</v>
      </c>
      <c r="AA80" s="31">
        <v>128.32391304347823</v>
      </c>
      <c r="AB80" s="31">
        <v>0</v>
      </c>
      <c r="AC80" s="36">
        <v>0</v>
      </c>
      <c r="AD80" s="31">
        <v>1.0858695652173913</v>
      </c>
      <c r="AE80" s="31">
        <v>0</v>
      </c>
      <c r="AF80" s="36">
        <v>0</v>
      </c>
      <c r="AG80" s="31">
        <v>0</v>
      </c>
      <c r="AH80" s="31">
        <v>0</v>
      </c>
      <c r="AI80" s="36" t="s">
        <v>786</v>
      </c>
      <c r="AJ80" t="s">
        <v>120</v>
      </c>
      <c r="AK80" s="37">
        <v>4</v>
      </c>
      <c r="AT80"/>
    </row>
    <row r="81" spans="1:46" x14ac:dyDescent="0.25">
      <c r="A81" t="s">
        <v>617</v>
      </c>
      <c r="B81" t="s">
        <v>311</v>
      </c>
      <c r="C81" t="s">
        <v>483</v>
      </c>
      <c r="D81" t="s">
        <v>519</v>
      </c>
      <c r="E81" s="31">
        <v>86.315217391304344</v>
      </c>
      <c r="F81" s="31">
        <v>318.3044565217391</v>
      </c>
      <c r="G81" s="31">
        <v>17.506630434782608</v>
      </c>
      <c r="H81" s="36">
        <v>5.4999639735131903E-2</v>
      </c>
      <c r="I81" s="31">
        <v>40.59347826086956</v>
      </c>
      <c r="J81" s="31">
        <v>1.423913043478261</v>
      </c>
      <c r="K81" s="36">
        <v>3.5077384458844327E-2</v>
      </c>
      <c r="L81" s="31">
        <v>33.430434782608693</v>
      </c>
      <c r="M81" s="31">
        <v>0</v>
      </c>
      <c r="N81" s="36">
        <v>0</v>
      </c>
      <c r="O81" s="31">
        <v>1.423913043478261</v>
      </c>
      <c r="P81" s="31">
        <v>1.423913043478261</v>
      </c>
      <c r="Q81" s="36">
        <v>1</v>
      </c>
      <c r="R81" s="31">
        <v>5.7391304347826084</v>
      </c>
      <c r="S81" s="31">
        <v>0</v>
      </c>
      <c r="T81" s="36">
        <v>0</v>
      </c>
      <c r="U81" s="31">
        <v>106.90771739130433</v>
      </c>
      <c r="V81" s="31">
        <v>8.160978260869566</v>
      </c>
      <c r="W81" s="36">
        <v>7.6336661749111148E-2</v>
      </c>
      <c r="X81" s="31">
        <v>0</v>
      </c>
      <c r="Y81" s="31">
        <v>0</v>
      </c>
      <c r="Z81" s="36" t="s">
        <v>786</v>
      </c>
      <c r="AA81" s="31">
        <v>170.80326086956518</v>
      </c>
      <c r="AB81" s="31">
        <v>7.9217391304347817</v>
      </c>
      <c r="AC81" s="36">
        <v>4.6379320219678125E-2</v>
      </c>
      <c r="AD81" s="31">
        <v>0</v>
      </c>
      <c r="AE81" s="31">
        <v>0</v>
      </c>
      <c r="AF81" s="36" t="s">
        <v>786</v>
      </c>
      <c r="AG81" s="31">
        <v>0</v>
      </c>
      <c r="AH81" s="31">
        <v>0</v>
      </c>
      <c r="AI81" s="36" t="s">
        <v>786</v>
      </c>
      <c r="AJ81" t="s">
        <v>110</v>
      </c>
      <c r="AK81" s="37">
        <v>4</v>
      </c>
      <c r="AT81"/>
    </row>
    <row r="82" spans="1:46" x14ac:dyDescent="0.25">
      <c r="A82" t="s">
        <v>617</v>
      </c>
      <c r="B82" t="s">
        <v>315</v>
      </c>
      <c r="C82" t="s">
        <v>484</v>
      </c>
      <c r="D82" t="s">
        <v>556</v>
      </c>
      <c r="E82" s="31">
        <v>88.119565217391298</v>
      </c>
      <c r="F82" s="31">
        <v>293.6754347826087</v>
      </c>
      <c r="G82" s="31">
        <v>41.799347826086958</v>
      </c>
      <c r="H82" s="36">
        <v>0.1423317815364048</v>
      </c>
      <c r="I82" s="31">
        <v>30.506521739130417</v>
      </c>
      <c r="J82" s="31">
        <v>1.2391304347826086</v>
      </c>
      <c r="K82" s="36">
        <v>4.0618542008123731E-2</v>
      </c>
      <c r="L82" s="31">
        <v>23.528260869565198</v>
      </c>
      <c r="M82" s="31">
        <v>0</v>
      </c>
      <c r="N82" s="36">
        <v>0</v>
      </c>
      <c r="O82" s="31">
        <v>1.2391304347826086</v>
      </c>
      <c r="P82" s="31">
        <v>1.2391304347826086</v>
      </c>
      <c r="Q82" s="36">
        <v>1</v>
      </c>
      <c r="R82" s="31">
        <v>5.7391304347826084</v>
      </c>
      <c r="S82" s="31">
        <v>0</v>
      </c>
      <c r="T82" s="36">
        <v>0</v>
      </c>
      <c r="U82" s="31">
        <v>94.665217391304338</v>
      </c>
      <c r="V82" s="31">
        <v>3.1771739130434784</v>
      </c>
      <c r="W82" s="36">
        <v>3.3562210076700502E-2</v>
      </c>
      <c r="X82" s="31">
        <v>0.37608695652173912</v>
      </c>
      <c r="Y82" s="31">
        <v>0.35326086956521741</v>
      </c>
      <c r="Z82" s="36">
        <v>0.93930635838150289</v>
      </c>
      <c r="AA82" s="31">
        <v>168.12760869565219</v>
      </c>
      <c r="AB82" s="31">
        <v>37.029782608695655</v>
      </c>
      <c r="AC82" s="36">
        <v>0.22024807761185539</v>
      </c>
      <c r="AD82" s="31">
        <v>0</v>
      </c>
      <c r="AE82" s="31">
        <v>0</v>
      </c>
      <c r="AF82" s="36" t="s">
        <v>786</v>
      </c>
      <c r="AG82" s="31">
        <v>0</v>
      </c>
      <c r="AH82" s="31">
        <v>0</v>
      </c>
      <c r="AI82" s="36" t="s">
        <v>786</v>
      </c>
      <c r="AJ82" t="s">
        <v>114</v>
      </c>
      <c r="AK82" s="37">
        <v>4</v>
      </c>
      <c r="AT82"/>
    </row>
    <row r="83" spans="1:46" x14ac:dyDescent="0.25">
      <c r="A83" t="s">
        <v>617</v>
      </c>
      <c r="B83" t="s">
        <v>298</v>
      </c>
      <c r="C83" t="s">
        <v>435</v>
      </c>
      <c r="D83" t="s">
        <v>569</v>
      </c>
      <c r="E83" s="31">
        <v>54.934782608695649</v>
      </c>
      <c r="F83" s="31">
        <v>179.34413043478261</v>
      </c>
      <c r="G83" s="31">
        <v>23.409130434782615</v>
      </c>
      <c r="H83" s="36">
        <v>0.13052632599702058</v>
      </c>
      <c r="I83" s="31">
        <v>43.347826086956516</v>
      </c>
      <c r="J83" s="31">
        <v>0.65554347826086956</v>
      </c>
      <c r="K83" s="36">
        <v>1.5122868605817455E-2</v>
      </c>
      <c r="L83" s="31">
        <v>26.95684782608695</v>
      </c>
      <c r="M83" s="31">
        <v>0.65554347826086956</v>
      </c>
      <c r="N83" s="36">
        <v>2.4318254214666764E-2</v>
      </c>
      <c r="O83" s="31">
        <v>11.347500000000002</v>
      </c>
      <c r="P83" s="31">
        <v>0</v>
      </c>
      <c r="Q83" s="36">
        <v>0</v>
      </c>
      <c r="R83" s="31">
        <v>5.0434782608695654</v>
      </c>
      <c r="S83" s="31">
        <v>0</v>
      </c>
      <c r="T83" s="36">
        <v>0</v>
      </c>
      <c r="U83" s="31">
        <v>41.647500000000008</v>
      </c>
      <c r="V83" s="31">
        <v>22.753586956521744</v>
      </c>
      <c r="W83" s="36">
        <v>0.54633740216151605</v>
      </c>
      <c r="X83" s="31">
        <v>2.0633695652173913</v>
      </c>
      <c r="Y83" s="31">
        <v>0</v>
      </c>
      <c r="Z83" s="36">
        <v>0</v>
      </c>
      <c r="AA83" s="31">
        <v>43.46478260869565</v>
      </c>
      <c r="AB83" s="31">
        <v>0</v>
      </c>
      <c r="AC83" s="36">
        <v>0</v>
      </c>
      <c r="AD83" s="31">
        <v>48.820652173913054</v>
      </c>
      <c r="AE83" s="31">
        <v>0</v>
      </c>
      <c r="AF83" s="36">
        <v>0</v>
      </c>
      <c r="AG83" s="31">
        <v>0</v>
      </c>
      <c r="AH83" s="31">
        <v>0</v>
      </c>
      <c r="AI83" s="36" t="s">
        <v>786</v>
      </c>
      <c r="AJ83" t="s">
        <v>97</v>
      </c>
      <c r="AK83" s="37">
        <v>4</v>
      </c>
      <c r="AT83"/>
    </row>
    <row r="84" spans="1:46" x14ac:dyDescent="0.25">
      <c r="A84" t="s">
        <v>617</v>
      </c>
      <c r="B84" t="s">
        <v>283</v>
      </c>
      <c r="C84" t="s">
        <v>477</v>
      </c>
      <c r="D84" t="s">
        <v>516</v>
      </c>
      <c r="E84" s="31">
        <v>86.967391304347828</v>
      </c>
      <c r="F84" s="31">
        <v>283.54847826086956</v>
      </c>
      <c r="G84" s="31">
        <v>71.171413043478253</v>
      </c>
      <c r="H84" s="36">
        <v>0.25100262741667512</v>
      </c>
      <c r="I84" s="31">
        <v>22.082934782608703</v>
      </c>
      <c r="J84" s="31">
        <v>0</v>
      </c>
      <c r="K84" s="36">
        <v>0</v>
      </c>
      <c r="L84" s="31">
        <v>0.98913043478260865</v>
      </c>
      <c r="M84" s="31">
        <v>0</v>
      </c>
      <c r="N84" s="36">
        <v>0</v>
      </c>
      <c r="O84" s="31">
        <v>15.528586956521746</v>
      </c>
      <c r="P84" s="31">
        <v>0</v>
      </c>
      <c r="Q84" s="36">
        <v>0</v>
      </c>
      <c r="R84" s="31">
        <v>5.5652173913043477</v>
      </c>
      <c r="S84" s="31">
        <v>0</v>
      </c>
      <c r="T84" s="36">
        <v>0</v>
      </c>
      <c r="U84" s="31">
        <v>83.675652173913036</v>
      </c>
      <c r="V84" s="31">
        <v>9.2285869565217382</v>
      </c>
      <c r="W84" s="36">
        <v>0.11028999137456223</v>
      </c>
      <c r="X84" s="31">
        <v>7.7689130434782596</v>
      </c>
      <c r="Y84" s="31">
        <v>0</v>
      </c>
      <c r="Z84" s="36">
        <v>0</v>
      </c>
      <c r="AA84" s="31">
        <v>156.62173913043475</v>
      </c>
      <c r="AB84" s="31">
        <v>61.942826086956522</v>
      </c>
      <c r="AC84" s="36">
        <v>0.39549315714959898</v>
      </c>
      <c r="AD84" s="31">
        <v>13.399239130434781</v>
      </c>
      <c r="AE84" s="31">
        <v>0</v>
      </c>
      <c r="AF84" s="36">
        <v>0</v>
      </c>
      <c r="AG84" s="31">
        <v>0</v>
      </c>
      <c r="AH84" s="31">
        <v>0</v>
      </c>
      <c r="AI84" s="36" t="s">
        <v>786</v>
      </c>
      <c r="AJ84" t="s">
        <v>82</v>
      </c>
      <c r="AK84" s="37">
        <v>4</v>
      </c>
      <c r="AT84"/>
    </row>
    <row r="85" spans="1:46" x14ac:dyDescent="0.25">
      <c r="A85" t="s">
        <v>617</v>
      </c>
      <c r="B85" t="s">
        <v>364</v>
      </c>
      <c r="C85" t="s">
        <v>498</v>
      </c>
      <c r="D85" t="s">
        <v>544</v>
      </c>
      <c r="E85" s="31">
        <v>77.565217391304344</v>
      </c>
      <c r="F85" s="31">
        <v>315.2146739130435</v>
      </c>
      <c r="G85" s="31">
        <v>0</v>
      </c>
      <c r="H85" s="36">
        <v>0</v>
      </c>
      <c r="I85" s="31">
        <v>39.654891304347821</v>
      </c>
      <c r="J85" s="31">
        <v>0</v>
      </c>
      <c r="K85" s="36">
        <v>0</v>
      </c>
      <c r="L85" s="31">
        <v>32.646739130434781</v>
      </c>
      <c r="M85" s="31">
        <v>0</v>
      </c>
      <c r="N85" s="36">
        <v>0</v>
      </c>
      <c r="O85" s="31">
        <v>1.3559782608695652</v>
      </c>
      <c r="P85" s="31">
        <v>0</v>
      </c>
      <c r="Q85" s="36">
        <v>0</v>
      </c>
      <c r="R85" s="31">
        <v>5.6521739130434785</v>
      </c>
      <c r="S85" s="31">
        <v>0</v>
      </c>
      <c r="T85" s="36">
        <v>0</v>
      </c>
      <c r="U85" s="31">
        <v>69.635869565217391</v>
      </c>
      <c r="V85" s="31">
        <v>0</v>
      </c>
      <c r="W85" s="36">
        <v>0</v>
      </c>
      <c r="X85" s="31">
        <v>0</v>
      </c>
      <c r="Y85" s="31">
        <v>0</v>
      </c>
      <c r="Z85" s="36" t="s">
        <v>786</v>
      </c>
      <c r="AA85" s="31">
        <v>205.92391304347825</v>
      </c>
      <c r="AB85" s="31">
        <v>0</v>
      </c>
      <c r="AC85" s="36">
        <v>0</v>
      </c>
      <c r="AD85" s="31">
        <v>0</v>
      </c>
      <c r="AE85" s="31">
        <v>0</v>
      </c>
      <c r="AF85" s="36" t="s">
        <v>786</v>
      </c>
      <c r="AG85" s="31">
        <v>0</v>
      </c>
      <c r="AH85" s="31">
        <v>0</v>
      </c>
      <c r="AI85" s="36" t="s">
        <v>786</v>
      </c>
      <c r="AJ85" t="s">
        <v>164</v>
      </c>
      <c r="AK85" s="37">
        <v>4</v>
      </c>
      <c r="AT85"/>
    </row>
    <row r="86" spans="1:46" x14ac:dyDescent="0.25">
      <c r="A86" t="s">
        <v>617</v>
      </c>
      <c r="B86" t="s">
        <v>297</v>
      </c>
      <c r="C86" t="s">
        <v>480</v>
      </c>
      <c r="D86" t="s">
        <v>581</v>
      </c>
      <c r="E86" s="31">
        <v>37.826086956521742</v>
      </c>
      <c r="F86" s="31">
        <v>169.66847826086959</v>
      </c>
      <c r="G86" s="31">
        <v>38.602173913043472</v>
      </c>
      <c r="H86" s="36">
        <v>0.22751529517281135</v>
      </c>
      <c r="I86" s="31">
        <v>22.651086956521741</v>
      </c>
      <c r="J86" s="31">
        <v>1.3804347826086956</v>
      </c>
      <c r="K86" s="36">
        <v>6.0943423388838229E-2</v>
      </c>
      <c r="L86" s="31">
        <v>16.145652173913046</v>
      </c>
      <c r="M86" s="31">
        <v>0.61413043478260865</v>
      </c>
      <c r="N86" s="36">
        <v>3.8036892419550279E-2</v>
      </c>
      <c r="O86" s="31">
        <v>0.76630434782608692</v>
      </c>
      <c r="P86" s="31">
        <v>0.76630434782608692</v>
      </c>
      <c r="Q86" s="36">
        <v>1</v>
      </c>
      <c r="R86" s="31">
        <v>5.7391304347826084</v>
      </c>
      <c r="S86" s="31">
        <v>0</v>
      </c>
      <c r="T86" s="36">
        <v>0</v>
      </c>
      <c r="U86" s="31">
        <v>34.122826086956515</v>
      </c>
      <c r="V86" s="31">
        <v>7.4402173913043477</v>
      </c>
      <c r="W86" s="36">
        <v>0.21804223871563727</v>
      </c>
      <c r="X86" s="31">
        <v>9.141304347826086</v>
      </c>
      <c r="Y86" s="31">
        <v>9.141304347826086</v>
      </c>
      <c r="Z86" s="36">
        <v>1</v>
      </c>
      <c r="AA86" s="31">
        <v>103.59782608695656</v>
      </c>
      <c r="AB86" s="31">
        <v>20.640217391304347</v>
      </c>
      <c r="AC86" s="36">
        <v>0.19923407827090539</v>
      </c>
      <c r="AD86" s="31">
        <v>0.15543478260869567</v>
      </c>
      <c r="AE86" s="31">
        <v>0</v>
      </c>
      <c r="AF86" s="36">
        <v>0</v>
      </c>
      <c r="AG86" s="31">
        <v>0</v>
      </c>
      <c r="AH86" s="31">
        <v>0</v>
      </c>
      <c r="AI86" s="36" t="s">
        <v>786</v>
      </c>
      <c r="AJ86" t="s">
        <v>96</v>
      </c>
      <c r="AK86" s="37">
        <v>4</v>
      </c>
      <c r="AT86"/>
    </row>
    <row r="87" spans="1:46" x14ac:dyDescent="0.25">
      <c r="A87" t="s">
        <v>617</v>
      </c>
      <c r="B87" t="s">
        <v>264</v>
      </c>
      <c r="C87" t="s">
        <v>431</v>
      </c>
      <c r="D87" t="s">
        <v>566</v>
      </c>
      <c r="E87" s="31">
        <v>52.978260869565219</v>
      </c>
      <c r="F87" s="31">
        <v>235.48782608695652</v>
      </c>
      <c r="G87" s="31">
        <v>0</v>
      </c>
      <c r="H87" s="36">
        <v>0</v>
      </c>
      <c r="I87" s="31">
        <v>34.793260869565216</v>
      </c>
      <c r="J87" s="31">
        <v>0</v>
      </c>
      <c r="K87" s="36">
        <v>0</v>
      </c>
      <c r="L87" s="31">
        <v>9.4818478260869554</v>
      </c>
      <c r="M87" s="31">
        <v>0</v>
      </c>
      <c r="N87" s="36">
        <v>0</v>
      </c>
      <c r="O87" s="31">
        <v>20.142934782608695</v>
      </c>
      <c r="P87" s="31">
        <v>0</v>
      </c>
      <c r="Q87" s="36">
        <v>0</v>
      </c>
      <c r="R87" s="31">
        <v>5.1684782608695654</v>
      </c>
      <c r="S87" s="31">
        <v>0</v>
      </c>
      <c r="T87" s="36">
        <v>0</v>
      </c>
      <c r="U87" s="31">
        <v>56.810869565217388</v>
      </c>
      <c r="V87" s="31">
        <v>0</v>
      </c>
      <c r="W87" s="36">
        <v>0</v>
      </c>
      <c r="X87" s="31">
        <v>5.8476086956521725</v>
      </c>
      <c r="Y87" s="31">
        <v>0</v>
      </c>
      <c r="Z87" s="36">
        <v>0</v>
      </c>
      <c r="AA87" s="31">
        <v>124.48902173913045</v>
      </c>
      <c r="AB87" s="31">
        <v>0</v>
      </c>
      <c r="AC87" s="36">
        <v>0</v>
      </c>
      <c r="AD87" s="31">
        <v>13.547065217391298</v>
      </c>
      <c r="AE87" s="31">
        <v>0</v>
      </c>
      <c r="AF87" s="36">
        <v>0</v>
      </c>
      <c r="AG87" s="31">
        <v>0</v>
      </c>
      <c r="AH87" s="31">
        <v>0</v>
      </c>
      <c r="AI87" s="36" t="s">
        <v>786</v>
      </c>
      <c r="AJ87" t="s">
        <v>63</v>
      </c>
      <c r="AK87" s="37">
        <v>4</v>
      </c>
      <c r="AT87"/>
    </row>
    <row r="88" spans="1:46" x14ac:dyDescent="0.25">
      <c r="A88" t="s">
        <v>617</v>
      </c>
      <c r="B88" t="s">
        <v>351</v>
      </c>
      <c r="C88" t="s">
        <v>435</v>
      </c>
      <c r="D88" t="s">
        <v>542</v>
      </c>
      <c r="E88" s="31">
        <v>57.489130434782609</v>
      </c>
      <c r="F88" s="31">
        <v>220.74913043478261</v>
      </c>
      <c r="G88" s="31">
        <v>0</v>
      </c>
      <c r="H88" s="36">
        <v>0</v>
      </c>
      <c r="I88" s="31">
        <v>44.970217391304338</v>
      </c>
      <c r="J88" s="31">
        <v>0</v>
      </c>
      <c r="K88" s="36">
        <v>0</v>
      </c>
      <c r="L88" s="31">
        <v>29.849239130434778</v>
      </c>
      <c r="M88" s="31">
        <v>0</v>
      </c>
      <c r="N88" s="36">
        <v>0</v>
      </c>
      <c r="O88" s="31">
        <v>9.990543478260868</v>
      </c>
      <c r="P88" s="31">
        <v>0</v>
      </c>
      <c r="Q88" s="36">
        <v>0</v>
      </c>
      <c r="R88" s="31">
        <v>5.1304347826086953</v>
      </c>
      <c r="S88" s="31">
        <v>0</v>
      </c>
      <c r="T88" s="36">
        <v>0</v>
      </c>
      <c r="U88" s="31">
        <v>34.340652173913043</v>
      </c>
      <c r="V88" s="31">
        <v>0</v>
      </c>
      <c r="W88" s="36">
        <v>0</v>
      </c>
      <c r="X88" s="31">
        <v>11.87663043478261</v>
      </c>
      <c r="Y88" s="31">
        <v>0</v>
      </c>
      <c r="Z88" s="36">
        <v>0</v>
      </c>
      <c r="AA88" s="31">
        <v>101.97358695652171</v>
      </c>
      <c r="AB88" s="31">
        <v>0</v>
      </c>
      <c r="AC88" s="36">
        <v>0</v>
      </c>
      <c r="AD88" s="31">
        <v>27.588043478260875</v>
      </c>
      <c r="AE88" s="31">
        <v>0</v>
      </c>
      <c r="AF88" s="36">
        <v>0</v>
      </c>
      <c r="AG88" s="31">
        <v>0</v>
      </c>
      <c r="AH88" s="31">
        <v>0</v>
      </c>
      <c r="AI88" s="36" t="s">
        <v>786</v>
      </c>
      <c r="AJ88" t="s">
        <v>151</v>
      </c>
      <c r="AK88" s="37">
        <v>4</v>
      </c>
      <c r="AT88"/>
    </row>
    <row r="89" spans="1:46" x14ac:dyDescent="0.25">
      <c r="A89" t="s">
        <v>617</v>
      </c>
      <c r="B89" t="s">
        <v>396</v>
      </c>
      <c r="C89" t="s">
        <v>425</v>
      </c>
      <c r="D89" t="s">
        <v>514</v>
      </c>
      <c r="E89" s="31">
        <v>56.184782608695649</v>
      </c>
      <c r="F89" s="31">
        <v>340.51695652173913</v>
      </c>
      <c r="G89" s="31">
        <v>140.96195652173913</v>
      </c>
      <c r="H89" s="36">
        <v>0.41396457304686352</v>
      </c>
      <c r="I89" s="31">
        <v>63.699239130434776</v>
      </c>
      <c r="J89" s="31">
        <v>28.921195652173914</v>
      </c>
      <c r="K89" s="36">
        <v>0.45402733293176328</v>
      </c>
      <c r="L89" s="31">
        <v>48.269891304347823</v>
      </c>
      <c r="M89" s="31">
        <v>28.921195652173914</v>
      </c>
      <c r="N89" s="36">
        <v>0.59915601362808313</v>
      </c>
      <c r="O89" s="31">
        <v>10.491847826086957</v>
      </c>
      <c r="P89" s="31">
        <v>0</v>
      </c>
      <c r="Q89" s="36">
        <v>0</v>
      </c>
      <c r="R89" s="31">
        <v>4.9375</v>
      </c>
      <c r="S89" s="31">
        <v>0</v>
      </c>
      <c r="T89" s="36">
        <v>0</v>
      </c>
      <c r="U89" s="31">
        <v>32.849347826086941</v>
      </c>
      <c r="V89" s="31">
        <v>7.1277173913043477</v>
      </c>
      <c r="W89" s="36">
        <v>0.216982006128108</v>
      </c>
      <c r="X89" s="31">
        <v>28.170543478260885</v>
      </c>
      <c r="Y89" s="31">
        <v>19.421195652173914</v>
      </c>
      <c r="Z89" s="36">
        <v>0.68941501491304868</v>
      </c>
      <c r="AA89" s="31">
        <v>210.70815217391302</v>
      </c>
      <c r="AB89" s="31">
        <v>80.402173913043484</v>
      </c>
      <c r="AC89" s="36">
        <v>0.38158074608656634</v>
      </c>
      <c r="AD89" s="31">
        <v>5.0896739130434785</v>
      </c>
      <c r="AE89" s="31">
        <v>5.0896739130434785</v>
      </c>
      <c r="AF89" s="36">
        <v>1</v>
      </c>
      <c r="AG89" s="31">
        <v>0</v>
      </c>
      <c r="AH89" s="31">
        <v>0</v>
      </c>
      <c r="AI89" s="36" t="s">
        <v>786</v>
      </c>
      <c r="AJ89" t="s">
        <v>196</v>
      </c>
      <c r="AK89" s="37">
        <v>4</v>
      </c>
      <c r="AT89"/>
    </row>
    <row r="90" spans="1:46" x14ac:dyDescent="0.25">
      <c r="A90" t="s">
        <v>617</v>
      </c>
      <c r="B90" t="s">
        <v>384</v>
      </c>
      <c r="C90" t="s">
        <v>508</v>
      </c>
      <c r="D90" t="s">
        <v>551</v>
      </c>
      <c r="E90" s="31">
        <v>101.40217391304348</v>
      </c>
      <c r="F90" s="31">
        <v>524.94293478260863</v>
      </c>
      <c r="G90" s="31">
        <v>12.17391304347826</v>
      </c>
      <c r="H90" s="36">
        <v>2.3190926549987317E-2</v>
      </c>
      <c r="I90" s="31">
        <v>122.69293478260869</v>
      </c>
      <c r="J90" s="31">
        <v>1.513586956521739</v>
      </c>
      <c r="K90" s="36">
        <v>1.2336382361409493E-2</v>
      </c>
      <c r="L90" s="31">
        <v>82.4375</v>
      </c>
      <c r="M90" s="31">
        <v>1.513586956521739</v>
      </c>
      <c r="N90" s="36">
        <v>1.8360417971453998E-2</v>
      </c>
      <c r="O90" s="31">
        <v>38.211956521739133</v>
      </c>
      <c r="P90" s="31">
        <v>0</v>
      </c>
      <c r="Q90" s="36">
        <v>0</v>
      </c>
      <c r="R90" s="31">
        <v>2.0434782608695654</v>
      </c>
      <c r="S90" s="31">
        <v>0</v>
      </c>
      <c r="T90" s="36">
        <v>0</v>
      </c>
      <c r="U90" s="31">
        <v>114.17119565217391</v>
      </c>
      <c r="V90" s="31">
        <v>10.489130434782609</v>
      </c>
      <c r="W90" s="36">
        <v>9.1871950493871243E-2</v>
      </c>
      <c r="X90" s="31">
        <v>0</v>
      </c>
      <c r="Y90" s="31">
        <v>0</v>
      </c>
      <c r="Z90" s="36" t="s">
        <v>786</v>
      </c>
      <c r="AA90" s="31">
        <v>288.04076086956519</v>
      </c>
      <c r="AB90" s="31">
        <v>0.17119565217391305</v>
      </c>
      <c r="AC90" s="36">
        <v>5.9434522967197808E-4</v>
      </c>
      <c r="AD90" s="31">
        <v>3.8043478260869568E-2</v>
      </c>
      <c r="AE90" s="31">
        <v>0</v>
      </c>
      <c r="AF90" s="36">
        <v>0</v>
      </c>
      <c r="AG90" s="31">
        <v>0</v>
      </c>
      <c r="AH90" s="31">
        <v>0</v>
      </c>
      <c r="AI90" s="36" t="s">
        <v>786</v>
      </c>
      <c r="AJ90" t="s">
        <v>184</v>
      </c>
      <c r="AK90" s="37">
        <v>4</v>
      </c>
      <c r="AT90"/>
    </row>
    <row r="91" spans="1:46" x14ac:dyDescent="0.25">
      <c r="A91" t="s">
        <v>617</v>
      </c>
      <c r="B91" t="s">
        <v>253</v>
      </c>
      <c r="C91" t="s">
        <v>404</v>
      </c>
      <c r="D91" t="s">
        <v>513</v>
      </c>
      <c r="E91" s="31">
        <v>32.652173913043477</v>
      </c>
      <c r="F91" s="31">
        <v>180.81195652173915</v>
      </c>
      <c r="G91" s="31">
        <v>5.0782608695652183</v>
      </c>
      <c r="H91" s="36">
        <v>2.8085868696159234E-2</v>
      </c>
      <c r="I91" s="31">
        <v>29.91847826086957</v>
      </c>
      <c r="J91" s="31">
        <v>0</v>
      </c>
      <c r="K91" s="36">
        <v>0</v>
      </c>
      <c r="L91" s="31">
        <v>17.785326086956523</v>
      </c>
      <c r="M91" s="31">
        <v>0</v>
      </c>
      <c r="N91" s="36">
        <v>0</v>
      </c>
      <c r="O91" s="31">
        <v>6.6548913043478262</v>
      </c>
      <c r="P91" s="31">
        <v>0</v>
      </c>
      <c r="Q91" s="36">
        <v>0</v>
      </c>
      <c r="R91" s="31">
        <v>5.4782608695652177</v>
      </c>
      <c r="S91" s="31">
        <v>0</v>
      </c>
      <c r="T91" s="36">
        <v>0</v>
      </c>
      <c r="U91" s="31">
        <v>46.507608695652202</v>
      </c>
      <c r="V91" s="31">
        <v>5.0782608695652183</v>
      </c>
      <c r="W91" s="36">
        <v>0.10919204431252479</v>
      </c>
      <c r="X91" s="31">
        <v>0.46467391304347827</v>
      </c>
      <c r="Y91" s="31">
        <v>0</v>
      </c>
      <c r="Z91" s="36">
        <v>0</v>
      </c>
      <c r="AA91" s="31">
        <v>103.92119565217391</v>
      </c>
      <c r="AB91" s="31">
        <v>0</v>
      </c>
      <c r="AC91" s="36">
        <v>0</v>
      </c>
      <c r="AD91" s="31">
        <v>0</v>
      </c>
      <c r="AE91" s="31">
        <v>0</v>
      </c>
      <c r="AF91" s="36" t="s">
        <v>786</v>
      </c>
      <c r="AG91" s="31">
        <v>0</v>
      </c>
      <c r="AH91" s="31">
        <v>0</v>
      </c>
      <c r="AI91" s="36" t="s">
        <v>786</v>
      </c>
      <c r="AJ91" t="s">
        <v>52</v>
      </c>
      <c r="AK91" s="37">
        <v>4</v>
      </c>
      <c r="AT91"/>
    </row>
    <row r="92" spans="1:46" x14ac:dyDescent="0.25">
      <c r="A92" t="s">
        <v>617</v>
      </c>
      <c r="B92" t="s">
        <v>201</v>
      </c>
      <c r="C92" t="s">
        <v>439</v>
      </c>
      <c r="D92" t="s">
        <v>558</v>
      </c>
      <c r="E92" s="31">
        <v>41</v>
      </c>
      <c r="F92" s="31">
        <v>165.00271739130434</v>
      </c>
      <c r="G92" s="31">
        <v>5.2255434782608692</v>
      </c>
      <c r="H92" s="36">
        <v>3.1669438909108873E-2</v>
      </c>
      <c r="I92" s="31">
        <v>19.763586956521738</v>
      </c>
      <c r="J92" s="31">
        <v>0</v>
      </c>
      <c r="K92" s="36">
        <v>0</v>
      </c>
      <c r="L92" s="31">
        <v>12.334239130434783</v>
      </c>
      <c r="M92" s="31">
        <v>0</v>
      </c>
      <c r="N92" s="36">
        <v>0</v>
      </c>
      <c r="O92" s="31">
        <v>2.472826086956522</v>
      </c>
      <c r="P92" s="31">
        <v>0</v>
      </c>
      <c r="Q92" s="36">
        <v>0</v>
      </c>
      <c r="R92" s="31">
        <v>4.9565217391304346</v>
      </c>
      <c r="S92" s="31">
        <v>0</v>
      </c>
      <c r="T92" s="36">
        <v>0</v>
      </c>
      <c r="U92" s="31">
        <v>51.304347826086953</v>
      </c>
      <c r="V92" s="31">
        <v>5.2255434782608692</v>
      </c>
      <c r="W92" s="36">
        <v>0.10185381355932203</v>
      </c>
      <c r="X92" s="31">
        <v>2.5679347826086958</v>
      </c>
      <c r="Y92" s="31">
        <v>0</v>
      </c>
      <c r="Z92" s="36">
        <v>0</v>
      </c>
      <c r="AA92" s="31">
        <v>88.301630434782609</v>
      </c>
      <c r="AB92" s="31">
        <v>0</v>
      </c>
      <c r="AC92" s="36">
        <v>0</v>
      </c>
      <c r="AD92" s="31">
        <v>3.0652173913043477</v>
      </c>
      <c r="AE92" s="31">
        <v>0</v>
      </c>
      <c r="AF92" s="36">
        <v>0</v>
      </c>
      <c r="AG92" s="31">
        <v>0</v>
      </c>
      <c r="AH92" s="31">
        <v>0</v>
      </c>
      <c r="AI92" s="36" t="s">
        <v>786</v>
      </c>
      <c r="AJ92" t="s">
        <v>0</v>
      </c>
      <c r="AK92" s="37">
        <v>4</v>
      </c>
      <c r="AT92"/>
    </row>
    <row r="93" spans="1:46" x14ac:dyDescent="0.25">
      <c r="A93" t="s">
        <v>617</v>
      </c>
      <c r="B93" t="s">
        <v>386</v>
      </c>
      <c r="C93" t="s">
        <v>509</v>
      </c>
      <c r="D93" t="s">
        <v>563</v>
      </c>
      <c r="E93" s="31">
        <v>39.434782608695649</v>
      </c>
      <c r="F93" s="31">
        <v>142.36326086956521</v>
      </c>
      <c r="G93" s="31">
        <v>20.64130434782609</v>
      </c>
      <c r="H93" s="36">
        <v>0.14499038741981249</v>
      </c>
      <c r="I93" s="31">
        <v>26.360543478260873</v>
      </c>
      <c r="J93" s="31">
        <v>6.2119565217391308</v>
      </c>
      <c r="K93" s="36">
        <v>0.23565358304778633</v>
      </c>
      <c r="L93" s="31">
        <v>11.446521739130436</v>
      </c>
      <c r="M93" s="31">
        <v>6.2119565217391308</v>
      </c>
      <c r="N93" s="36">
        <v>0.54269381243590231</v>
      </c>
      <c r="O93" s="31">
        <v>10.055326086956521</v>
      </c>
      <c r="P93" s="31">
        <v>0</v>
      </c>
      <c r="Q93" s="36">
        <v>0</v>
      </c>
      <c r="R93" s="31">
        <v>4.8586956521739131</v>
      </c>
      <c r="S93" s="31">
        <v>0</v>
      </c>
      <c r="T93" s="36">
        <v>0</v>
      </c>
      <c r="U93" s="31">
        <v>33.059782608695649</v>
      </c>
      <c r="V93" s="31">
        <v>11.578804347826088</v>
      </c>
      <c r="W93" s="36">
        <v>0.35023836922571105</v>
      </c>
      <c r="X93" s="31">
        <v>0</v>
      </c>
      <c r="Y93" s="31">
        <v>0</v>
      </c>
      <c r="Z93" s="36" t="s">
        <v>786</v>
      </c>
      <c r="AA93" s="31">
        <v>72.475543478260875</v>
      </c>
      <c r="AB93" s="31">
        <v>2.8505434782608696</v>
      </c>
      <c r="AC93" s="36">
        <v>3.9331108694837087E-2</v>
      </c>
      <c r="AD93" s="31">
        <v>10.467391304347826</v>
      </c>
      <c r="AE93" s="31">
        <v>0</v>
      </c>
      <c r="AF93" s="36">
        <v>0</v>
      </c>
      <c r="AG93" s="31">
        <v>0</v>
      </c>
      <c r="AH93" s="31">
        <v>0</v>
      </c>
      <c r="AI93" s="36" t="s">
        <v>786</v>
      </c>
      <c r="AJ93" t="s">
        <v>186</v>
      </c>
      <c r="AK93" s="37">
        <v>4</v>
      </c>
      <c r="AT93"/>
    </row>
    <row r="94" spans="1:46" x14ac:dyDescent="0.25">
      <c r="A94" t="s">
        <v>617</v>
      </c>
      <c r="B94" t="s">
        <v>392</v>
      </c>
      <c r="C94" t="s">
        <v>509</v>
      </c>
      <c r="D94" t="s">
        <v>563</v>
      </c>
      <c r="E94" s="31">
        <v>75.206521739130437</v>
      </c>
      <c r="F94" s="31">
        <v>250.93141304347824</v>
      </c>
      <c r="G94" s="31">
        <v>38.736413043478258</v>
      </c>
      <c r="H94" s="36">
        <v>0.15437052130562265</v>
      </c>
      <c r="I94" s="31">
        <v>43.825434782608674</v>
      </c>
      <c r="J94" s="31">
        <v>8.7663043478260878</v>
      </c>
      <c r="K94" s="36">
        <v>0.20002777819114384</v>
      </c>
      <c r="L94" s="31">
        <v>31.161195652173891</v>
      </c>
      <c r="M94" s="31">
        <v>8.7663043478260878</v>
      </c>
      <c r="N94" s="36">
        <v>0.28132118053738819</v>
      </c>
      <c r="O94" s="31">
        <v>6.8623913043478266</v>
      </c>
      <c r="P94" s="31">
        <v>0</v>
      </c>
      <c r="Q94" s="36">
        <v>0</v>
      </c>
      <c r="R94" s="31">
        <v>5.8018478260869566</v>
      </c>
      <c r="S94" s="31">
        <v>0</v>
      </c>
      <c r="T94" s="36">
        <v>0</v>
      </c>
      <c r="U94" s="31">
        <v>55.358695652173914</v>
      </c>
      <c r="V94" s="31">
        <v>22.494565217391305</v>
      </c>
      <c r="W94" s="36">
        <v>0.40634203809149816</v>
      </c>
      <c r="X94" s="31">
        <v>0</v>
      </c>
      <c r="Y94" s="31">
        <v>0</v>
      </c>
      <c r="Z94" s="36" t="s">
        <v>786</v>
      </c>
      <c r="AA94" s="31">
        <v>136.21195652173913</v>
      </c>
      <c r="AB94" s="31">
        <v>7.4755434782608692</v>
      </c>
      <c r="AC94" s="36">
        <v>5.4881698120735747E-2</v>
      </c>
      <c r="AD94" s="31">
        <v>15.535326086956522</v>
      </c>
      <c r="AE94" s="31">
        <v>0</v>
      </c>
      <c r="AF94" s="36">
        <v>0</v>
      </c>
      <c r="AG94" s="31">
        <v>0</v>
      </c>
      <c r="AH94" s="31">
        <v>0</v>
      </c>
      <c r="AI94" s="36" t="s">
        <v>786</v>
      </c>
      <c r="AJ94" t="s">
        <v>192</v>
      </c>
      <c r="AK94" s="37">
        <v>4</v>
      </c>
      <c r="AT94"/>
    </row>
    <row r="95" spans="1:46" x14ac:dyDescent="0.25">
      <c r="A95" t="s">
        <v>617</v>
      </c>
      <c r="B95" t="s">
        <v>393</v>
      </c>
      <c r="C95" t="s">
        <v>509</v>
      </c>
      <c r="D95" t="s">
        <v>563</v>
      </c>
      <c r="E95" s="31">
        <v>59.130434782608695</v>
      </c>
      <c r="F95" s="31">
        <v>198.54260869565218</v>
      </c>
      <c r="G95" s="31">
        <v>52.470108695652172</v>
      </c>
      <c r="H95" s="36">
        <v>0.26427631348434677</v>
      </c>
      <c r="I95" s="31">
        <v>32.92304347826088</v>
      </c>
      <c r="J95" s="31">
        <v>12.274456521739131</v>
      </c>
      <c r="K95" s="36">
        <v>0.37282265626031713</v>
      </c>
      <c r="L95" s="31">
        <v>16.767173913043486</v>
      </c>
      <c r="M95" s="31">
        <v>12.274456521739131</v>
      </c>
      <c r="N95" s="36">
        <v>0.73205279466867168</v>
      </c>
      <c r="O95" s="31">
        <v>9.7292391304347827</v>
      </c>
      <c r="P95" s="31">
        <v>0</v>
      </c>
      <c r="Q95" s="36">
        <v>0</v>
      </c>
      <c r="R95" s="31">
        <v>6.4266304347826084</v>
      </c>
      <c r="S95" s="31">
        <v>0</v>
      </c>
      <c r="T95" s="36">
        <v>0</v>
      </c>
      <c r="U95" s="31">
        <v>52.301630434782609</v>
      </c>
      <c r="V95" s="31">
        <v>23.758152173913043</v>
      </c>
      <c r="W95" s="36">
        <v>0.45425261079648777</v>
      </c>
      <c r="X95" s="31">
        <v>0</v>
      </c>
      <c r="Y95" s="31">
        <v>0</v>
      </c>
      <c r="Z95" s="36" t="s">
        <v>786</v>
      </c>
      <c r="AA95" s="31">
        <v>104.22282608695652</v>
      </c>
      <c r="AB95" s="31">
        <v>16.4375</v>
      </c>
      <c r="AC95" s="36">
        <v>0.15771497105908119</v>
      </c>
      <c r="AD95" s="31">
        <v>9.0951086956521738</v>
      </c>
      <c r="AE95" s="31">
        <v>0</v>
      </c>
      <c r="AF95" s="36">
        <v>0</v>
      </c>
      <c r="AG95" s="31">
        <v>0</v>
      </c>
      <c r="AH95" s="31">
        <v>0</v>
      </c>
      <c r="AI95" s="36" t="s">
        <v>786</v>
      </c>
      <c r="AJ95" t="s">
        <v>193</v>
      </c>
      <c r="AK95" s="37">
        <v>4</v>
      </c>
      <c r="AT95"/>
    </row>
    <row r="96" spans="1:46" x14ac:dyDescent="0.25">
      <c r="A96" t="s">
        <v>617</v>
      </c>
      <c r="B96" t="s">
        <v>368</v>
      </c>
      <c r="C96" t="s">
        <v>500</v>
      </c>
      <c r="D96" t="s">
        <v>550</v>
      </c>
      <c r="E96" s="31">
        <v>101.96739130434783</v>
      </c>
      <c r="F96" s="31">
        <v>411.45010869565237</v>
      </c>
      <c r="G96" s="31">
        <v>0</v>
      </c>
      <c r="H96" s="36">
        <v>0</v>
      </c>
      <c r="I96" s="31">
        <v>42.244891304347824</v>
      </c>
      <c r="J96" s="31">
        <v>0</v>
      </c>
      <c r="K96" s="36">
        <v>0</v>
      </c>
      <c r="L96" s="31">
        <v>22.83902173913043</v>
      </c>
      <c r="M96" s="31">
        <v>0</v>
      </c>
      <c r="N96" s="36">
        <v>0</v>
      </c>
      <c r="O96" s="31">
        <v>14.014673913043477</v>
      </c>
      <c r="P96" s="31">
        <v>0</v>
      </c>
      <c r="Q96" s="36">
        <v>0</v>
      </c>
      <c r="R96" s="31">
        <v>5.3911956521739128</v>
      </c>
      <c r="S96" s="31">
        <v>0</v>
      </c>
      <c r="T96" s="36">
        <v>0</v>
      </c>
      <c r="U96" s="31">
        <v>108.56206521739135</v>
      </c>
      <c r="V96" s="31">
        <v>0</v>
      </c>
      <c r="W96" s="36">
        <v>0</v>
      </c>
      <c r="X96" s="31">
        <v>11.515543478260865</v>
      </c>
      <c r="Y96" s="31">
        <v>0</v>
      </c>
      <c r="Z96" s="36">
        <v>0</v>
      </c>
      <c r="AA96" s="31">
        <v>226.15293478260881</v>
      </c>
      <c r="AB96" s="31">
        <v>0</v>
      </c>
      <c r="AC96" s="36">
        <v>0</v>
      </c>
      <c r="AD96" s="31">
        <v>22.974673913043468</v>
      </c>
      <c r="AE96" s="31">
        <v>0</v>
      </c>
      <c r="AF96" s="36">
        <v>0</v>
      </c>
      <c r="AG96" s="31">
        <v>0</v>
      </c>
      <c r="AH96" s="31">
        <v>0</v>
      </c>
      <c r="AI96" s="36" t="s">
        <v>786</v>
      </c>
      <c r="AJ96" t="s">
        <v>168</v>
      </c>
      <c r="AK96" s="37">
        <v>4</v>
      </c>
      <c r="AT96"/>
    </row>
    <row r="97" spans="1:46" x14ac:dyDescent="0.25">
      <c r="A97" t="s">
        <v>617</v>
      </c>
      <c r="B97" t="s">
        <v>224</v>
      </c>
      <c r="C97" t="s">
        <v>405</v>
      </c>
      <c r="D97" t="s">
        <v>561</v>
      </c>
      <c r="E97" s="31">
        <v>78.043478260869563</v>
      </c>
      <c r="F97" s="31">
        <v>295.1265217391304</v>
      </c>
      <c r="G97" s="31">
        <v>117.72663043478258</v>
      </c>
      <c r="H97" s="36">
        <v>0.39890223942273834</v>
      </c>
      <c r="I97" s="31">
        <v>26.911521739130432</v>
      </c>
      <c r="J97" s="31">
        <v>0.57065217391304346</v>
      </c>
      <c r="K97" s="36">
        <v>2.1204753095893952E-2</v>
      </c>
      <c r="L97" s="31">
        <v>18.546956521739126</v>
      </c>
      <c r="M97" s="31">
        <v>0.57065217391304346</v>
      </c>
      <c r="N97" s="36">
        <v>3.0767968493600268E-2</v>
      </c>
      <c r="O97" s="31">
        <v>2.7476086956521741</v>
      </c>
      <c r="P97" s="31">
        <v>0</v>
      </c>
      <c r="Q97" s="36">
        <v>0</v>
      </c>
      <c r="R97" s="31">
        <v>5.6169565217391302</v>
      </c>
      <c r="S97" s="31">
        <v>0</v>
      </c>
      <c r="T97" s="36">
        <v>0</v>
      </c>
      <c r="U97" s="31">
        <v>91.106413043478227</v>
      </c>
      <c r="V97" s="31">
        <v>13.963586956521743</v>
      </c>
      <c r="W97" s="36">
        <v>0.15326678430263713</v>
      </c>
      <c r="X97" s="31">
        <v>13.64695652173913</v>
      </c>
      <c r="Y97" s="31">
        <v>0</v>
      </c>
      <c r="Z97" s="36">
        <v>0</v>
      </c>
      <c r="AA97" s="31">
        <v>152.17391304347825</v>
      </c>
      <c r="AB97" s="31">
        <v>103.19239130434779</v>
      </c>
      <c r="AC97" s="36">
        <v>0.67812142857142843</v>
      </c>
      <c r="AD97" s="31">
        <v>11.287717391304348</v>
      </c>
      <c r="AE97" s="31">
        <v>0</v>
      </c>
      <c r="AF97" s="36">
        <v>0</v>
      </c>
      <c r="AG97" s="31">
        <v>0</v>
      </c>
      <c r="AH97" s="31">
        <v>0</v>
      </c>
      <c r="AI97" s="36" t="s">
        <v>786</v>
      </c>
      <c r="AJ97" t="s">
        <v>23</v>
      </c>
      <c r="AK97" s="37">
        <v>4</v>
      </c>
      <c r="AT97"/>
    </row>
    <row r="98" spans="1:46" x14ac:dyDescent="0.25">
      <c r="A98" t="s">
        <v>617</v>
      </c>
      <c r="B98" t="s">
        <v>325</v>
      </c>
      <c r="C98" t="s">
        <v>421</v>
      </c>
      <c r="D98" t="s">
        <v>528</v>
      </c>
      <c r="E98" s="31">
        <v>88.184782608695656</v>
      </c>
      <c r="F98" s="31">
        <v>301.25478260869562</v>
      </c>
      <c r="G98" s="31">
        <v>0</v>
      </c>
      <c r="H98" s="36">
        <v>0</v>
      </c>
      <c r="I98" s="31">
        <v>51.974891304347821</v>
      </c>
      <c r="J98" s="31">
        <v>0</v>
      </c>
      <c r="K98" s="36">
        <v>0</v>
      </c>
      <c r="L98" s="31">
        <v>38.457717391304342</v>
      </c>
      <c r="M98" s="31">
        <v>0</v>
      </c>
      <c r="N98" s="36">
        <v>0</v>
      </c>
      <c r="O98" s="31">
        <v>8.2590217391304339</v>
      </c>
      <c r="P98" s="31">
        <v>0</v>
      </c>
      <c r="Q98" s="36">
        <v>0</v>
      </c>
      <c r="R98" s="31">
        <v>5.2581521739130439</v>
      </c>
      <c r="S98" s="31">
        <v>0</v>
      </c>
      <c r="T98" s="36">
        <v>0</v>
      </c>
      <c r="U98" s="31">
        <v>54.017173913043479</v>
      </c>
      <c r="V98" s="31">
        <v>0</v>
      </c>
      <c r="W98" s="36">
        <v>0</v>
      </c>
      <c r="X98" s="31">
        <v>18.287173913043478</v>
      </c>
      <c r="Y98" s="31">
        <v>0</v>
      </c>
      <c r="Z98" s="36">
        <v>0</v>
      </c>
      <c r="AA98" s="31">
        <v>139.91576086956522</v>
      </c>
      <c r="AB98" s="31">
        <v>0</v>
      </c>
      <c r="AC98" s="36">
        <v>0</v>
      </c>
      <c r="AD98" s="31">
        <v>37.059782608695649</v>
      </c>
      <c r="AE98" s="31">
        <v>0</v>
      </c>
      <c r="AF98" s="36">
        <v>0</v>
      </c>
      <c r="AG98" s="31">
        <v>0</v>
      </c>
      <c r="AH98" s="31">
        <v>0</v>
      </c>
      <c r="AI98" s="36" t="s">
        <v>786</v>
      </c>
      <c r="AJ98" t="s">
        <v>124</v>
      </c>
      <c r="AK98" s="37">
        <v>4</v>
      </c>
      <c r="AT98"/>
    </row>
    <row r="99" spans="1:46" x14ac:dyDescent="0.25">
      <c r="A99" t="s">
        <v>617</v>
      </c>
      <c r="B99" t="s">
        <v>263</v>
      </c>
      <c r="C99" t="s">
        <v>416</v>
      </c>
      <c r="D99" t="s">
        <v>552</v>
      </c>
      <c r="E99" s="31">
        <v>78.076086956521735</v>
      </c>
      <c r="F99" s="31">
        <v>270.07391304347823</v>
      </c>
      <c r="G99" s="31">
        <v>0</v>
      </c>
      <c r="H99" s="36">
        <v>0</v>
      </c>
      <c r="I99" s="31">
        <v>28.498043478260872</v>
      </c>
      <c r="J99" s="31">
        <v>0</v>
      </c>
      <c r="K99" s="36">
        <v>0</v>
      </c>
      <c r="L99" s="31">
        <v>24.753478260869567</v>
      </c>
      <c r="M99" s="31">
        <v>0</v>
      </c>
      <c r="N99" s="36">
        <v>0</v>
      </c>
      <c r="O99" s="31">
        <v>0</v>
      </c>
      <c r="P99" s="31">
        <v>0</v>
      </c>
      <c r="Q99" s="36" t="s">
        <v>786</v>
      </c>
      <c r="R99" s="31">
        <v>3.7445652173913042</v>
      </c>
      <c r="S99" s="31">
        <v>0</v>
      </c>
      <c r="T99" s="36">
        <v>0</v>
      </c>
      <c r="U99" s="31">
        <v>71.665543478260872</v>
      </c>
      <c r="V99" s="31">
        <v>0</v>
      </c>
      <c r="W99" s="36">
        <v>0</v>
      </c>
      <c r="X99" s="31">
        <v>6.0298913043478262</v>
      </c>
      <c r="Y99" s="31">
        <v>0</v>
      </c>
      <c r="Z99" s="36">
        <v>0</v>
      </c>
      <c r="AA99" s="31">
        <v>163.88043478260866</v>
      </c>
      <c r="AB99" s="31">
        <v>0</v>
      </c>
      <c r="AC99" s="36">
        <v>0</v>
      </c>
      <c r="AD99" s="31">
        <v>0</v>
      </c>
      <c r="AE99" s="31">
        <v>0</v>
      </c>
      <c r="AF99" s="36" t="s">
        <v>786</v>
      </c>
      <c r="AG99" s="31">
        <v>0</v>
      </c>
      <c r="AH99" s="31">
        <v>0</v>
      </c>
      <c r="AI99" s="36" t="s">
        <v>786</v>
      </c>
      <c r="AJ99" t="s">
        <v>62</v>
      </c>
      <c r="AK99" s="37">
        <v>4</v>
      </c>
      <c r="AT99"/>
    </row>
    <row r="100" spans="1:46" x14ac:dyDescent="0.25">
      <c r="A100" t="s">
        <v>617</v>
      </c>
      <c r="B100" t="s">
        <v>353</v>
      </c>
      <c r="C100" t="s">
        <v>411</v>
      </c>
      <c r="D100" t="s">
        <v>582</v>
      </c>
      <c r="E100" s="31">
        <v>67.380434782608702</v>
      </c>
      <c r="F100" s="31">
        <v>268.4007608695652</v>
      </c>
      <c r="G100" s="31">
        <v>4.3491304347826096</v>
      </c>
      <c r="H100" s="36">
        <v>1.6203867756157956E-2</v>
      </c>
      <c r="I100" s="31">
        <v>48.76902173913043</v>
      </c>
      <c r="J100" s="31">
        <v>0</v>
      </c>
      <c r="K100" s="36">
        <v>0</v>
      </c>
      <c r="L100" s="31">
        <v>30.334239130434781</v>
      </c>
      <c r="M100" s="31">
        <v>0</v>
      </c>
      <c r="N100" s="36">
        <v>0</v>
      </c>
      <c r="O100" s="31">
        <v>12.260869565217391</v>
      </c>
      <c r="P100" s="31">
        <v>0</v>
      </c>
      <c r="Q100" s="36">
        <v>0</v>
      </c>
      <c r="R100" s="31">
        <v>6.1739130434782608</v>
      </c>
      <c r="S100" s="31">
        <v>0</v>
      </c>
      <c r="T100" s="36">
        <v>0</v>
      </c>
      <c r="U100" s="31">
        <v>65.688804347826078</v>
      </c>
      <c r="V100" s="31">
        <v>4.3491304347826096</v>
      </c>
      <c r="W100" s="36">
        <v>6.6208092504678698E-2</v>
      </c>
      <c r="X100" s="31">
        <v>19.130434782608695</v>
      </c>
      <c r="Y100" s="31">
        <v>0</v>
      </c>
      <c r="Z100" s="36">
        <v>0</v>
      </c>
      <c r="AA100" s="31">
        <v>134.8125</v>
      </c>
      <c r="AB100" s="31">
        <v>0</v>
      </c>
      <c r="AC100" s="36">
        <v>0</v>
      </c>
      <c r="AD100" s="31">
        <v>0</v>
      </c>
      <c r="AE100" s="31">
        <v>0</v>
      </c>
      <c r="AF100" s="36" t="s">
        <v>786</v>
      </c>
      <c r="AG100" s="31">
        <v>0</v>
      </c>
      <c r="AH100" s="31">
        <v>0</v>
      </c>
      <c r="AI100" s="36" t="s">
        <v>786</v>
      </c>
      <c r="AJ100" t="s">
        <v>153</v>
      </c>
      <c r="AK100" s="37">
        <v>4</v>
      </c>
      <c r="AT100"/>
    </row>
    <row r="101" spans="1:46" x14ac:dyDescent="0.25">
      <c r="A101" t="s">
        <v>617</v>
      </c>
      <c r="B101" t="s">
        <v>273</v>
      </c>
      <c r="C101" t="s">
        <v>476</v>
      </c>
      <c r="D101" t="s">
        <v>530</v>
      </c>
      <c r="E101" s="31">
        <v>52.869565217391305</v>
      </c>
      <c r="F101" s="31">
        <v>212.47554347826079</v>
      </c>
      <c r="G101" s="31">
        <v>30.244565217391305</v>
      </c>
      <c r="H101" s="36">
        <v>0.14234374800168823</v>
      </c>
      <c r="I101" s="31">
        <v>20.8</v>
      </c>
      <c r="J101" s="31">
        <v>2.4483695652173916</v>
      </c>
      <c r="K101" s="36">
        <v>0.11771007525083613</v>
      </c>
      <c r="L101" s="31">
        <v>13.694021739130434</v>
      </c>
      <c r="M101" s="31">
        <v>1.0815217391304348</v>
      </c>
      <c r="N101" s="36">
        <v>7.8977656070167088E-2</v>
      </c>
      <c r="O101" s="31">
        <v>1.3668478260869565</v>
      </c>
      <c r="P101" s="31">
        <v>1.3668478260869565</v>
      </c>
      <c r="Q101" s="36">
        <v>1</v>
      </c>
      <c r="R101" s="31">
        <v>5.7391304347826084</v>
      </c>
      <c r="S101" s="31">
        <v>0</v>
      </c>
      <c r="T101" s="36">
        <v>0</v>
      </c>
      <c r="U101" s="31">
        <v>53.316304347826055</v>
      </c>
      <c r="V101" s="31">
        <v>19.385869565217391</v>
      </c>
      <c r="W101" s="36">
        <v>0.36360114982365316</v>
      </c>
      <c r="X101" s="31">
        <v>0</v>
      </c>
      <c r="Y101" s="31">
        <v>0</v>
      </c>
      <c r="Z101" s="36" t="s">
        <v>786</v>
      </c>
      <c r="AA101" s="31">
        <v>138.35923913043473</v>
      </c>
      <c r="AB101" s="31">
        <v>8.4103260869565215</v>
      </c>
      <c r="AC101" s="36">
        <v>6.0786154504853092E-2</v>
      </c>
      <c r="AD101" s="31">
        <v>0</v>
      </c>
      <c r="AE101" s="31">
        <v>0</v>
      </c>
      <c r="AF101" s="36" t="s">
        <v>786</v>
      </c>
      <c r="AG101" s="31">
        <v>0</v>
      </c>
      <c r="AH101" s="31">
        <v>0</v>
      </c>
      <c r="AI101" s="36" t="s">
        <v>786</v>
      </c>
      <c r="AJ101" t="s">
        <v>72</v>
      </c>
      <c r="AK101" s="37">
        <v>4</v>
      </c>
      <c r="AT101"/>
    </row>
    <row r="102" spans="1:46" x14ac:dyDescent="0.25">
      <c r="A102" t="s">
        <v>617</v>
      </c>
      <c r="B102" t="s">
        <v>318</v>
      </c>
      <c r="C102" t="s">
        <v>486</v>
      </c>
      <c r="D102" t="s">
        <v>545</v>
      </c>
      <c r="E102" s="31">
        <v>47.141304347826086</v>
      </c>
      <c r="F102" s="31">
        <v>180.81576086956517</v>
      </c>
      <c r="G102" s="31">
        <v>21.262500000000003</v>
      </c>
      <c r="H102" s="36">
        <v>0.11759207216088925</v>
      </c>
      <c r="I102" s="31">
        <v>10.341847826086957</v>
      </c>
      <c r="J102" s="31">
        <v>0.94836956521739135</v>
      </c>
      <c r="K102" s="36">
        <v>9.1702138840716804E-2</v>
      </c>
      <c r="L102" s="31">
        <v>3.8391304347826081</v>
      </c>
      <c r="M102" s="31">
        <v>0.17391304347826086</v>
      </c>
      <c r="N102" s="36">
        <v>4.5300113250283131E-2</v>
      </c>
      <c r="O102" s="31">
        <v>0.77445652173913049</v>
      </c>
      <c r="P102" s="31">
        <v>0.77445652173913049</v>
      </c>
      <c r="Q102" s="36">
        <v>1</v>
      </c>
      <c r="R102" s="31">
        <v>5.7282608695652177</v>
      </c>
      <c r="S102" s="31">
        <v>0</v>
      </c>
      <c r="T102" s="36">
        <v>0</v>
      </c>
      <c r="U102" s="31">
        <v>63.80652173913041</v>
      </c>
      <c r="V102" s="31">
        <v>2.3956521739130432</v>
      </c>
      <c r="W102" s="36">
        <v>3.7545569145855349E-2</v>
      </c>
      <c r="X102" s="31">
        <v>0</v>
      </c>
      <c r="Y102" s="31">
        <v>0</v>
      </c>
      <c r="Z102" s="36" t="s">
        <v>786</v>
      </c>
      <c r="AA102" s="31">
        <v>106.6673913043478</v>
      </c>
      <c r="AB102" s="31">
        <v>17.918478260869566</v>
      </c>
      <c r="AC102" s="36">
        <v>0.16798459249597494</v>
      </c>
      <c r="AD102" s="31">
        <v>0</v>
      </c>
      <c r="AE102" s="31">
        <v>0</v>
      </c>
      <c r="AF102" s="36" t="s">
        <v>786</v>
      </c>
      <c r="AG102" s="31">
        <v>0</v>
      </c>
      <c r="AH102" s="31">
        <v>0</v>
      </c>
      <c r="AI102" s="36" t="s">
        <v>786</v>
      </c>
      <c r="AJ102" t="s">
        <v>117</v>
      </c>
      <c r="AK102" s="37">
        <v>4</v>
      </c>
      <c r="AT102"/>
    </row>
    <row r="103" spans="1:46" x14ac:dyDescent="0.25">
      <c r="A103" t="s">
        <v>617</v>
      </c>
      <c r="B103" t="s">
        <v>300</v>
      </c>
      <c r="C103" t="s">
        <v>436</v>
      </c>
      <c r="D103" t="s">
        <v>550</v>
      </c>
      <c r="E103" s="31">
        <v>47.119565217391305</v>
      </c>
      <c r="F103" s="31">
        <v>181.70434782608697</v>
      </c>
      <c r="G103" s="31">
        <v>0</v>
      </c>
      <c r="H103" s="36">
        <v>0</v>
      </c>
      <c r="I103" s="31">
        <v>28.560000000000002</v>
      </c>
      <c r="J103" s="31">
        <v>0</v>
      </c>
      <c r="K103" s="36">
        <v>0</v>
      </c>
      <c r="L103" s="31">
        <v>18.500326086956523</v>
      </c>
      <c r="M103" s="31">
        <v>0</v>
      </c>
      <c r="N103" s="36">
        <v>0</v>
      </c>
      <c r="O103" s="31">
        <v>4.4075000000000006</v>
      </c>
      <c r="P103" s="31">
        <v>0</v>
      </c>
      <c r="Q103" s="36">
        <v>0</v>
      </c>
      <c r="R103" s="31">
        <v>5.6521739130434785</v>
      </c>
      <c r="S103" s="31">
        <v>0</v>
      </c>
      <c r="T103" s="36">
        <v>0</v>
      </c>
      <c r="U103" s="31">
        <v>42.336847826086931</v>
      </c>
      <c r="V103" s="31">
        <v>0</v>
      </c>
      <c r="W103" s="36">
        <v>0</v>
      </c>
      <c r="X103" s="31">
        <v>15.644999999999996</v>
      </c>
      <c r="Y103" s="31">
        <v>0</v>
      </c>
      <c r="Z103" s="36">
        <v>0</v>
      </c>
      <c r="AA103" s="31">
        <v>95.162500000000023</v>
      </c>
      <c r="AB103" s="31">
        <v>0</v>
      </c>
      <c r="AC103" s="36">
        <v>0</v>
      </c>
      <c r="AD103" s="31">
        <v>0</v>
      </c>
      <c r="AE103" s="31">
        <v>0</v>
      </c>
      <c r="AF103" s="36" t="s">
        <v>786</v>
      </c>
      <c r="AG103" s="31">
        <v>0</v>
      </c>
      <c r="AH103" s="31">
        <v>0</v>
      </c>
      <c r="AI103" s="36" t="s">
        <v>786</v>
      </c>
      <c r="AJ103" t="s">
        <v>99</v>
      </c>
      <c r="AK103" s="37">
        <v>4</v>
      </c>
      <c r="AT103"/>
    </row>
    <row r="104" spans="1:46" x14ac:dyDescent="0.25">
      <c r="A104" t="s">
        <v>617</v>
      </c>
      <c r="B104" t="s">
        <v>272</v>
      </c>
      <c r="C104" t="s">
        <v>409</v>
      </c>
      <c r="D104" t="s">
        <v>523</v>
      </c>
      <c r="E104" s="31">
        <v>46.934782608695649</v>
      </c>
      <c r="F104" s="31">
        <v>149.14673913043475</v>
      </c>
      <c r="G104" s="31">
        <v>0.64130434782608692</v>
      </c>
      <c r="H104" s="36">
        <v>4.2998214480924101E-3</v>
      </c>
      <c r="I104" s="31">
        <v>34.955434782608691</v>
      </c>
      <c r="J104" s="31">
        <v>0.64130434782608692</v>
      </c>
      <c r="K104" s="36">
        <v>1.8346341615099973E-2</v>
      </c>
      <c r="L104" s="31">
        <v>28.574999999999996</v>
      </c>
      <c r="M104" s="31">
        <v>0</v>
      </c>
      <c r="N104" s="36">
        <v>0</v>
      </c>
      <c r="O104" s="31">
        <v>0.64130434782608692</v>
      </c>
      <c r="P104" s="31">
        <v>0.64130434782608692</v>
      </c>
      <c r="Q104" s="36">
        <v>1</v>
      </c>
      <c r="R104" s="31">
        <v>5.7391304347826084</v>
      </c>
      <c r="S104" s="31">
        <v>0</v>
      </c>
      <c r="T104" s="36">
        <v>0</v>
      </c>
      <c r="U104" s="31">
        <v>28.614130434782595</v>
      </c>
      <c r="V104" s="31">
        <v>0</v>
      </c>
      <c r="W104" s="36">
        <v>0</v>
      </c>
      <c r="X104" s="31">
        <v>0</v>
      </c>
      <c r="Y104" s="31">
        <v>0</v>
      </c>
      <c r="Z104" s="36" t="s">
        <v>786</v>
      </c>
      <c r="AA104" s="31">
        <v>70.127173913043492</v>
      </c>
      <c r="AB104" s="31">
        <v>0</v>
      </c>
      <c r="AC104" s="36">
        <v>0</v>
      </c>
      <c r="AD104" s="31">
        <v>15.45</v>
      </c>
      <c r="AE104" s="31">
        <v>0</v>
      </c>
      <c r="AF104" s="36">
        <v>0</v>
      </c>
      <c r="AG104" s="31">
        <v>0</v>
      </c>
      <c r="AH104" s="31">
        <v>0</v>
      </c>
      <c r="AI104" s="36" t="s">
        <v>786</v>
      </c>
      <c r="AJ104" t="s">
        <v>71</v>
      </c>
      <c r="AK104" s="37">
        <v>4</v>
      </c>
      <c r="AT104"/>
    </row>
    <row r="105" spans="1:46" x14ac:dyDescent="0.25">
      <c r="A105" t="s">
        <v>617</v>
      </c>
      <c r="B105" t="s">
        <v>261</v>
      </c>
      <c r="C105" t="s">
        <v>470</v>
      </c>
      <c r="D105" t="s">
        <v>536</v>
      </c>
      <c r="E105" s="31">
        <v>51.619565217391305</v>
      </c>
      <c r="F105" s="31">
        <v>222.44000000000005</v>
      </c>
      <c r="G105" s="31">
        <v>56.598152173913036</v>
      </c>
      <c r="H105" s="36">
        <v>0.25444233129793664</v>
      </c>
      <c r="I105" s="31">
        <v>23.920869565217391</v>
      </c>
      <c r="J105" s="31">
        <v>0.10163043478260871</v>
      </c>
      <c r="K105" s="36">
        <v>4.2486095459667748E-3</v>
      </c>
      <c r="L105" s="31">
        <v>15.312173913043477</v>
      </c>
      <c r="M105" s="31">
        <v>0.10163043478260871</v>
      </c>
      <c r="N105" s="36">
        <v>6.637230961440174E-3</v>
      </c>
      <c r="O105" s="31">
        <v>5.1304347826086953</v>
      </c>
      <c r="P105" s="31">
        <v>0</v>
      </c>
      <c r="Q105" s="36">
        <v>0</v>
      </c>
      <c r="R105" s="31">
        <v>3.4782608695652173</v>
      </c>
      <c r="S105" s="31">
        <v>0</v>
      </c>
      <c r="T105" s="36">
        <v>0</v>
      </c>
      <c r="U105" s="31">
        <v>63.996739130434797</v>
      </c>
      <c r="V105" s="31">
        <v>11.96663043478261</v>
      </c>
      <c r="W105" s="36">
        <v>0.18698812779183721</v>
      </c>
      <c r="X105" s="31">
        <v>0</v>
      </c>
      <c r="Y105" s="31">
        <v>0</v>
      </c>
      <c r="Z105" s="36" t="s">
        <v>786</v>
      </c>
      <c r="AA105" s="31">
        <v>131.75173913043483</v>
      </c>
      <c r="AB105" s="31">
        <v>44.529891304347814</v>
      </c>
      <c r="AC105" s="36">
        <v>0.33798332832831163</v>
      </c>
      <c r="AD105" s="31">
        <v>2.7706521739130432</v>
      </c>
      <c r="AE105" s="31">
        <v>0</v>
      </c>
      <c r="AF105" s="36">
        <v>0</v>
      </c>
      <c r="AG105" s="31">
        <v>0</v>
      </c>
      <c r="AH105" s="31">
        <v>0</v>
      </c>
      <c r="AI105" s="36" t="s">
        <v>786</v>
      </c>
      <c r="AJ105" t="s">
        <v>60</v>
      </c>
      <c r="AK105" s="37">
        <v>4</v>
      </c>
      <c r="AT105"/>
    </row>
    <row r="106" spans="1:46" x14ac:dyDescent="0.25">
      <c r="A106" t="s">
        <v>617</v>
      </c>
      <c r="B106" t="s">
        <v>329</v>
      </c>
      <c r="C106" t="s">
        <v>406</v>
      </c>
      <c r="D106" t="s">
        <v>521</v>
      </c>
      <c r="E106" s="31">
        <v>53.271739130434781</v>
      </c>
      <c r="F106" s="31">
        <v>209.65271739130435</v>
      </c>
      <c r="G106" s="31">
        <v>36.328804347826079</v>
      </c>
      <c r="H106" s="36">
        <v>0.17328086561368305</v>
      </c>
      <c r="I106" s="31">
        <v>25.4304347826087</v>
      </c>
      <c r="J106" s="31">
        <v>3.5076086956521739</v>
      </c>
      <c r="K106" s="36">
        <v>0.13792956060865103</v>
      </c>
      <c r="L106" s="31">
        <v>18.120652173913047</v>
      </c>
      <c r="M106" s="31">
        <v>0.71956521739130441</v>
      </c>
      <c r="N106" s="36">
        <v>3.9709675484374055E-2</v>
      </c>
      <c r="O106" s="31">
        <v>2.7880434782608696</v>
      </c>
      <c r="P106" s="31">
        <v>2.7880434782608696</v>
      </c>
      <c r="Q106" s="36">
        <v>1</v>
      </c>
      <c r="R106" s="31">
        <v>4.5217391304347823</v>
      </c>
      <c r="S106" s="31">
        <v>0</v>
      </c>
      <c r="T106" s="36">
        <v>0</v>
      </c>
      <c r="U106" s="31">
        <v>44.311956521739134</v>
      </c>
      <c r="V106" s="31">
        <v>2.1239130434782609</v>
      </c>
      <c r="W106" s="36">
        <v>4.793092452228518E-2</v>
      </c>
      <c r="X106" s="31">
        <v>11.399456521739125</v>
      </c>
      <c r="Y106" s="31">
        <v>8.3114130434782556</v>
      </c>
      <c r="Z106" s="36">
        <v>0.72910607866507737</v>
      </c>
      <c r="AA106" s="31">
        <v>128.5108695652174</v>
      </c>
      <c r="AB106" s="31">
        <v>22.385869565217391</v>
      </c>
      <c r="AC106" s="36">
        <v>0.17419436691195125</v>
      </c>
      <c r="AD106" s="31">
        <v>0</v>
      </c>
      <c r="AE106" s="31">
        <v>0</v>
      </c>
      <c r="AF106" s="36" t="s">
        <v>786</v>
      </c>
      <c r="AG106" s="31">
        <v>0</v>
      </c>
      <c r="AH106" s="31">
        <v>0</v>
      </c>
      <c r="AI106" s="36" t="s">
        <v>786</v>
      </c>
      <c r="AJ106" t="s">
        <v>128</v>
      </c>
      <c r="AK106" s="37">
        <v>4</v>
      </c>
      <c r="AT106"/>
    </row>
    <row r="107" spans="1:46" x14ac:dyDescent="0.25">
      <c r="A107" t="s">
        <v>617</v>
      </c>
      <c r="B107" t="s">
        <v>203</v>
      </c>
      <c r="C107" t="s">
        <v>434</v>
      </c>
      <c r="D107" t="s">
        <v>544</v>
      </c>
      <c r="E107" s="31">
        <v>53.586956521739133</v>
      </c>
      <c r="F107" s="31">
        <v>217.02858695652179</v>
      </c>
      <c r="G107" s="31">
        <v>10.040217391304349</v>
      </c>
      <c r="H107" s="36">
        <v>4.6262188461447917E-2</v>
      </c>
      <c r="I107" s="31">
        <v>20.065652173913044</v>
      </c>
      <c r="J107" s="31">
        <v>0</v>
      </c>
      <c r="K107" s="36">
        <v>0</v>
      </c>
      <c r="L107" s="31">
        <v>10.406086956521738</v>
      </c>
      <c r="M107" s="31">
        <v>0</v>
      </c>
      <c r="N107" s="36">
        <v>0</v>
      </c>
      <c r="O107" s="31">
        <v>4.8932608695652178</v>
      </c>
      <c r="P107" s="31">
        <v>0</v>
      </c>
      <c r="Q107" s="36">
        <v>0</v>
      </c>
      <c r="R107" s="31">
        <v>4.7663043478260869</v>
      </c>
      <c r="S107" s="31">
        <v>0</v>
      </c>
      <c r="T107" s="36">
        <v>0</v>
      </c>
      <c r="U107" s="31">
        <v>63.323586956521766</v>
      </c>
      <c r="V107" s="31">
        <v>4.2646739130434783</v>
      </c>
      <c r="W107" s="36">
        <v>6.7347320611695932E-2</v>
      </c>
      <c r="X107" s="31">
        <v>7.4401086956521736</v>
      </c>
      <c r="Y107" s="31">
        <v>0</v>
      </c>
      <c r="Z107" s="36">
        <v>0</v>
      </c>
      <c r="AA107" s="31">
        <v>126.1992391304348</v>
      </c>
      <c r="AB107" s="31">
        <v>5.7755434782608699</v>
      </c>
      <c r="AC107" s="36">
        <v>4.5765279712118426E-2</v>
      </c>
      <c r="AD107" s="31">
        <v>0</v>
      </c>
      <c r="AE107" s="31">
        <v>0</v>
      </c>
      <c r="AF107" s="36" t="s">
        <v>786</v>
      </c>
      <c r="AG107" s="31">
        <v>0</v>
      </c>
      <c r="AH107" s="31">
        <v>0</v>
      </c>
      <c r="AI107" s="36" t="s">
        <v>786</v>
      </c>
      <c r="AJ107" t="s">
        <v>2</v>
      </c>
      <c r="AK107" s="37">
        <v>4</v>
      </c>
      <c r="AT107"/>
    </row>
    <row r="108" spans="1:46" x14ac:dyDescent="0.25">
      <c r="A108" t="s">
        <v>617</v>
      </c>
      <c r="B108" t="s">
        <v>308</v>
      </c>
      <c r="C108" t="s">
        <v>430</v>
      </c>
      <c r="D108" t="s">
        <v>585</v>
      </c>
      <c r="E108" s="31">
        <v>56</v>
      </c>
      <c r="F108" s="31">
        <v>204.29054347826087</v>
      </c>
      <c r="G108" s="31">
        <v>11.733260869565218</v>
      </c>
      <c r="H108" s="36">
        <v>5.7434185008244334E-2</v>
      </c>
      <c r="I108" s="31">
        <v>23.725000000000001</v>
      </c>
      <c r="J108" s="31">
        <v>0.38934782608695651</v>
      </c>
      <c r="K108" s="36">
        <v>1.6410867274476566E-2</v>
      </c>
      <c r="L108" s="31">
        <v>16.583043478260873</v>
      </c>
      <c r="M108" s="31">
        <v>0.38934782608695651</v>
      </c>
      <c r="N108" s="36">
        <v>2.3478671246165539E-2</v>
      </c>
      <c r="O108" s="31">
        <v>2.6202173913043483</v>
      </c>
      <c r="P108" s="31">
        <v>0</v>
      </c>
      <c r="Q108" s="36">
        <v>0</v>
      </c>
      <c r="R108" s="31">
        <v>4.5217391304347823</v>
      </c>
      <c r="S108" s="31">
        <v>0</v>
      </c>
      <c r="T108" s="36">
        <v>0</v>
      </c>
      <c r="U108" s="31">
        <v>49.72554347826091</v>
      </c>
      <c r="V108" s="31">
        <v>3.0855434782608691</v>
      </c>
      <c r="W108" s="36">
        <v>6.2051478222853645E-2</v>
      </c>
      <c r="X108" s="31">
        <v>4.3030434782608689</v>
      </c>
      <c r="Y108" s="31">
        <v>0</v>
      </c>
      <c r="Z108" s="36">
        <v>0</v>
      </c>
      <c r="AA108" s="31">
        <v>126.5369565217391</v>
      </c>
      <c r="AB108" s="31">
        <v>8.2583695652173912</v>
      </c>
      <c r="AC108" s="36">
        <v>6.5264487089181727E-2</v>
      </c>
      <c r="AD108" s="31">
        <v>0</v>
      </c>
      <c r="AE108" s="31">
        <v>0</v>
      </c>
      <c r="AF108" s="36" t="s">
        <v>786</v>
      </c>
      <c r="AG108" s="31">
        <v>0</v>
      </c>
      <c r="AH108" s="31">
        <v>0</v>
      </c>
      <c r="AI108" s="36" t="s">
        <v>786</v>
      </c>
      <c r="AJ108" t="s">
        <v>107</v>
      </c>
      <c r="AK108" s="37">
        <v>4</v>
      </c>
      <c r="AT108"/>
    </row>
    <row r="109" spans="1:46" x14ac:dyDescent="0.25">
      <c r="A109" t="s">
        <v>617</v>
      </c>
      <c r="B109" t="s">
        <v>301</v>
      </c>
      <c r="C109" t="s">
        <v>411</v>
      </c>
      <c r="D109" t="s">
        <v>582</v>
      </c>
      <c r="E109" s="31">
        <v>47.554347826086953</v>
      </c>
      <c r="F109" s="31">
        <v>167.63152173913045</v>
      </c>
      <c r="G109" s="31">
        <v>0</v>
      </c>
      <c r="H109" s="36">
        <v>0</v>
      </c>
      <c r="I109" s="31">
        <v>37.407173913043472</v>
      </c>
      <c r="J109" s="31">
        <v>0</v>
      </c>
      <c r="K109" s="36">
        <v>0</v>
      </c>
      <c r="L109" s="31">
        <v>26.848586956521732</v>
      </c>
      <c r="M109" s="31">
        <v>0</v>
      </c>
      <c r="N109" s="36">
        <v>0</v>
      </c>
      <c r="O109" s="31">
        <v>5.3411956521739139</v>
      </c>
      <c r="P109" s="31">
        <v>0</v>
      </c>
      <c r="Q109" s="36">
        <v>0</v>
      </c>
      <c r="R109" s="31">
        <v>5.2173913043478262</v>
      </c>
      <c r="S109" s="31">
        <v>0</v>
      </c>
      <c r="T109" s="36">
        <v>0</v>
      </c>
      <c r="U109" s="31">
        <v>43.00695652173912</v>
      </c>
      <c r="V109" s="31">
        <v>0</v>
      </c>
      <c r="W109" s="36">
        <v>0</v>
      </c>
      <c r="X109" s="31">
        <v>10.949565217391307</v>
      </c>
      <c r="Y109" s="31">
        <v>0</v>
      </c>
      <c r="Z109" s="36">
        <v>0</v>
      </c>
      <c r="AA109" s="31">
        <v>76.267826086956546</v>
      </c>
      <c r="AB109" s="31">
        <v>0</v>
      </c>
      <c r="AC109" s="36">
        <v>0</v>
      </c>
      <c r="AD109" s="31">
        <v>0</v>
      </c>
      <c r="AE109" s="31">
        <v>0</v>
      </c>
      <c r="AF109" s="36" t="s">
        <v>786</v>
      </c>
      <c r="AG109" s="31">
        <v>0</v>
      </c>
      <c r="AH109" s="31">
        <v>0</v>
      </c>
      <c r="AI109" s="36" t="s">
        <v>786</v>
      </c>
      <c r="AJ109" t="s">
        <v>100</v>
      </c>
      <c r="AK109" s="37">
        <v>4</v>
      </c>
      <c r="AT109"/>
    </row>
    <row r="110" spans="1:46" x14ac:dyDescent="0.25">
      <c r="A110" t="s">
        <v>617</v>
      </c>
      <c r="B110" t="s">
        <v>207</v>
      </c>
      <c r="C110" t="s">
        <v>415</v>
      </c>
      <c r="D110" t="s">
        <v>524</v>
      </c>
      <c r="E110" s="31">
        <v>48.402173913043477</v>
      </c>
      <c r="F110" s="31">
        <v>236.46739130434781</v>
      </c>
      <c r="G110" s="31">
        <v>0</v>
      </c>
      <c r="H110" s="36">
        <v>0</v>
      </c>
      <c r="I110" s="31">
        <v>18.345108695652172</v>
      </c>
      <c r="J110" s="31">
        <v>0</v>
      </c>
      <c r="K110" s="36">
        <v>0</v>
      </c>
      <c r="L110" s="31">
        <v>6.8722826086956523</v>
      </c>
      <c r="M110" s="31">
        <v>0</v>
      </c>
      <c r="N110" s="36">
        <v>0</v>
      </c>
      <c r="O110" s="31">
        <v>5.8206521739130439</v>
      </c>
      <c r="P110" s="31">
        <v>0</v>
      </c>
      <c r="Q110" s="36">
        <v>0</v>
      </c>
      <c r="R110" s="31">
        <v>5.6521739130434785</v>
      </c>
      <c r="S110" s="31">
        <v>0</v>
      </c>
      <c r="T110" s="36">
        <v>0</v>
      </c>
      <c r="U110" s="31">
        <v>47.326086956521742</v>
      </c>
      <c r="V110" s="31">
        <v>0</v>
      </c>
      <c r="W110" s="36">
        <v>0</v>
      </c>
      <c r="X110" s="31">
        <v>18.646739130434781</v>
      </c>
      <c r="Y110" s="31">
        <v>0</v>
      </c>
      <c r="Z110" s="36">
        <v>0</v>
      </c>
      <c r="AA110" s="31">
        <v>152.14945652173913</v>
      </c>
      <c r="AB110" s="31">
        <v>0</v>
      </c>
      <c r="AC110" s="36">
        <v>0</v>
      </c>
      <c r="AD110" s="31">
        <v>0</v>
      </c>
      <c r="AE110" s="31">
        <v>0</v>
      </c>
      <c r="AF110" s="36" t="s">
        <v>786</v>
      </c>
      <c r="AG110" s="31">
        <v>0</v>
      </c>
      <c r="AH110" s="31">
        <v>0</v>
      </c>
      <c r="AI110" s="36" t="s">
        <v>786</v>
      </c>
      <c r="AJ110" t="s">
        <v>6</v>
      </c>
      <c r="AK110" s="37">
        <v>4</v>
      </c>
      <c r="AT110"/>
    </row>
    <row r="111" spans="1:46" x14ac:dyDescent="0.25">
      <c r="A111" t="s">
        <v>617</v>
      </c>
      <c r="B111" t="s">
        <v>362</v>
      </c>
      <c r="C111" t="s">
        <v>422</v>
      </c>
      <c r="D111" t="s">
        <v>519</v>
      </c>
      <c r="E111" s="31">
        <v>89.543478260869563</v>
      </c>
      <c r="F111" s="31">
        <v>342.16467391304332</v>
      </c>
      <c r="G111" s="31">
        <v>9.7510869565217391</v>
      </c>
      <c r="H111" s="36">
        <v>2.8498228192311431E-2</v>
      </c>
      <c r="I111" s="31">
        <v>34.03565217391305</v>
      </c>
      <c r="J111" s="31">
        <v>4.7320652173913036</v>
      </c>
      <c r="K111" s="36">
        <v>0.13903260008686538</v>
      </c>
      <c r="L111" s="31">
        <v>23.702500000000001</v>
      </c>
      <c r="M111" s="31">
        <v>4.7320652173913036</v>
      </c>
      <c r="N111" s="36">
        <v>0.1996441395376565</v>
      </c>
      <c r="O111" s="31">
        <v>5.6375000000000011</v>
      </c>
      <c r="P111" s="31">
        <v>0</v>
      </c>
      <c r="Q111" s="36">
        <v>0</v>
      </c>
      <c r="R111" s="31">
        <v>4.6956521739130439</v>
      </c>
      <c r="S111" s="31">
        <v>0</v>
      </c>
      <c r="T111" s="36">
        <v>0</v>
      </c>
      <c r="U111" s="31">
        <v>95.236521739130396</v>
      </c>
      <c r="V111" s="31">
        <v>5.0190217391304346</v>
      </c>
      <c r="W111" s="36">
        <v>5.2700598966417725E-2</v>
      </c>
      <c r="X111" s="31">
        <v>5.4182608695652155</v>
      </c>
      <c r="Y111" s="31">
        <v>0</v>
      </c>
      <c r="Z111" s="36">
        <v>0</v>
      </c>
      <c r="AA111" s="31">
        <v>189.42271739130427</v>
      </c>
      <c r="AB111" s="31">
        <v>0</v>
      </c>
      <c r="AC111" s="36">
        <v>0</v>
      </c>
      <c r="AD111" s="31">
        <v>18.051521739130436</v>
      </c>
      <c r="AE111" s="31">
        <v>0</v>
      </c>
      <c r="AF111" s="36">
        <v>0</v>
      </c>
      <c r="AG111" s="31">
        <v>0</v>
      </c>
      <c r="AH111" s="31">
        <v>0</v>
      </c>
      <c r="AI111" s="36" t="s">
        <v>786</v>
      </c>
      <c r="AJ111" t="s">
        <v>162</v>
      </c>
      <c r="AK111" s="37">
        <v>4</v>
      </c>
      <c r="AT111"/>
    </row>
    <row r="112" spans="1:46" x14ac:dyDescent="0.25">
      <c r="A112" t="s">
        <v>617</v>
      </c>
      <c r="B112" t="s">
        <v>312</v>
      </c>
      <c r="C112" t="s">
        <v>405</v>
      </c>
      <c r="D112" t="s">
        <v>561</v>
      </c>
      <c r="E112" s="31">
        <v>46.206521739130437</v>
      </c>
      <c r="F112" s="31">
        <v>182.89880434782611</v>
      </c>
      <c r="G112" s="31">
        <v>8.5050000000000008</v>
      </c>
      <c r="H112" s="36">
        <v>4.6501124106999053E-2</v>
      </c>
      <c r="I112" s="31">
        <v>19.653695652173909</v>
      </c>
      <c r="J112" s="31">
        <v>0.87684782608695644</v>
      </c>
      <c r="K112" s="36">
        <v>4.4614908137644217E-2</v>
      </c>
      <c r="L112" s="31">
        <v>14.642826086956518</v>
      </c>
      <c r="M112" s="31">
        <v>0.87684782608695644</v>
      </c>
      <c r="N112" s="36">
        <v>5.9882417566103012E-2</v>
      </c>
      <c r="O112" s="31">
        <v>0</v>
      </c>
      <c r="P112" s="31">
        <v>0</v>
      </c>
      <c r="Q112" s="36" t="s">
        <v>786</v>
      </c>
      <c r="R112" s="31">
        <v>5.0108695652173916</v>
      </c>
      <c r="S112" s="31">
        <v>0</v>
      </c>
      <c r="T112" s="36">
        <v>0</v>
      </c>
      <c r="U112" s="31">
        <v>50.826956521739149</v>
      </c>
      <c r="V112" s="31">
        <v>7.2417391304347838</v>
      </c>
      <c r="W112" s="36">
        <v>0.14247831516997139</v>
      </c>
      <c r="X112" s="31">
        <v>16.53086956521739</v>
      </c>
      <c r="Y112" s="31">
        <v>0</v>
      </c>
      <c r="Z112" s="36">
        <v>0</v>
      </c>
      <c r="AA112" s="31">
        <v>95.887282608695656</v>
      </c>
      <c r="AB112" s="31">
        <v>0.38641304347826083</v>
      </c>
      <c r="AC112" s="36">
        <v>4.0298674961430029E-3</v>
      </c>
      <c r="AD112" s="31">
        <v>0</v>
      </c>
      <c r="AE112" s="31">
        <v>0</v>
      </c>
      <c r="AF112" s="36" t="s">
        <v>786</v>
      </c>
      <c r="AG112" s="31">
        <v>0</v>
      </c>
      <c r="AH112" s="31">
        <v>0</v>
      </c>
      <c r="AI112" s="36" t="s">
        <v>786</v>
      </c>
      <c r="AJ112" t="s">
        <v>111</v>
      </c>
      <c r="AK112" s="37">
        <v>4</v>
      </c>
      <c r="AT112"/>
    </row>
    <row r="113" spans="1:46" x14ac:dyDescent="0.25">
      <c r="A113" t="s">
        <v>617</v>
      </c>
      <c r="B113" t="s">
        <v>223</v>
      </c>
      <c r="C113" t="s">
        <v>405</v>
      </c>
      <c r="D113" t="s">
        <v>561</v>
      </c>
      <c r="E113" s="31">
        <v>140.10869565217391</v>
      </c>
      <c r="F113" s="31">
        <v>458.24880434782608</v>
      </c>
      <c r="G113" s="31">
        <v>86.235217391304346</v>
      </c>
      <c r="H113" s="36">
        <v>0.18818427145496477</v>
      </c>
      <c r="I113" s="31">
        <v>53.755000000000003</v>
      </c>
      <c r="J113" s="31">
        <v>4.9459782608695653</v>
      </c>
      <c r="K113" s="36">
        <v>9.2009641165836945E-2</v>
      </c>
      <c r="L113" s="31">
        <v>33.086521739130433</v>
      </c>
      <c r="M113" s="31">
        <v>4.9459782608695653</v>
      </c>
      <c r="N113" s="36">
        <v>0.1494861956136086</v>
      </c>
      <c r="O113" s="31">
        <v>15.190217391304353</v>
      </c>
      <c r="P113" s="31">
        <v>0</v>
      </c>
      <c r="Q113" s="36">
        <v>0</v>
      </c>
      <c r="R113" s="31">
        <v>5.4782608695652177</v>
      </c>
      <c r="S113" s="31">
        <v>0</v>
      </c>
      <c r="T113" s="36">
        <v>0</v>
      </c>
      <c r="U113" s="31">
        <v>148.02206521739129</v>
      </c>
      <c r="V113" s="31">
        <v>28.333260869565216</v>
      </c>
      <c r="W113" s="36">
        <v>0.19141241427724862</v>
      </c>
      <c r="X113" s="31">
        <v>8.4865217391304348</v>
      </c>
      <c r="Y113" s="31">
        <v>0</v>
      </c>
      <c r="Z113" s="36">
        <v>0</v>
      </c>
      <c r="AA113" s="31">
        <v>239.45934782608697</v>
      </c>
      <c r="AB113" s="31">
        <v>52.955978260869564</v>
      </c>
      <c r="AC113" s="36">
        <v>0.22114809357674398</v>
      </c>
      <c r="AD113" s="31">
        <v>8.5258695652173913</v>
      </c>
      <c r="AE113" s="31">
        <v>0</v>
      </c>
      <c r="AF113" s="36">
        <v>0</v>
      </c>
      <c r="AG113" s="31">
        <v>0</v>
      </c>
      <c r="AH113" s="31">
        <v>0</v>
      </c>
      <c r="AI113" s="36" t="s">
        <v>786</v>
      </c>
      <c r="AJ113" t="s">
        <v>22</v>
      </c>
      <c r="AK113" s="37">
        <v>4</v>
      </c>
      <c r="AT113"/>
    </row>
    <row r="114" spans="1:46" x14ac:dyDescent="0.25">
      <c r="A114" t="s">
        <v>617</v>
      </c>
      <c r="B114" t="s">
        <v>360</v>
      </c>
      <c r="C114" t="s">
        <v>459</v>
      </c>
      <c r="D114" t="s">
        <v>572</v>
      </c>
      <c r="E114" s="31">
        <v>53.815217391304351</v>
      </c>
      <c r="F114" s="31">
        <v>293.53652173913036</v>
      </c>
      <c r="G114" s="31">
        <v>0</v>
      </c>
      <c r="H114" s="36">
        <v>0</v>
      </c>
      <c r="I114" s="31">
        <v>32.987499999999997</v>
      </c>
      <c r="J114" s="31">
        <v>0</v>
      </c>
      <c r="K114" s="36">
        <v>0</v>
      </c>
      <c r="L114" s="31">
        <v>22.775434782608698</v>
      </c>
      <c r="M114" s="31">
        <v>0</v>
      </c>
      <c r="N114" s="36">
        <v>0</v>
      </c>
      <c r="O114" s="31">
        <v>5.0320652173913034</v>
      </c>
      <c r="P114" s="31">
        <v>0</v>
      </c>
      <c r="Q114" s="36">
        <v>0</v>
      </c>
      <c r="R114" s="31">
        <v>5.18</v>
      </c>
      <c r="S114" s="31">
        <v>0</v>
      </c>
      <c r="T114" s="36">
        <v>0</v>
      </c>
      <c r="U114" s="31">
        <v>48.991630434782607</v>
      </c>
      <c r="V114" s="31">
        <v>0</v>
      </c>
      <c r="W114" s="36">
        <v>0</v>
      </c>
      <c r="X114" s="31">
        <v>11.114782608695648</v>
      </c>
      <c r="Y114" s="31">
        <v>0</v>
      </c>
      <c r="Z114" s="36">
        <v>0</v>
      </c>
      <c r="AA114" s="31">
        <v>200.4426086956521</v>
      </c>
      <c r="AB114" s="31">
        <v>0</v>
      </c>
      <c r="AC114" s="36">
        <v>0</v>
      </c>
      <c r="AD114" s="31">
        <v>0</v>
      </c>
      <c r="AE114" s="31">
        <v>0</v>
      </c>
      <c r="AF114" s="36" t="s">
        <v>786</v>
      </c>
      <c r="AG114" s="31">
        <v>0</v>
      </c>
      <c r="AH114" s="31">
        <v>0</v>
      </c>
      <c r="AI114" s="36" t="s">
        <v>786</v>
      </c>
      <c r="AJ114" t="s">
        <v>160</v>
      </c>
      <c r="AK114" s="37">
        <v>4</v>
      </c>
      <c r="AT114"/>
    </row>
    <row r="115" spans="1:46" x14ac:dyDescent="0.25">
      <c r="A115" t="s">
        <v>617</v>
      </c>
      <c r="B115" t="s">
        <v>210</v>
      </c>
      <c r="C115" t="s">
        <v>443</v>
      </c>
      <c r="D115" t="s">
        <v>531</v>
      </c>
      <c r="E115" s="31">
        <v>115.51086956521739</v>
      </c>
      <c r="F115" s="31">
        <v>431.77739130434782</v>
      </c>
      <c r="G115" s="31">
        <v>97.554130434782607</v>
      </c>
      <c r="H115" s="36">
        <v>0.2259361708126571</v>
      </c>
      <c r="I115" s="31">
        <v>24.19532608695652</v>
      </c>
      <c r="J115" s="31">
        <v>0.14945652173913043</v>
      </c>
      <c r="K115" s="36">
        <v>6.1770823506156871E-3</v>
      </c>
      <c r="L115" s="31">
        <v>13.660434782608693</v>
      </c>
      <c r="M115" s="31">
        <v>0.14945652173913043</v>
      </c>
      <c r="N115" s="36">
        <v>1.0940831980648654E-2</v>
      </c>
      <c r="O115" s="31">
        <v>6.1001086956521746</v>
      </c>
      <c r="P115" s="31">
        <v>0</v>
      </c>
      <c r="Q115" s="36">
        <v>0</v>
      </c>
      <c r="R115" s="31">
        <v>4.4347826086956523</v>
      </c>
      <c r="S115" s="31">
        <v>0</v>
      </c>
      <c r="T115" s="36">
        <v>0</v>
      </c>
      <c r="U115" s="31">
        <v>148.3132608695652</v>
      </c>
      <c r="V115" s="31">
        <v>41.373586956521741</v>
      </c>
      <c r="W115" s="36">
        <v>0.2789608071048208</v>
      </c>
      <c r="X115" s="31">
        <v>13.817608695652174</v>
      </c>
      <c r="Y115" s="31">
        <v>0</v>
      </c>
      <c r="Z115" s="36">
        <v>0</v>
      </c>
      <c r="AA115" s="31">
        <v>200.07847826086953</v>
      </c>
      <c r="AB115" s="31">
        <v>56.031086956521733</v>
      </c>
      <c r="AC115" s="36">
        <v>0.28004554734500919</v>
      </c>
      <c r="AD115" s="31">
        <v>45.37271739130437</v>
      </c>
      <c r="AE115" s="31">
        <v>0</v>
      </c>
      <c r="AF115" s="36">
        <v>0</v>
      </c>
      <c r="AG115" s="31">
        <v>0</v>
      </c>
      <c r="AH115" s="31">
        <v>0</v>
      </c>
      <c r="AI115" s="36" t="s">
        <v>786</v>
      </c>
      <c r="AJ115" t="s">
        <v>9</v>
      </c>
      <c r="AK115" s="37">
        <v>4</v>
      </c>
      <c r="AT115"/>
    </row>
    <row r="116" spans="1:46" x14ac:dyDescent="0.25">
      <c r="A116" t="s">
        <v>617</v>
      </c>
      <c r="B116" t="s">
        <v>271</v>
      </c>
      <c r="C116" t="s">
        <v>475</v>
      </c>
      <c r="D116" t="s">
        <v>517</v>
      </c>
      <c r="E116" s="31">
        <v>41.043478260869563</v>
      </c>
      <c r="F116" s="31">
        <v>143.25663043478258</v>
      </c>
      <c r="G116" s="31">
        <v>29.965869565217396</v>
      </c>
      <c r="H116" s="36">
        <v>0.20917614405889104</v>
      </c>
      <c r="I116" s="31">
        <v>26.119565217391305</v>
      </c>
      <c r="J116" s="31">
        <v>0</v>
      </c>
      <c r="K116" s="36">
        <v>0</v>
      </c>
      <c r="L116" s="31">
        <v>20.380434782608695</v>
      </c>
      <c r="M116" s="31">
        <v>0</v>
      </c>
      <c r="N116" s="36">
        <v>0</v>
      </c>
      <c r="O116" s="31">
        <v>0</v>
      </c>
      <c r="P116" s="31">
        <v>0</v>
      </c>
      <c r="Q116" s="36" t="s">
        <v>786</v>
      </c>
      <c r="R116" s="31">
        <v>5.7391304347826084</v>
      </c>
      <c r="S116" s="31">
        <v>0</v>
      </c>
      <c r="T116" s="36">
        <v>0</v>
      </c>
      <c r="U116" s="31">
        <v>55.195652173913047</v>
      </c>
      <c r="V116" s="31">
        <v>0</v>
      </c>
      <c r="W116" s="36">
        <v>0</v>
      </c>
      <c r="X116" s="31">
        <v>0</v>
      </c>
      <c r="Y116" s="31">
        <v>0</v>
      </c>
      <c r="Z116" s="36" t="s">
        <v>786</v>
      </c>
      <c r="AA116" s="31">
        <v>61.941413043478228</v>
      </c>
      <c r="AB116" s="31">
        <v>29.965869565217396</v>
      </c>
      <c r="AC116" s="36">
        <v>0.48377762296419685</v>
      </c>
      <c r="AD116" s="31">
        <v>0</v>
      </c>
      <c r="AE116" s="31">
        <v>0</v>
      </c>
      <c r="AF116" s="36" t="s">
        <v>786</v>
      </c>
      <c r="AG116" s="31">
        <v>0</v>
      </c>
      <c r="AH116" s="31">
        <v>0</v>
      </c>
      <c r="AI116" s="36" t="s">
        <v>786</v>
      </c>
      <c r="AJ116" t="s">
        <v>70</v>
      </c>
      <c r="AK116" s="37">
        <v>4</v>
      </c>
      <c r="AT116"/>
    </row>
    <row r="117" spans="1:46" x14ac:dyDescent="0.25">
      <c r="A117" t="s">
        <v>617</v>
      </c>
      <c r="B117" t="s">
        <v>342</v>
      </c>
      <c r="C117" t="s">
        <v>478</v>
      </c>
      <c r="D117" t="s">
        <v>535</v>
      </c>
      <c r="E117" s="31">
        <v>39.228260869565219</v>
      </c>
      <c r="F117" s="31">
        <v>237.62771739130434</v>
      </c>
      <c r="G117" s="31">
        <v>0</v>
      </c>
      <c r="H117" s="36">
        <v>0</v>
      </c>
      <c r="I117" s="31">
        <v>45.801630434782609</v>
      </c>
      <c r="J117" s="31">
        <v>0</v>
      </c>
      <c r="K117" s="36">
        <v>0</v>
      </c>
      <c r="L117" s="31">
        <v>35.282608695652172</v>
      </c>
      <c r="M117" s="31">
        <v>0</v>
      </c>
      <c r="N117" s="36">
        <v>0</v>
      </c>
      <c r="O117" s="31">
        <v>4.7798913043478262</v>
      </c>
      <c r="P117" s="31">
        <v>0</v>
      </c>
      <c r="Q117" s="36">
        <v>0</v>
      </c>
      <c r="R117" s="31">
        <v>5.7391304347826084</v>
      </c>
      <c r="S117" s="31">
        <v>0</v>
      </c>
      <c r="T117" s="36">
        <v>0</v>
      </c>
      <c r="U117" s="31">
        <v>54.616847826086953</v>
      </c>
      <c r="V117" s="31">
        <v>0</v>
      </c>
      <c r="W117" s="36">
        <v>0</v>
      </c>
      <c r="X117" s="31">
        <v>14.190217391304348</v>
      </c>
      <c r="Y117" s="31">
        <v>0</v>
      </c>
      <c r="Z117" s="36">
        <v>0</v>
      </c>
      <c r="AA117" s="31">
        <v>123.01902173913044</v>
      </c>
      <c r="AB117" s="31">
        <v>0</v>
      </c>
      <c r="AC117" s="36">
        <v>0</v>
      </c>
      <c r="AD117" s="31">
        <v>0</v>
      </c>
      <c r="AE117" s="31">
        <v>0</v>
      </c>
      <c r="AF117" s="36" t="s">
        <v>786</v>
      </c>
      <c r="AG117" s="31">
        <v>0</v>
      </c>
      <c r="AH117" s="31">
        <v>0</v>
      </c>
      <c r="AI117" s="36" t="s">
        <v>786</v>
      </c>
      <c r="AJ117" t="s">
        <v>142</v>
      </c>
      <c r="AK117" s="37">
        <v>4</v>
      </c>
      <c r="AT117"/>
    </row>
    <row r="118" spans="1:46" x14ac:dyDescent="0.25">
      <c r="A118" t="s">
        <v>617</v>
      </c>
      <c r="B118" t="s">
        <v>252</v>
      </c>
      <c r="C118" t="s">
        <v>466</v>
      </c>
      <c r="D118" t="s">
        <v>547</v>
      </c>
      <c r="E118" s="31">
        <v>99.217391304347828</v>
      </c>
      <c r="F118" s="31">
        <v>519.28891304347826</v>
      </c>
      <c r="G118" s="31">
        <v>165.63945652173911</v>
      </c>
      <c r="H118" s="36">
        <v>0.31897360479150205</v>
      </c>
      <c r="I118" s="31">
        <v>44.233695652173914</v>
      </c>
      <c r="J118" s="31">
        <v>0</v>
      </c>
      <c r="K118" s="36">
        <v>0</v>
      </c>
      <c r="L118" s="31">
        <v>36.989130434782609</v>
      </c>
      <c r="M118" s="31">
        <v>0</v>
      </c>
      <c r="N118" s="36">
        <v>0</v>
      </c>
      <c r="O118" s="31">
        <v>1.7663043478260869</v>
      </c>
      <c r="P118" s="31">
        <v>0</v>
      </c>
      <c r="Q118" s="36">
        <v>0</v>
      </c>
      <c r="R118" s="31">
        <v>5.4782608695652177</v>
      </c>
      <c r="S118" s="31">
        <v>0</v>
      </c>
      <c r="T118" s="36">
        <v>0</v>
      </c>
      <c r="U118" s="31">
        <v>128.33260869565217</v>
      </c>
      <c r="V118" s="31">
        <v>57.699456521739101</v>
      </c>
      <c r="W118" s="36">
        <v>0.44960869344265053</v>
      </c>
      <c r="X118" s="31">
        <v>19.940217391304348</v>
      </c>
      <c r="Y118" s="31">
        <v>0</v>
      </c>
      <c r="Z118" s="36">
        <v>0</v>
      </c>
      <c r="AA118" s="31">
        <v>305.19543478260869</v>
      </c>
      <c r="AB118" s="31">
        <v>107.94000000000001</v>
      </c>
      <c r="AC118" s="36">
        <v>0.35367501508299393</v>
      </c>
      <c r="AD118" s="31">
        <v>21.586956521739129</v>
      </c>
      <c r="AE118" s="31">
        <v>0</v>
      </c>
      <c r="AF118" s="36">
        <v>0</v>
      </c>
      <c r="AG118" s="31">
        <v>0</v>
      </c>
      <c r="AH118" s="31">
        <v>0</v>
      </c>
      <c r="AI118" s="36" t="s">
        <v>786</v>
      </c>
      <c r="AJ118" t="s">
        <v>51</v>
      </c>
      <c r="AK118" s="37">
        <v>4</v>
      </c>
      <c r="AT118"/>
    </row>
    <row r="119" spans="1:46" x14ac:dyDescent="0.25">
      <c r="A119" t="s">
        <v>617</v>
      </c>
      <c r="B119" t="s">
        <v>254</v>
      </c>
      <c r="C119" t="s">
        <v>462</v>
      </c>
      <c r="D119" t="s">
        <v>573</v>
      </c>
      <c r="E119" s="31">
        <v>21.108695652173914</v>
      </c>
      <c r="F119" s="31">
        <v>125.73043478260871</v>
      </c>
      <c r="G119" s="31">
        <v>0</v>
      </c>
      <c r="H119" s="36">
        <v>0</v>
      </c>
      <c r="I119" s="31">
        <v>74.263043478260883</v>
      </c>
      <c r="J119" s="31">
        <v>0</v>
      </c>
      <c r="K119" s="36">
        <v>0</v>
      </c>
      <c r="L119" s="31">
        <v>57.117391304347841</v>
      </c>
      <c r="M119" s="31">
        <v>0</v>
      </c>
      <c r="N119" s="36">
        <v>0</v>
      </c>
      <c r="O119" s="31">
        <v>10.50760869565217</v>
      </c>
      <c r="P119" s="31">
        <v>0</v>
      </c>
      <c r="Q119" s="36">
        <v>0</v>
      </c>
      <c r="R119" s="31">
        <v>6.6380434782608715</v>
      </c>
      <c r="S119" s="31">
        <v>0</v>
      </c>
      <c r="T119" s="36">
        <v>0</v>
      </c>
      <c r="U119" s="31">
        <v>26.677173913043472</v>
      </c>
      <c r="V119" s="31">
        <v>0</v>
      </c>
      <c r="W119" s="36">
        <v>0</v>
      </c>
      <c r="X119" s="31">
        <v>0</v>
      </c>
      <c r="Y119" s="31">
        <v>0</v>
      </c>
      <c r="Z119" s="36" t="s">
        <v>786</v>
      </c>
      <c r="AA119" s="31">
        <v>24.790217391304346</v>
      </c>
      <c r="AB119" s="31">
        <v>0</v>
      </c>
      <c r="AC119" s="36">
        <v>0</v>
      </c>
      <c r="AD119" s="31">
        <v>0</v>
      </c>
      <c r="AE119" s="31">
        <v>0</v>
      </c>
      <c r="AF119" s="36" t="s">
        <v>786</v>
      </c>
      <c r="AG119" s="31">
        <v>0</v>
      </c>
      <c r="AH119" s="31">
        <v>0</v>
      </c>
      <c r="AI119" s="36" t="s">
        <v>786</v>
      </c>
      <c r="AJ119" t="s">
        <v>53</v>
      </c>
      <c r="AK119" s="37">
        <v>4</v>
      </c>
      <c r="AT119"/>
    </row>
    <row r="120" spans="1:46" x14ac:dyDescent="0.25">
      <c r="A120" t="s">
        <v>617</v>
      </c>
      <c r="B120" t="s">
        <v>394</v>
      </c>
      <c r="C120" t="s">
        <v>511</v>
      </c>
      <c r="D120" t="s">
        <v>563</v>
      </c>
      <c r="E120" s="31">
        <v>57.380434782608695</v>
      </c>
      <c r="F120" s="31">
        <v>352.16184782608696</v>
      </c>
      <c r="G120" s="31">
        <v>0</v>
      </c>
      <c r="H120" s="36">
        <v>0</v>
      </c>
      <c r="I120" s="31">
        <v>110.3153260869565</v>
      </c>
      <c r="J120" s="31">
        <v>0</v>
      </c>
      <c r="K120" s="36">
        <v>0</v>
      </c>
      <c r="L120" s="31">
        <v>83.580326086956504</v>
      </c>
      <c r="M120" s="31">
        <v>0</v>
      </c>
      <c r="N120" s="36">
        <v>0</v>
      </c>
      <c r="O120" s="31">
        <v>21.781413043478256</v>
      </c>
      <c r="P120" s="31">
        <v>0</v>
      </c>
      <c r="Q120" s="36">
        <v>0</v>
      </c>
      <c r="R120" s="31">
        <v>4.9535869565217396</v>
      </c>
      <c r="S120" s="31">
        <v>0</v>
      </c>
      <c r="T120" s="36">
        <v>0</v>
      </c>
      <c r="U120" s="31">
        <v>77.952826086956506</v>
      </c>
      <c r="V120" s="31">
        <v>0</v>
      </c>
      <c r="W120" s="36">
        <v>0</v>
      </c>
      <c r="X120" s="31">
        <v>0</v>
      </c>
      <c r="Y120" s="31">
        <v>0</v>
      </c>
      <c r="Z120" s="36" t="s">
        <v>786</v>
      </c>
      <c r="AA120" s="31">
        <v>163.89369565217393</v>
      </c>
      <c r="AB120" s="31">
        <v>0</v>
      </c>
      <c r="AC120" s="36">
        <v>0</v>
      </c>
      <c r="AD120" s="31">
        <v>0</v>
      </c>
      <c r="AE120" s="31">
        <v>0</v>
      </c>
      <c r="AF120" s="36" t="s">
        <v>786</v>
      </c>
      <c r="AG120" s="31">
        <v>0</v>
      </c>
      <c r="AH120" s="31">
        <v>0</v>
      </c>
      <c r="AI120" s="36" t="s">
        <v>786</v>
      </c>
      <c r="AJ120" t="s">
        <v>194</v>
      </c>
      <c r="AK120" s="37">
        <v>4</v>
      </c>
      <c r="AT120"/>
    </row>
    <row r="121" spans="1:46" x14ac:dyDescent="0.25">
      <c r="A121" t="s">
        <v>617</v>
      </c>
      <c r="B121" t="s">
        <v>218</v>
      </c>
      <c r="C121" t="s">
        <v>450</v>
      </c>
      <c r="D121" t="s">
        <v>565</v>
      </c>
      <c r="E121" s="31">
        <v>78.978260869565219</v>
      </c>
      <c r="F121" s="31">
        <v>337.41576086956519</v>
      </c>
      <c r="G121" s="31">
        <v>0</v>
      </c>
      <c r="H121" s="36">
        <v>0</v>
      </c>
      <c r="I121" s="31">
        <v>55.103260869565219</v>
      </c>
      <c r="J121" s="31">
        <v>0</v>
      </c>
      <c r="K121" s="36">
        <v>0</v>
      </c>
      <c r="L121" s="31">
        <v>34.442934782608695</v>
      </c>
      <c r="M121" s="31">
        <v>0</v>
      </c>
      <c r="N121" s="36">
        <v>0</v>
      </c>
      <c r="O121" s="31">
        <v>15.442934782608695</v>
      </c>
      <c r="P121" s="31">
        <v>0</v>
      </c>
      <c r="Q121" s="36">
        <v>0</v>
      </c>
      <c r="R121" s="31">
        <v>5.2173913043478262</v>
      </c>
      <c r="S121" s="31">
        <v>0</v>
      </c>
      <c r="T121" s="36">
        <v>0</v>
      </c>
      <c r="U121" s="31">
        <v>97.404891304347828</v>
      </c>
      <c r="V121" s="31">
        <v>0</v>
      </c>
      <c r="W121" s="36">
        <v>0</v>
      </c>
      <c r="X121" s="31">
        <v>8.9375</v>
      </c>
      <c r="Y121" s="31">
        <v>0</v>
      </c>
      <c r="Z121" s="36">
        <v>0</v>
      </c>
      <c r="AA121" s="31">
        <v>146.26630434782609</v>
      </c>
      <c r="AB121" s="31">
        <v>0</v>
      </c>
      <c r="AC121" s="36">
        <v>0</v>
      </c>
      <c r="AD121" s="31">
        <v>29.703804347826086</v>
      </c>
      <c r="AE121" s="31">
        <v>0</v>
      </c>
      <c r="AF121" s="36">
        <v>0</v>
      </c>
      <c r="AG121" s="31">
        <v>0</v>
      </c>
      <c r="AH121" s="31">
        <v>0</v>
      </c>
      <c r="AI121" s="36" t="s">
        <v>786</v>
      </c>
      <c r="AJ121" t="s">
        <v>17</v>
      </c>
      <c r="AK121" s="37">
        <v>4</v>
      </c>
      <c r="AT121"/>
    </row>
    <row r="122" spans="1:46" x14ac:dyDescent="0.25">
      <c r="A122" t="s">
        <v>617</v>
      </c>
      <c r="B122" t="s">
        <v>293</v>
      </c>
      <c r="C122" t="s">
        <v>479</v>
      </c>
      <c r="D122" t="s">
        <v>580</v>
      </c>
      <c r="E122" s="31">
        <v>51.989130434782609</v>
      </c>
      <c r="F122" s="31">
        <v>208.98989130434782</v>
      </c>
      <c r="G122" s="31">
        <v>18.751521739130432</v>
      </c>
      <c r="H122" s="36">
        <v>8.9724539412401355E-2</v>
      </c>
      <c r="I122" s="31">
        <v>43.835543478260874</v>
      </c>
      <c r="J122" s="31">
        <v>0.78260869565217395</v>
      </c>
      <c r="K122" s="36">
        <v>1.7853290584620877E-2</v>
      </c>
      <c r="L122" s="31">
        <v>36.444239130434788</v>
      </c>
      <c r="M122" s="31">
        <v>0.78260869565217395</v>
      </c>
      <c r="N122" s="36">
        <v>2.1474140065078574E-2</v>
      </c>
      <c r="O122" s="31">
        <v>7.3913043478260869</v>
      </c>
      <c r="P122" s="31">
        <v>0</v>
      </c>
      <c r="Q122" s="36">
        <v>0</v>
      </c>
      <c r="R122" s="31">
        <v>0</v>
      </c>
      <c r="S122" s="31">
        <v>0</v>
      </c>
      <c r="T122" s="36" t="s">
        <v>786</v>
      </c>
      <c r="U122" s="31">
        <v>28.653695652173912</v>
      </c>
      <c r="V122" s="31">
        <v>0</v>
      </c>
      <c r="W122" s="36">
        <v>0</v>
      </c>
      <c r="X122" s="31">
        <v>0</v>
      </c>
      <c r="Y122" s="31">
        <v>0</v>
      </c>
      <c r="Z122" s="36" t="s">
        <v>786</v>
      </c>
      <c r="AA122" s="31">
        <v>105.17989130434782</v>
      </c>
      <c r="AB122" s="31">
        <v>12.576086956521738</v>
      </c>
      <c r="AC122" s="36">
        <v>0.11956740780546786</v>
      </c>
      <c r="AD122" s="31">
        <v>31.320760869565216</v>
      </c>
      <c r="AE122" s="31">
        <v>5.3928260869565214</v>
      </c>
      <c r="AF122" s="36">
        <v>0.17218055811015751</v>
      </c>
      <c r="AG122" s="31">
        <v>0</v>
      </c>
      <c r="AH122" s="31">
        <v>0</v>
      </c>
      <c r="AI122" s="36" t="s">
        <v>786</v>
      </c>
      <c r="AJ122" t="s">
        <v>92</v>
      </c>
      <c r="AK122" s="37">
        <v>4</v>
      </c>
      <c r="AT122"/>
    </row>
    <row r="123" spans="1:46" x14ac:dyDescent="0.25">
      <c r="A123" t="s">
        <v>617</v>
      </c>
      <c r="B123" t="s">
        <v>294</v>
      </c>
      <c r="C123" t="s">
        <v>406</v>
      </c>
      <c r="D123" t="s">
        <v>521</v>
      </c>
      <c r="E123" s="31">
        <v>78.315217391304344</v>
      </c>
      <c r="F123" s="31">
        <v>290.49554347826086</v>
      </c>
      <c r="G123" s="31">
        <v>51.616847826086953</v>
      </c>
      <c r="H123" s="36">
        <v>0.17768550666234123</v>
      </c>
      <c r="I123" s="31">
        <v>42.511413043478264</v>
      </c>
      <c r="J123" s="31">
        <v>1.6820652173913044</v>
      </c>
      <c r="K123" s="36">
        <v>3.9567379603942673E-2</v>
      </c>
      <c r="L123" s="31">
        <v>42.511413043478264</v>
      </c>
      <c r="M123" s="31">
        <v>1.6820652173913044</v>
      </c>
      <c r="N123" s="36">
        <v>3.9567379603942673E-2</v>
      </c>
      <c r="O123" s="31">
        <v>0</v>
      </c>
      <c r="P123" s="31">
        <v>0</v>
      </c>
      <c r="Q123" s="36" t="s">
        <v>786</v>
      </c>
      <c r="R123" s="31">
        <v>0</v>
      </c>
      <c r="S123" s="31">
        <v>0</v>
      </c>
      <c r="T123" s="36" t="s">
        <v>786</v>
      </c>
      <c r="U123" s="31">
        <v>78.739347826086956</v>
      </c>
      <c r="V123" s="31">
        <v>6.2771739130434785</v>
      </c>
      <c r="W123" s="36">
        <v>7.9720928434764124E-2</v>
      </c>
      <c r="X123" s="31">
        <v>0</v>
      </c>
      <c r="Y123" s="31">
        <v>0</v>
      </c>
      <c r="Z123" s="36" t="s">
        <v>786</v>
      </c>
      <c r="AA123" s="31">
        <v>169.24478260869566</v>
      </c>
      <c r="AB123" s="31">
        <v>43.657608695652172</v>
      </c>
      <c r="AC123" s="36">
        <v>0.25795541831615126</v>
      </c>
      <c r="AD123" s="31">
        <v>0</v>
      </c>
      <c r="AE123" s="31">
        <v>0</v>
      </c>
      <c r="AF123" s="36" t="s">
        <v>786</v>
      </c>
      <c r="AG123" s="31">
        <v>0</v>
      </c>
      <c r="AH123" s="31">
        <v>0</v>
      </c>
      <c r="AI123" s="36" t="s">
        <v>786</v>
      </c>
      <c r="AJ123" t="s">
        <v>93</v>
      </c>
      <c r="AK123" s="37">
        <v>4</v>
      </c>
      <c r="AT123"/>
    </row>
    <row r="124" spans="1:46" x14ac:dyDescent="0.25">
      <c r="A124" t="s">
        <v>617</v>
      </c>
      <c r="B124" t="s">
        <v>292</v>
      </c>
      <c r="C124" t="s">
        <v>426</v>
      </c>
      <c r="D124" t="s">
        <v>541</v>
      </c>
      <c r="E124" s="31">
        <v>94.554347826086953</v>
      </c>
      <c r="F124" s="31">
        <v>418.34510869565219</v>
      </c>
      <c r="G124" s="31">
        <v>0</v>
      </c>
      <c r="H124" s="36">
        <v>0</v>
      </c>
      <c r="I124" s="31">
        <v>64.733695652173907</v>
      </c>
      <c r="J124" s="31">
        <v>0</v>
      </c>
      <c r="K124" s="36">
        <v>0</v>
      </c>
      <c r="L124" s="31">
        <v>38.494565217391305</v>
      </c>
      <c r="M124" s="31">
        <v>0</v>
      </c>
      <c r="N124" s="36">
        <v>0</v>
      </c>
      <c r="O124" s="31">
        <v>20.5</v>
      </c>
      <c r="P124" s="31">
        <v>0</v>
      </c>
      <c r="Q124" s="36">
        <v>0</v>
      </c>
      <c r="R124" s="31">
        <v>5.7391304347826084</v>
      </c>
      <c r="S124" s="31">
        <v>0</v>
      </c>
      <c r="T124" s="36">
        <v>0</v>
      </c>
      <c r="U124" s="31">
        <v>91.073369565217391</v>
      </c>
      <c r="V124" s="31">
        <v>0</v>
      </c>
      <c r="W124" s="36">
        <v>0</v>
      </c>
      <c r="X124" s="31">
        <v>17.019021739130434</v>
      </c>
      <c r="Y124" s="31">
        <v>0</v>
      </c>
      <c r="Z124" s="36">
        <v>0</v>
      </c>
      <c r="AA124" s="31">
        <v>245.51902173913044</v>
      </c>
      <c r="AB124" s="31">
        <v>0</v>
      </c>
      <c r="AC124" s="36">
        <v>0</v>
      </c>
      <c r="AD124" s="31">
        <v>0</v>
      </c>
      <c r="AE124" s="31">
        <v>0</v>
      </c>
      <c r="AF124" s="36" t="s">
        <v>786</v>
      </c>
      <c r="AG124" s="31">
        <v>0</v>
      </c>
      <c r="AH124" s="31">
        <v>0</v>
      </c>
      <c r="AI124" s="36" t="s">
        <v>786</v>
      </c>
      <c r="AJ124" t="s">
        <v>91</v>
      </c>
      <c r="AK124" s="37">
        <v>4</v>
      </c>
      <c r="AT124"/>
    </row>
    <row r="125" spans="1:46" x14ac:dyDescent="0.25">
      <c r="A125" t="s">
        <v>617</v>
      </c>
      <c r="B125" t="s">
        <v>372</v>
      </c>
      <c r="C125" t="s">
        <v>502</v>
      </c>
      <c r="D125" t="s">
        <v>555</v>
      </c>
      <c r="E125" s="31">
        <v>84.271739130434781</v>
      </c>
      <c r="F125" s="31">
        <v>394.69021739130437</v>
      </c>
      <c r="G125" s="31">
        <v>0</v>
      </c>
      <c r="H125" s="36">
        <v>0</v>
      </c>
      <c r="I125" s="31">
        <v>66.230978260869563</v>
      </c>
      <c r="J125" s="31">
        <v>0</v>
      </c>
      <c r="K125" s="36">
        <v>0</v>
      </c>
      <c r="L125" s="31">
        <v>51.092391304347828</v>
      </c>
      <c r="M125" s="31">
        <v>0</v>
      </c>
      <c r="N125" s="36">
        <v>0</v>
      </c>
      <c r="O125" s="31">
        <v>10.095108695652174</v>
      </c>
      <c r="P125" s="31">
        <v>0</v>
      </c>
      <c r="Q125" s="36">
        <v>0</v>
      </c>
      <c r="R125" s="31">
        <v>5.0434782608695654</v>
      </c>
      <c r="S125" s="31">
        <v>0</v>
      </c>
      <c r="T125" s="36">
        <v>0</v>
      </c>
      <c r="U125" s="31">
        <v>102.13315217391305</v>
      </c>
      <c r="V125" s="31">
        <v>0</v>
      </c>
      <c r="W125" s="36">
        <v>0</v>
      </c>
      <c r="X125" s="31">
        <v>4.3505434782608692</v>
      </c>
      <c r="Y125" s="31">
        <v>0</v>
      </c>
      <c r="Z125" s="36">
        <v>0</v>
      </c>
      <c r="AA125" s="31">
        <v>164.09239130434781</v>
      </c>
      <c r="AB125" s="31">
        <v>0</v>
      </c>
      <c r="AC125" s="36">
        <v>0</v>
      </c>
      <c r="AD125" s="31">
        <v>57.883152173913047</v>
      </c>
      <c r="AE125" s="31">
        <v>0</v>
      </c>
      <c r="AF125" s="36">
        <v>0</v>
      </c>
      <c r="AG125" s="31">
        <v>0</v>
      </c>
      <c r="AH125" s="31">
        <v>0</v>
      </c>
      <c r="AI125" s="36" t="s">
        <v>786</v>
      </c>
      <c r="AJ125" t="s">
        <v>172</v>
      </c>
      <c r="AK125" s="37">
        <v>4</v>
      </c>
      <c r="AT125"/>
    </row>
    <row r="126" spans="1:46" x14ac:dyDescent="0.25">
      <c r="A126" t="s">
        <v>617</v>
      </c>
      <c r="B126" t="s">
        <v>309</v>
      </c>
      <c r="C126" t="s">
        <v>427</v>
      </c>
      <c r="D126" t="s">
        <v>525</v>
      </c>
      <c r="E126" s="31">
        <v>80.228260869565219</v>
      </c>
      <c r="F126" s="31">
        <v>280.87630434782608</v>
      </c>
      <c r="G126" s="31">
        <v>134.99369565217393</v>
      </c>
      <c r="H126" s="36">
        <v>0.48061617716602784</v>
      </c>
      <c r="I126" s="31">
        <v>28.403804347826085</v>
      </c>
      <c r="J126" s="31">
        <v>5.2820652173913043</v>
      </c>
      <c r="K126" s="36">
        <v>0.18596330099688116</v>
      </c>
      <c r="L126" s="31">
        <v>17.665217391304346</v>
      </c>
      <c r="M126" s="31">
        <v>0.28260869565217389</v>
      </c>
      <c r="N126" s="36">
        <v>1.5998031011567809E-2</v>
      </c>
      <c r="O126" s="31">
        <v>4.9994565217391305</v>
      </c>
      <c r="P126" s="31">
        <v>4.9994565217391305</v>
      </c>
      <c r="Q126" s="36">
        <v>1</v>
      </c>
      <c r="R126" s="31">
        <v>5.7391304347826084</v>
      </c>
      <c r="S126" s="31">
        <v>0</v>
      </c>
      <c r="T126" s="36">
        <v>0</v>
      </c>
      <c r="U126" s="31">
        <v>64.039347826086953</v>
      </c>
      <c r="V126" s="31">
        <v>21.178478260869561</v>
      </c>
      <c r="W126" s="36">
        <v>0.33071039883767106</v>
      </c>
      <c r="X126" s="31">
        <v>20.394021739130441</v>
      </c>
      <c r="Y126" s="31">
        <v>20.394021739130441</v>
      </c>
      <c r="Z126" s="36">
        <v>1</v>
      </c>
      <c r="AA126" s="31">
        <v>168.03913043478261</v>
      </c>
      <c r="AB126" s="31">
        <v>88.139130434782615</v>
      </c>
      <c r="AC126" s="36">
        <v>0.5245155113974489</v>
      </c>
      <c r="AD126" s="31">
        <v>0</v>
      </c>
      <c r="AE126" s="31">
        <v>0</v>
      </c>
      <c r="AF126" s="36" t="s">
        <v>786</v>
      </c>
      <c r="AG126" s="31">
        <v>0</v>
      </c>
      <c r="AH126" s="31">
        <v>0</v>
      </c>
      <c r="AI126" s="36" t="s">
        <v>786</v>
      </c>
      <c r="AJ126" t="s">
        <v>108</v>
      </c>
      <c r="AK126" s="37">
        <v>4</v>
      </c>
      <c r="AT126"/>
    </row>
    <row r="127" spans="1:46" x14ac:dyDescent="0.25">
      <c r="A127" t="s">
        <v>617</v>
      </c>
      <c r="B127" t="s">
        <v>280</v>
      </c>
      <c r="C127" t="s">
        <v>467</v>
      </c>
      <c r="D127" t="s">
        <v>543</v>
      </c>
      <c r="E127" s="31">
        <v>44.5</v>
      </c>
      <c r="F127" s="31">
        <v>160.06978260869565</v>
      </c>
      <c r="G127" s="31">
        <v>0</v>
      </c>
      <c r="H127" s="36">
        <v>0</v>
      </c>
      <c r="I127" s="31">
        <v>27.831086956521741</v>
      </c>
      <c r="J127" s="31">
        <v>0</v>
      </c>
      <c r="K127" s="36">
        <v>0</v>
      </c>
      <c r="L127" s="31">
        <v>1.5568478260869567</v>
      </c>
      <c r="M127" s="31">
        <v>0</v>
      </c>
      <c r="N127" s="36">
        <v>0</v>
      </c>
      <c r="O127" s="31">
        <v>18.969891304347826</v>
      </c>
      <c r="P127" s="31">
        <v>0</v>
      </c>
      <c r="Q127" s="36">
        <v>0</v>
      </c>
      <c r="R127" s="31">
        <v>7.3043478260869561</v>
      </c>
      <c r="S127" s="31">
        <v>0</v>
      </c>
      <c r="T127" s="36">
        <v>0</v>
      </c>
      <c r="U127" s="31">
        <v>48.707826086956501</v>
      </c>
      <c r="V127" s="31">
        <v>0</v>
      </c>
      <c r="W127" s="36">
        <v>0</v>
      </c>
      <c r="X127" s="31">
        <v>3.9622826086956517</v>
      </c>
      <c r="Y127" s="31">
        <v>0</v>
      </c>
      <c r="Z127" s="36">
        <v>0</v>
      </c>
      <c r="AA127" s="31">
        <v>74.313043478260866</v>
      </c>
      <c r="AB127" s="31">
        <v>0</v>
      </c>
      <c r="AC127" s="36">
        <v>0</v>
      </c>
      <c r="AD127" s="31">
        <v>5.2555434782608694</v>
      </c>
      <c r="AE127" s="31">
        <v>0</v>
      </c>
      <c r="AF127" s="36">
        <v>0</v>
      </c>
      <c r="AG127" s="31">
        <v>0</v>
      </c>
      <c r="AH127" s="31">
        <v>0</v>
      </c>
      <c r="AI127" s="36" t="s">
        <v>786</v>
      </c>
      <c r="AJ127" t="s">
        <v>79</v>
      </c>
      <c r="AK127" s="37">
        <v>4</v>
      </c>
      <c r="AT127"/>
    </row>
    <row r="128" spans="1:46" x14ac:dyDescent="0.25">
      <c r="A128" t="s">
        <v>617</v>
      </c>
      <c r="B128" t="s">
        <v>233</v>
      </c>
      <c r="C128" t="s">
        <v>455</v>
      </c>
      <c r="D128" t="s">
        <v>569</v>
      </c>
      <c r="E128" s="31">
        <v>114.30434782608695</v>
      </c>
      <c r="F128" s="31">
        <v>469.45282608695652</v>
      </c>
      <c r="G128" s="31">
        <v>68.694673913043474</v>
      </c>
      <c r="H128" s="36">
        <v>0.14632923713685173</v>
      </c>
      <c r="I128" s="31">
        <v>76.497282608695656</v>
      </c>
      <c r="J128" s="31">
        <v>0</v>
      </c>
      <c r="K128" s="36">
        <v>0</v>
      </c>
      <c r="L128" s="31">
        <v>76.497282608695656</v>
      </c>
      <c r="M128" s="31">
        <v>0</v>
      </c>
      <c r="N128" s="36">
        <v>0</v>
      </c>
      <c r="O128" s="31">
        <v>0</v>
      </c>
      <c r="P128" s="31">
        <v>0</v>
      </c>
      <c r="Q128" s="36" t="s">
        <v>786</v>
      </c>
      <c r="R128" s="31">
        <v>0</v>
      </c>
      <c r="S128" s="31">
        <v>0</v>
      </c>
      <c r="T128" s="36" t="s">
        <v>786</v>
      </c>
      <c r="U128" s="31">
        <v>151.94239130434781</v>
      </c>
      <c r="V128" s="31">
        <v>44.46141304347826</v>
      </c>
      <c r="W128" s="36">
        <v>0.29262020073397388</v>
      </c>
      <c r="X128" s="31">
        <v>0</v>
      </c>
      <c r="Y128" s="31">
        <v>0</v>
      </c>
      <c r="Z128" s="36" t="s">
        <v>786</v>
      </c>
      <c r="AA128" s="31">
        <v>241.01315217391308</v>
      </c>
      <c r="AB128" s="31">
        <v>24.233260869565214</v>
      </c>
      <c r="AC128" s="36">
        <v>0.1005474624558194</v>
      </c>
      <c r="AD128" s="31">
        <v>0</v>
      </c>
      <c r="AE128" s="31">
        <v>0</v>
      </c>
      <c r="AF128" s="36" t="s">
        <v>786</v>
      </c>
      <c r="AG128" s="31">
        <v>0</v>
      </c>
      <c r="AH128" s="31">
        <v>0</v>
      </c>
      <c r="AI128" s="36" t="s">
        <v>786</v>
      </c>
      <c r="AJ128" t="s">
        <v>32</v>
      </c>
      <c r="AK128" s="37">
        <v>4</v>
      </c>
      <c r="AT128"/>
    </row>
    <row r="129" spans="1:46" x14ac:dyDescent="0.25">
      <c r="A129" t="s">
        <v>617</v>
      </c>
      <c r="B129" t="s">
        <v>305</v>
      </c>
      <c r="C129" t="s">
        <v>429</v>
      </c>
      <c r="D129" t="s">
        <v>537</v>
      </c>
      <c r="E129" s="31">
        <v>82.369565217391298</v>
      </c>
      <c r="F129" s="31">
        <v>325.13043478260875</v>
      </c>
      <c r="G129" s="31">
        <v>0</v>
      </c>
      <c r="H129" s="36">
        <v>0</v>
      </c>
      <c r="I129" s="31">
        <v>46.736413043478258</v>
      </c>
      <c r="J129" s="31">
        <v>0</v>
      </c>
      <c r="K129" s="36">
        <v>0</v>
      </c>
      <c r="L129" s="31">
        <v>17.076086956521738</v>
      </c>
      <c r="M129" s="31">
        <v>0</v>
      </c>
      <c r="N129" s="36">
        <v>0</v>
      </c>
      <c r="O129" s="31">
        <v>23.926630434782609</v>
      </c>
      <c r="P129" s="31">
        <v>0</v>
      </c>
      <c r="Q129" s="36">
        <v>0</v>
      </c>
      <c r="R129" s="31">
        <v>5.7336956521739131</v>
      </c>
      <c r="S129" s="31">
        <v>0</v>
      </c>
      <c r="T129" s="36">
        <v>0</v>
      </c>
      <c r="U129" s="31">
        <v>86.842391304347828</v>
      </c>
      <c r="V129" s="31">
        <v>0</v>
      </c>
      <c r="W129" s="36">
        <v>0</v>
      </c>
      <c r="X129" s="31">
        <v>8.0190217391304355</v>
      </c>
      <c r="Y129" s="31">
        <v>0</v>
      </c>
      <c r="Z129" s="36">
        <v>0</v>
      </c>
      <c r="AA129" s="31">
        <v>158.89402173913044</v>
      </c>
      <c r="AB129" s="31">
        <v>0</v>
      </c>
      <c r="AC129" s="36">
        <v>0</v>
      </c>
      <c r="AD129" s="31">
        <v>24.638586956521738</v>
      </c>
      <c r="AE129" s="31">
        <v>0</v>
      </c>
      <c r="AF129" s="36">
        <v>0</v>
      </c>
      <c r="AG129" s="31">
        <v>0</v>
      </c>
      <c r="AH129" s="31">
        <v>0</v>
      </c>
      <c r="AI129" s="36" t="s">
        <v>786</v>
      </c>
      <c r="AJ129" t="s">
        <v>104</v>
      </c>
      <c r="AK129" s="37">
        <v>4</v>
      </c>
      <c r="AT129"/>
    </row>
    <row r="130" spans="1:46" x14ac:dyDescent="0.25">
      <c r="A130" t="s">
        <v>617</v>
      </c>
      <c r="B130" t="s">
        <v>250</v>
      </c>
      <c r="C130" t="s">
        <v>464</v>
      </c>
      <c r="D130" t="s">
        <v>529</v>
      </c>
      <c r="E130" s="31">
        <v>87.119565217391298</v>
      </c>
      <c r="F130" s="31">
        <v>336.6854347826087</v>
      </c>
      <c r="G130" s="31">
        <v>37.502717391304344</v>
      </c>
      <c r="H130" s="36">
        <v>0.1113880005397891</v>
      </c>
      <c r="I130" s="31">
        <v>96.731739130434775</v>
      </c>
      <c r="J130" s="31">
        <v>19.994565217391305</v>
      </c>
      <c r="K130" s="36">
        <v>0.20670118615804356</v>
      </c>
      <c r="L130" s="31">
        <v>91.427391304347822</v>
      </c>
      <c r="M130" s="31">
        <v>19.994565217391305</v>
      </c>
      <c r="N130" s="36">
        <v>0.21869337987378915</v>
      </c>
      <c r="O130" s="31">
        <v>0.60869565217391308</v>
      </c>
      <c r="P130" s="31">
        <v>0</v>
      </c>
      <c r="Q130" s="36">
        <v>0</v>
      </c>
      <c r="R130" s="31">
        <v>4.6956521739130439</v>
      </c>
      <c r="S130" s="31">
        <v>0</v>
      </c>
      <c r="T130" s="36">
        <v>0</v>
      </c>
      <c r="U130" s="31">
        <v>74.906195652173906</v>
      </c>
      <c r="V130" s="31">
        <v>10.885869565217391</v>
      </c>
      <c r="W130" s="36">
        <v>0.14532669120944022</v>
      </c>
      <c r="X130" s="31">
        <v>0</v>
      </c>
      <c r="Y130" s="31">
        <v>0</v>
      </c>
      <c r="Z130" s="36" t="s">
        <v>786</v>
      </c>
      <c r="AA130" s="31">
        <v>162.48500000000001</v>
      </c>
      <c r="AB130" s="31">
        <v>5.6521739130434785</v>
      </c>
      <c r="AC130" s="36">
        <v>3.4785819694393191E-2</v>
      </c>
      <c r="AD130" s="31">
        <v>2.5625</v>
      </c>
      <c r="AE130" s="31">
        <v>0.97010869565217395</v>
      </c>
      <c r="AF130" s="36">
        <v>0.37857900318133619</v>
      </c>
      <c r="AG130" s="31">
        <v>0</v>
      </c>
      <c r="AH130" s="31">
        <v>0</v>
      </c>
      <c r="AI130" s="36" t="s">
        <v>786</v>
      </c>
      <c r="AJ130" t="s">
        <v>49</v>
      </c>
      <c r="AK130" s="37">
        <v>4</v>
      </c>
      <c r="AT130"/>
    </row>
    <row r="131" spans="1:46" x14ac:dyDescent="0.25">
      <c r="A131" t="s">
        <v>617</v>
      </c>
      <c r="B131" t="s">
        <v>370</v>
      </c>
      <c r="C131" t="s">
        <v>425</v>
      </c>
      <c r="D131" t="s">
        <v>514</v>
      </c>
      <c r="E131" s="31">
        <v>51.847826086956523</v>
      </c>
      <c r="F131" s="31">
        <v>290.52173913043481</v>
      </c>
      <c r="G131" s="31">
        <v>0</v>
      </c>
      <c r="H131" s="36">
        <v>0</v>
      </c>
      <c r="I131" s="31">
        <v>36.619565217391305</v>
      </c>
      <c r="J131" s="31">
        <v>0</v>
      </c>
      <c r="K131" s="36">
        <v>0</v>
      </c>
      <c r="L131" s="31">
        <v>30.967391304347824</v>
      </c>
      <c r="M131" s="31">
        <v>0</v>
      </c>
      <c r="N131" s="36">
        <v>0</v>
      </c>
      <c r="O131" s="31">
        <v>0</v>
      </c>
      <c r="P131" s="31">
        <v>0</v>
      </c>
      <c r="Q131" s="36" t="s">
        <v>786</v>
      </c>
      <c r="R131" s="31">
        <v>5.6521739130434785</v>
      </c>
      <c r="S131" s="31">
        <v>0</v>
      </c>
      <c r="T131" s="36">
        <v>0</v>
      </c>
      <c r="U131" s="31">
        <v>53.067934782608695</v>
      </c>
      <c r="V131" s="31">
        <v>0</v>
      </c>
      <c r="W131" s="36">
        <v>0</v>
      </c>
      <c r="X131" s="31">
        <v>10.548913043478262</v>
      </c>
      <c r="Y131" s="31">
        <v>0</v>
      </c>
      <c r="Z131" s="36">
        <v>0</v>
      </c>
      <c r="AA131" s="31">
        <v>190.28532608695653</v>
      </c>
      <c r="AB131" s="31">
        <v>0</v>
      </c>
      <c r="AC131" s="36">
        <v>0</v>
      </c>
      <c r="AD131" s="31">
        <v>0</v>
      </c>
      <c r="AE131" s="31">
        <v>0</v>
      </c>
      <c r="AF131" s="36" t="s">
        <v>786</v>
      </c>
      <c r="AG131" s="31">
        <v>0</v>
      </c>
      <c r="AH131" s="31">
        <v>0</v>
      </c>
      <c r="AI131" s="36" t="s">
        <v>786</v>
      </c>
      <c r="AJ131" t="s">
        <v>170</v>
      </c>
      <c r="AK131" s="37">
        <v>4</v>
      </c>
      <c r="AT131"/>
    </row>
    <row r="132" spans="1:46" x14ac:dyDescent="0.25">
      <c r="A132" t="s">
        <v>617</v>
      </c>
      <c r="B132" t="s">
        <v>388</v>
      </c>
      <c r="C132" t="s">
        <v>419</v>
      </c>
      <c r="D132" t="s">
        <v>591</v>
      </c>
      <c r="E132" s="31">
        <v>52.923913043478258</v>
      </c>
      <c r="F132" s="31">
        <v>224.05706521739131</v>
      </c>
      <c r="G132" s="31">
        <v>0</v>
      </c>
      <c r="H132" s="36">
        <v>0</v>
      </c>
      <c r="I132" s="31">
        <v>30.720108695652172</v>
      </c>
      <c r="J132" s="31">
        <v>0</v>
      </c>
      <c r="K132" s="36">
        <v>0</v>
      </c>
      <c r="L132" s="31">
        <v>23.138586956521738</v>
      </c>
      <c r="M132" s="31">
        <v>0</v>
      </c>
      <c r="N132" s="36">
        <v>0</v>
      </c>
      <c r="O132" s="31">
        <v>4.7989130434782608</v>
      </c>
      <c r="P132" s="31">
        <v>0</v>
      </c>
      <c r="Q132" s="36">
        <v>0</v>
      </c>
      <c r="R132" s="31">
        <v>2.7826086956521738</v>
      </c>
      <c r="S132" s="31">
        <v>0</v>
      </c>
      <c r="T132" s="36">
        <v>0</v>
      </c>
      <c r="U132" s="31">
        <v>52.986413043478258</v>
      </c>
      <c r="V132" s="31">
        <v>0</v>
      </c>
      <c r="W132" s="36">
        <v>0</v>
      </c>
      <c r="X132" s="31">
        <v>4.5733695652173916</v>
      </c>
      <c r="Y132" s="31">
        <v>0</v>
      </c>
      <c r="Z132" s="36">
        <v>0</v>
      </c>
      <c r="AA132" s="31">
        <v>135.77717391304347</v>
      </c>
      <c r="AB132" s="31">
        <v>0</v>
      </c>
      <c r="AC132" s="36">
        <v>0</v>
      </c>
      <c r="AD132" s="31">
        <v>0</v>
      </c>
      <c r="AE132" s="31">
        <v>0</v>
      </c>
      <c r="AF132" s="36" t="s">
        <v>786</v>
      </c>
      <c r="AG132" s="31">
        <v>0</v>
      </c>
      <c r="AH132" s="31">
        <v>0</v>
      </c>
      <c r="AI132" s="36" t="s">
        <v>786</v>
      </c>
      <c r="AJ132" t="s">
        <v>188</v>
      </c>
      <c r="AK132" s="37">
        <v>4</v>
      </c>
      <c r="AT132"/>
    </row>
    <row r="133" spans="1:46" x14ac:dyDescent="0.25">
      <c r="A133" t="s">
        <v>617</v>
      </c>
      <c r="B133" t="s">
        <v>399</v>
      </c>
      <c r="C133" t="s">
        <v>512</v>
      </c>
      <c r="D133" t="s">
        <v>567</v>
      </c>
      <c r="E133" s="31">
        <v>58.902173913043477</v>
      </c>
      <c r="F133" s="31">
        <v>182.92663043478262</v>
      </c>
      <c r="G133" s="31">
        <v>0</v>
      </c>
      <c r="H133" s="36">
        <v>0</v>
      </c>
      <c r="I133" s="31">
        <v>27.084239130434781</v>
      </c>
      <c r="J133" s="31">
        <v>0</v>
      </c>
      <c r="K133" s="36">
        <v>0</v>
      </c>
      <c r="L133" s="31">
        <v>20.214673913043477</v>
      </c>
      <c r="M133" s="31">
        <v>0</v>
      </c>
      <c r="N133" s="36">
        <v>0</v>
      </c>
      <c r="O133" s="31">
        <v>5.0760869565217392</v>
      </c>
      <c r="P133" s="31">
        <v>0</v>
      </c>
      <c r="Q133" s="36">
        <v>0</v>
      </c>
      <c r="R133" s="31">
        <v>1.7934782608695652</v>
      </c>
      <c r="S133" s="31">
        <v>0</v>
      </c>
      <c r="T133" s="36">
        <v>0</v>
      </c>
      <c r="U133" s="31">
        <v>48.595108695652172</v>
      </c>
      <c r="V133" s="31">
        <v>0</v>
      </c>
      <c r="W133" s="36">
        <v>0</v>
      </c>
      <c r="X133" s="31">
        <v>0</v>
      </c>
      <c r="Y133" s="31">
        <v>0</v>
      </c>
      <c r="Z133" s="36" t="s">
        <v>786</v>
      </c>
      <c r="AA133" s="31">
        <v>107.24728260869566</v>
      </c>
      <c r="AB133" s="31">
        <v>0</v>
      </c>
      <c r="AC133" s="36">
        <v>0</v>
      </c>
      <c r="AD133" s="31">
        <v>0</v>
      </c>
      <c r="AE133" s="31">
        <v>0</v>
      </c>
      <c r="AF133" s="36" t="s">
        <v>786</v>
      </c>
      <c r="AG133" s="31">
        <v>0</v>
      </c>
      <c r="AH133" s="31">
        <v>0</v>
      </c>
      <c r="AI133" s="36" t="s">
        <v>786</v>
      </c>
      <c r="AJ133" t="s">
        <v>199</v>
      </c>
      <c r="AK133" s="37">
        <v>4</v>
      </c>
      <c r="AT133"/>
    </row>
    <row r="134" spans="1:46" x14ac:dyDescent="0.25">
      <c r="A134" t="s">
        <v>617</v>
      </c>
      <c r="B134" t="s">
        <v>238</v>
      </c>
      <c r="C134" t="s">
        <v>458</v>
      </c>
      <c r="D134" t="s">
        <v>527</v>
      </c>
      <c r="E134" s="31">
        <v>85.445652173913047</v>
      </c>
      <c r="F134" s="31">
        <v>305.77043478260867</v>
      </c>
      <c r="G134" s="31">
        <v>15.991847826086957</v>
      </c>
      <c r="H134" s="36">
        <v>5.2300176887463176E-2</v>
      </c>
      <c r="I134" s="31">
        <v>58.804347826086961</v>
      </c>
      <c r="J134" s="31">
        <v>0</v>
      </c>
      <c r="K134" s="36">
        <v>0</v>
      </c>
      <c r="L134" s="31">
        <v>28.600543478260871</v>
      </c>
      <c r="M134" s="31">
        <v>0</v>
      </c>
      <c r="N134" s="36">
        <v>0</v>
      </c>
      <c r="O134" s="31">
        <v>24.480978260869566</v>
      </c>
      <c r="P134" s="31">
        <v>0</v>
      </c>
      <c r="Q134" s="36">
        <v>0</v>
      </c>
      <c r="R134" s="31">
        <v>5.7228260869565215</v>
      </c>
      <c r="S134" s="31">
        <v>0</v>
      </c>
      <c r="T134" s="36">
        <v>0</v>
      </c>
      <c r="U134" s="31">
        <v>60.17597826086957</v>
      </c>
      <c r="V134" s="31">
        <v>15.991847826086957</v>
      </c>
      <c r="W134" s="36">
        <v>0.26575135607701322</v>
      </c>
      <c r="X134" s="31">
        <v>13.787826086956523</v>
      </c>
      <c r="Y134" s="31">
        <v>0</v>
      </c>
      <c r="Z134" s="36">
        <v>0</v>
      </c>
      <c r="AA134" s="31">
        <v>164.20608695652172</v>
      </c>
      <c r="AB134" s="31">
        <v>0</v>
      </c>
      <c r="AC134" s="36">
        <v>0</v>
      </c>
      <c r="AD134" s="31">
        <v>8.7961956521739122</v>
      </c>
      <c r="AE134" s="31">
        <v>0</v>
      </c>
      <c r="AF134" s="36">
        <v>0</v>
      </c>
      <c r="AG134" s="31">
        <v>0</v>
      </c>
      <c r="AH134" s="31">
        <v>0</v>
      </c>
      <c r="AI134" s="36" t="s">
        <v>786</v>
      </c>
      <c r="AJ134" t="s">
        <v>37</v>
      </c>
      <c r="AK134" s="37">
        <v>4</v>
      </c>
      <c r="AT134"/>
    </row>
    <row r="135" spans="1:46" x14ac:dyDescent="0.25">
      <c r="A135" t="s">
        <v>617</v>
      </c>
      <c r="B135" t="s">
        <v>306</v>
      </c>
      <c r="C135" t="s">
        <v>403</v>
      </c>
      <c r="D135" t="s">
        <v>538</v>
      </c>
      <c r="E135" s="31">
        <v>121.34782608695652</v>
      </c>
      <c r="F135" s="31">
        <v>577.38173913043477</v>
      </c>
      <c r="G135" s="31">
        <v>141.71500000000003</v>
      </c>
      <c r="H135" s="36">
        <v>0.24544420163587052</v>
      </c>
      <c r="I135" s="31">
        <v>37.308043478260871</v>
      </c>
      <c r="J135" s="31">
        <v>0.13043478260869565</v>
      </c>
      <c r="K135" s="36">
        <v>3.4961571406096131E-3</v>
      </c>
      <c r="L135" s="31">
        <v>22.737391304347828</v>
      </c>
      <c r="M135" s="31">
        <v>0.13043478260869565</v>
      </c>
      <c r="N135" s="36">
        <v>5.7365764111977965E-3</v>
      </c>
      <c r="O135" s="31">
        <v>9.6413043478260878</v>
      </c>
      <c r="P135" s="31">
        <v>0</v>
      </c>
      <c r="Q135" s="36">
        <v>0</v>
      </c>
      <c r="R135" s="31">
        <v>4.9293478260869561</v>
      </c>
      <c r="S135" s="31">
        <v>0</v>
      </c>
      <c r="T135" s="36">
        <v>0</v>
      </c>
      <c r="U135" s="31">
        <v>203.04652173913041</v>
      </c>
      <c r="V135" s="31">
        <v>26.573804347826091</v>
      </c>
      <c r="W135" s="36">
        <v>0.13087544726310316</v>
      </c>
      <c r="X135" s="31">
        <v>18.665760869565219</v>
      </c>
      <c r="Y135" s="31">
        <v>0</v>
      </c>
      <c r="Z135" s="36">
        <v>0</v>
      </c>
      <c r="AA135" s="31">
        <v>318.36141304347825</v>
      </c>
      <c r="AB135" s="31">
        <v>115.01076086956523</v>
      </c>
      <c r="AC135" s="36">
        <v>0.36125848220763596</v>
      </c>
      <c r="AD135" s="31">
        <v>0</v>
      </c>
      <c r="AE135" s="31">
        <v>0</v>
      </c>
      <c r="AF135" s="36" t="s">
        <v>786</v>
      </c>
      <c r="AG135" s="31">
        <v>0</v>
      </c>
      <c r="AH135" s="31">
        <v>0</v>
      </c>
      <c r="AI135" s="36" t="s">
        <v>786</v>
      </c>
      <c r="AJ135" t="s">
        <v>105</v>
      </c>
      <c r="AK135" s="37">
        <v>4</v>
      </c>
      <c r="AT135"/>
    </row>
    <row r="136" spans="1:46" x14ac:dyDescent="0.25">
      <c r="A136" t="s">
        <v>617</v>
      </c>
      <c r="B136" t="s">
        <v>324</v>
      </c>
      <c r="C136" t="s">
        <v>488</v>
      </c>
      <c r="D136" t="s">
        <v>552</v>
      </c>
      <c r="E136" s="31">
        <v>50.695652173913047</v>
      </c>
      <c r="F136" s="31">
        <v>170.15489130434779</v>
      </c>
      <c r="G136" s="31">
        <v>17.225543478260871</v>
      </c>
      <c r="H136" s="36">
        <v>0.10123448903652366</v>
      </c>
      <c r="I136" s="31">
        <v>34.461956521739125</v>
      </c>
      <c r="J136" s="31">
        <v>1.2690217391304348</v>
      </c>
      <c r="K136" s="36">
        <v>3.6823844819429116E-2</v>
      </c>
      <c r="L136" s="31">
        <v>21.817934782608695</v>
      </c>
      <c r="M136" s="31">
        <v>0</v>
      </c>
      <c r="N136" s="36">
        <v>0</v>
      </c>
      <c r="O136" s="31">
        <v>6.7880434782608692</v>
      </c>
      <c r="P136" s="31">
        <v>0</v>
      </c>
      <c r="Q136" s="36">
        <v>0</v>
      </c>
      <c r="R136" s="31">
        <v>5.8559782608695654</v>
      </c>
      <c r="S136" s="31">
        <v>1.2690217391304348</v>
      </c>
      <c r="T136" s="36">
        <v>0.21670533642691414</v>
      </c>
      <c r="U136" s="31">
        <v>39.548913043478258</v>
      </c>
      <c r="V136" s="31">
        <v>15.956521739130435</v>
      </c>
      <c r="W136" s="36">
        <v>0.40346296550776423</v>
      </c>
      <c r="X136" s="31">
        <v>0</v>
      </c>
      <c r="Y136" s="31">
        <v>0</v>
      </c>
      <c r="Z136" s="36" t="s">
        <v>786</v>
      </c>
      <c r="AA136" s="31">
        <v>95.304347826086953</v>
      </c>
      <c r="AB136" s="31">
        <v>0</v>
      </c>
      <c r="AC136" s="36">
        <v>0</v>
      </c>
      <c r="AD136" s="31">
        <v>0.83967391304347827</v>
      </c>
      <c r="AE136" s="31">
        <v>0</v>
      </c>
      <c r="AF136" s="36">
        <v>0</v>
      </c>
      <c r="AG136" s="31">
        <v>0</v>
      </c>
      <c r="AH136" s="31">
        <v>0</v>
      </c>
      <c r="AI136" s="36" t="s">
        <v>786</v>
      </c>
      <c r="AJ136" t="s">
        <v>123</v>
      </c>
      <c r="AK136" s="37">
        <v>4</v>
      </c>
      <c r="AT136"/>
    </row>
    <row r="137" spans="1:46" x14ac:dyDescent="0.25">
      <c r="A137" t="s">
        <v>617</v>
      </c>
      <c r="B137" t="s">
        <v>378</v>
      </c>
      <c r="C137" t="s">
        <v>505</v>
      </c>
      <c r="D137" t="s">
        <v>571</v>
      </c>
      <c r="E137" s="31">
        <v>78.413043478260875</v>
      </c>
      <c r="F137" s="31">
        <v>418.75</v>
      </c>
      <c r="G137" s="31">
        <v>0</v>
      </c>
      <c r="H137" s="36">
        <v>0</v>
      </c>
      <c r="I137" s="31">
        <v>64.83967391304347</v>
      </c>
      <c r="J137" s="31">
        <v>0</v>
      </c>
      <c r="K137" s="36">
        <v>0</v>
      </c>
      <c r="L137" s="31">
        <v>28.277173913043477</v>
      </c>
      <c r="M137" s="31">
        <v>0</v>
      </c>
      <c r="N137" s="36">
        <v>0</v>
      </c>
      <c r="O137" s="31">
        <v>30.823369565217391</v>
      </c>
      <c r="P137" s="31">
        <v>0</v>
      </c>
      <c r="Q137" s="36">
        <v>0</v>
      </c>
      <c r="R137" s="31">
        <v>5.7391304347826084</v>
      </c>
      <c r="S137" s="31">
        <v>0</v>
      </c>
      <c r="T137" s="36">
        <v>0</v>
      </c>
      <c r="U137" s="31">
        <v>89.896739130434781</v>
      </c>
      <c r="V137" s="31">
        <v>0</v>
      </c>
      <c r="W137" s="36">
        <v>0</v>
      </c>
      <c r="X137" s="31">
        <v>21.211956521739129</v>
      </c>
      <c r="Y137" s="31">
        <v>0</v>
      </c>
      <c r="Z137" s="36">
        <v>0</v>
      </c>
      <c r="AA137" s="31">
        <v>207.48641304347825</v>
      </c>
      <c r="AB137" s="31">
        <v>0</v>
      </c>
      <c r="AC137" s="36">
        <v>0</v>
      </c>
      <c r="AD137" s="31">
        <v>35.315217391304351</v>
      </c>
      <c r="AE137" s="31">
        <v>0</v>
      </c>
      <c r="AF137" s="36">
        <v>0</v>
      </c>
      <c r="AG137" s="31">
        <v>0</v>
      </c>
      <c r="AH137" s="31">
        <v>0</v>
      </c>
      <c r="AI137" s="36" t="s">
        <v>786</v>
      </c>
      <c r="AJ137" t="s">
        <v>178</v>
      </c>
      <c r="AK137" s="37">
        <v>4</v>
      </c>
      <c r="AT137"/>
    </row>
    <row r="138" spans="1:46" x14ac:dyDescent="0.25">
      <c r="A138" t="s">
        <v>617</v>
      </c>
      <c r="B138" t="s">
        <v>248</v>
      </c>
      <c r="C138" t="s">
        <v>463</v>
      </c>
      <c r="D138" t="s">
        <v>518</v>
      </c>
      <c r="E138" s="31">
        <v>39.826086956521742</v>
      </c>
      <c r="F138" s="31">
        <v>163.1141304347826</v>
      </c>
      <c r="G138" s="31">
        <v>0.67934782608695654</v>
      </c>
      <c r="H138" s="36">
        <v>4.1648618931796229E-3</v>
      </c>
      <c r="I138" s="31">
        <v>25.165217391304338</v>
      </c>
      <c r="J138" s="31">
        <v>0.67934782608695654</v>
      </c>
      <c r="K138" s="36">
        <v>2.699550794747755E-2</v>
      </c>
      <c r="L138" s="31">
        <v>18.660869565217382</v>
      </c>
      <c r="M138" s="31">
        <v>0</v>
      </c>
      <c r="N138" s="36">
        <v>0</v>
      </c>
      <c r="O138" s="31">
        <v>0.67934782608695654</v>
      </c>
      <c r="P138" s="31">
        <v>0.67934782608695654</v>
      </c>
      <c r="Q138" s="36">
        <v>1</v>
      </c>
      <c r="R138" s="31">
        <v>5.8250000000000002</v>
      </c>
      <c r="S138" s="31">
        <v>0</v>
      </c>
      <c r="T138" s="36">
        <v>0</v>
      </c>
      <c r="U138" s="31">
        <v>52.342391304347814</v>
      </c>
      <c r="V138" s="31">
        <v>0</v>
      </c>
      <c r="W138" s="36">
        <v>0</v>
      </c>
      <c r="X138" s="31">
        <v>0</v>
      </c>
      <c r="Y138" s="31">
        <v>0</v>
      </c>
      <c r="Z138" s="36" t="s">
        <v>786</v>
      </c>
      <c r="AA138" s="31">
        <v>73.895652173913035</v>
      </c>
      <c r="AB138" s="31">
        <v>0</v>
      </c>
      <c r="AC138" s="36">
        <v>0</v>
      </c>
      <c r="AD138" s="31">
        <v>11.710869565217392</v>
      </c>
      <c r="AE138" s="31">
        <v>0</v>
      </c>
      <c r="AF138" s="36">
        <v>0</v>
      </c>
      <c r="AG138" s="31">
        <v>0</v>
      </c>
      <c r="AH138" s="31">
        <v>0</v>
      </c>
      <c r="AI138" s="36" t="s">
        <v>786</v>
      </c>
      <c r="AJ138" t="s">
        <v>47</v>
      </c>
      <c r="AK138" s="37">
        <v>4</v>
      </c>
      <c r="AT138"/>
    </row>
    <row r="139" spans="1:46" x14ac:dyDescent="0.25">
      <c r="A139" t="s">
        <v>617</v>
      </c>
      <c r="B139" t="s">
        <v>237</v>
      </c>
      <c r="C139" t="s">
        <v>457</v>
      </c>
      <c r="D139" t="s">
        <v>571</v>
      </c>
      <c r="E139" s="31">
        <v>94.065217391304344</v>
      </c>
      <c r="F139" s="31">
        <v>371.6802173913045</v>
      </c>
      <c r="G139" s="31">
        <v>0</v>
      </c>
      <c r="H139" s="36">
        <v>0</v>
      </c>
      <c r="I139" s="31">
        <v>67.502500000000026</v>
      </c>
      <c r="J139" s="31">
        <v>0</v>
      </c>
      <c r="K139" s="36">
        <v>0</v>
      </c>
      <c r="L139" s="31">
        <v>28.37489130434783</v>
      </c>
      <c r="M139" s="31">
        <v>0</v>
      </c>
      <c r="N139" s="36">
        <v>0</v>
      </c>
      <c r="O139" s="31">
        <v>33.127608695652192</v>
      </c>
      <c r="P139" s="31">
        <v>0</v>
      </c>
      <c r="Q139" s="36">
        <v>0</v>
      </c>
      <c r="R139" s="31">
        <v>6</v>
      </c>
      <c r="S139" s="31">
        <v>0</v>
      </c>
      <c r="T139" s="36">
        <v>0</v>
      </c>
      <c r="U139" s="31">
        <v>76.93945652173916</v>
      </c>
      <c r="V139" s="31">
        <v>0</v>
      </c>
      <c r="W139" s="36">
        <v>0</v>
      </c>
      <c r="X139" s="31">
        <v>8.635217391304348</v>
      </c>
      <c r="Y139" s="31">
        <v>0</v>
      </c>
      <c r="Z139" s="36">
        <v>0</v>
      </c>
      <c r="AA139" s="31">
        <v>206.42402173913047</v>
      </c>
      <c r="AB139" s="31">
        <v>0</v>
      </c>
      <c r="AC139" s="36">
        <v>0</v>
      </c>
      <c r="AD139" s="31">
        <v>12.179021739130437</v>
      </c>
      <c r="AE139" s="31">
        <v>0</v>
      </c>
      <c r="AF139" s="36">
        <v>0</v>
      </c>
      <c r="AG139" s="31">
        <v>0</v>
      </c>
      <c r="AH139" s="31">
        <v>0</v>
      </c>
      <c r="AI139" s="36" t="s">
        <v>786</v>
      </c>
      <c r="AJ139" t="s">
        <v>36</v>
      </c>
      <c r="AK139" s="37">
        <v>4</v>
      </c>
      <c r="AT139"/>
    </row>
    <row r="140" spans="1:46" x14ac:dyDescent="0.25">
      <c r="A140" t="s">
        <v>617</v>
      </c>
      <c r="B140" t="s">
        <v>269</v>
      </c>
      <c r="C140" t="s">
        <v>424</v>
      </c>
      <c r="D140" t="s">
        <v>579</v>
      </c>
      <c r="E140" s="31">
        <v>34.217391304347828</v>
      </c>
      <c r="F140" s="31">
        <v>148.41576086956522</v>
      </c>
      <c r="G140" s="31">
        <v>0</v>
      </c>
      <c r="H140" s="36">
        <v>0</v>
      </c>
      <c r="I140" s="31">
        <v>18.622282608695652</v>
      </c>
      <c r="J140" s="31">
        <v>0</v>
      </c>
      <c r="K140" s="36">
        <v>0</v>
      </c>
      <c r="L140" s="31">
        <v>3.0760869565217392</v>
      </c>
      <c r="M140" s="31">
        <v>0</v>
      </c>
      <c r="N140" s="36">
        <v>0</v>
      </c>
      <c r="O140" s="31">
        <v>10.502717391304348</v>
      </c>
      <c r="P140" s="31">
        <v>0</v>
      </c>
      <c r="Q140" s="36">
        <v>0</v>
      </c>
      <c r="R140" s="31">
        <v>5.0434782608695654</v>
      </c>
      <c r="S140" s="31">
        <v>0</v>
      </c>
      <c r="T140" s="36">
        <v>0</v>
      </c>
      <c r="U140" s="31">
        <v>64.616847826086953</v>
      </c>
      <c r="V140" s="31">
        <v>0</v>
      </c>
      <c r="W140" s="36">
        <v>0</v>
      </c>
      <c r="X140" s="31">
        <v>2.7635869565217392</v>
      </c>
      <c r="Y140" s="31">
        <v>0</v>
      </c>
      <c r="Z140" s="36">
        <v>0</v>
      </c>
      <c r="AA140" s="31">
        <v>62.413043478260867</v>
      </c>
      <c r="AB140" s="31">
        <v>0</v>
      </c>
      <c r="AC140" s="36">
        <v>0</v>
      </c>
      <c r="AD140" s="31">
        <v>0</v>
      </c>
      <c r="AE140" s="31">
        <v>0</v>
      </c>
      <c r="AF140" s="36" t="s">
        <v>786</v>
      </c>
      <c r="AG140" s="31">
        <v>0</v>
      </c>
      <c r="AH140" s="31">
        <v>0</v>
      </c>
      <c r="AI140" s="36" t="s">
        <v>786</v>
      </c>
      <c r="AJ140" t="s">
        <v>68</v>
      </c>
      <c r="AK140" s="37">
        <v>4</v>
      </c>
      <c r="AT140"/>
    </row>
    <row r="141" spans="1:46" x14ac:dyDescent="0.25">
      <c r="A141" t="s">
        <v>617</v>
      </c>
      <c r="B141" t="s">
        <v>359</v>
      </c>
      <c r="C141" t="s">
        <v>405</v>
      </c>
      <c r="D141" t="s">
        <v>561</v>
      </c>
      <c r="E141" s="31">
        <v>62.641304347826086</v>
      </c>
      <c r="F141" s="31">
        <v>243.26739130434785</v>
      </c>
      <c r="G141" s="31">
        <v>0</v>
      </c>
      <c r="H141" s="36">
        <v>0</v>
      </c>
      <c r="I141" s="31">
        <v>37.668369565217382</v>
      </c>
      <c r="J141" s="31">
        <v>0</v>
      </c>
      <c r="K141" s="36">
        <v>0</v>
      </c>
      <c r="L141" s="31">
        <v>23.896630434782601</v>
      </c>
      <c r="M141" s="31">
        <v>0</v>
      </c>
      <c r="N141" s="36">
        <v>0</v>
      </c>
      <c r="O141" s="31">
        <v>9.8586956521739122</v>
      </c>
      <c r="P141" s="31">
        <v>0</v>
      </c>
      <c r="Q141" s="36">
        <v>0</v>
      </c>
      <c r="R141" s="31">
        <v>3.9130434782608696</v>
      </c>
      <c r="S141" s="31">
        <v>0</v>
      </c>
      <c r="T141" s="36">
        <v>0</v>
      </c>
      <c r="U141" s="31">
        <v>79.463695652173939</v>
      </c>
      <c r="V141" s="31">
        <v>0</v>
      </c>
      <c r="W141" s="36">
        <v>0</v>
      </c>
      <c r="X141" s="31">
        <v>7.2818478260869561</v>
      </c>
      <c r="Y141" s="31">
        <v>0</v>
      </c>
      <c r="Z141" s="36">
        <v>0</v>
      </c>
      <c r="AA141" s="31">
        <v>118.85347826086957</v>
      </c>
      <c r="AB141" s="31">
        <v>0</v>
      </c>
      <c r="AC141" s="36">
        <v>0</v>
      </c>
      <c r="AD141" s="31">
        <v>0</v>
      </c>
      <c r="AE141" s="31">
        <v>0</v>
      </c>
      <c r="AF141" s="36" t="s">
        <v>786</v>
      </c>
      <c r="AG141" s="31">
        <v>0</v>
      </c>
      <c r="AH141" s="31">
        <v>0</v>
      </c>
      <c r="AI141" s="36" t="s">
        <v>786</v>
      </c>
      <c r="AJ141" t="s">
        <v>159</v>
      </c>
      <c r="AK141" s="37">
        <v>4</v>
      </c>
      <c r="AT141"/>
    </row>
    <row r="142" spans="1:46" x14ac:dyDescent="0.25">
      <c r="A142" t="s">
        <v>617</v>
      </c>
      <c r="B142" t="s">
        <v>323</v>
      </c>
      <c r="C142" t="s">
        <v>420</v>
      </c>
      <c r="D142" t="s">
        <v>548</v>
      </c>
      <c r="E142" s="31">
        <v>79.130434782608702</v>
      </c>
      <c r="F142" s="31">
        <v>280.78173913043474</v>
      </c>
      <c r="G142" s="31">
        <v>29.012717391304349</v>
      </c>
      <c r="H142" s="36">
        <v>0.10332836273881309</v>
      </c>
      <c r="I142" s="31">
        <v>42.116847826086953</v>
      </c>
      <c r="J142" s="31">
        <v>0</v>
      </c>
      <c r="K142" s="36">
        <v>0</v>
      </c>
      <c r="L142" s="31">
        <v>11.997282608695652</v>
      </c>
      <c r="M142" s="31">
        <v>0</v>
      </c>
      <c r="N142" s="36">
        <v>0</v>
      </c>
      <c r="O142" s="31">
        <v>24.570652173913043</v>
      </c>
      <c r="P142" s="31">
        <v>0</v>
      </c>
      <c r="Q142" s="36">
        <v>0</v>
      </c>
      <c r="R142" s="31">
        <v>5.5489130434782608</v>
      </c>
      <c r="S142" s="31">
        <v>0</v>
      </c>
      <c r="T142" s="36">
        <v>0</v>
      </c>
      <c r="U142" s="31">
        <v>80.230108695652177</v>
      </c>
      <c r="V142" s="31">
        <v>29.012717391304349</v>
      </c>
      <c r="W142" s="36">
        <v>0.36161882194828193</v>
      </c>
      <c r="X142" s="31">
        <v>4.0679347826086953</v>
      </c>
      <c r="Y142" s="31">
        <v>0</v>
      </c>
      <c r="Z142" s="36">
        <v>0</v>
      </c>
      <c r="AA142" s="31">
        <v>150.96739130434781</v>
      </c>
      <c r="AB142" s="31">
        <v>0</v>
      </c>
      <c r="AC142" s="36">
        <v>0</v>
      </c>
      <c r="AD142" s="31">
        <v>3.3994565217391304</v>
      </c>
      <c r="AE142" s="31">
        <v>0</v>
      </c>
      <c r="AF142" s="36">
        <v>0</v>
      </c>
      <c r="AG142" s="31">
        <v>0</v>
      </c>
      <c r="AH142" s="31">
        <v>0</v>
      </c>
      <c r="AI142" s="36" t="s">
        <v>786</v>
      </c>
      <c r="AJ142" t="s">
        <v>122</v>
      </c>
      <c r="AK142" s="37">
        <v>4</v>
      </c>
      <c r="AT142"/>
    </row>
    <row r="143" spans="1:46" x14ac:dyDescent="0.25">
      <c r="A143" t="s">
        <v>617</v>
      </c>
      <c r="B143" t="s">
        <v>268</v>
      </c>
      <c r="C143" t="s">
        <v>474</v>
      </c>
      <c r="D143" t="s">
        <v>527</v>
      </c>
      <c r="E143" s="31">
        <v>82.652173913043484</v>
      </c>
      <c r="F143" s="31">
        <v>259.39945652173918</v>
      </c>
      <c r="G143" s="31">
        <v>0</v>
      </c>
      <c r="H143" s="36">
        <v>0</v>
      </c>
      <c r="I143" s="31">
        <v>62.210000000000029</v>
      </c>
      <c r="J143" s="31">
        <v>0</v>
      </c>
      <c r="K143" s="36">
        <v>0</v>
      </c>
      <c r="L143" s="31">
        <v>45.913913043478289</v>
      </c>
      <c r="M143" s="31">
        <v>0</v>
      </c>
      <c r="N143" s="36">
        <v>0</v>
      </c>
      <c r="O143" s="31">
        <v>10.1075</v>
      </c>
      <c r="P143" s="31">
        <v>0</v>
      </c>
      <c r="Q143" s="36">
        <v>0</v>
      </c>
      <c r="R143" s="31">
        <v>6.1885869565217391</v>
      </c>
      <c r="S143" s="31">
        <v>0</v>
      </c>
      <c r="T143" s="36">
        <v>0</v>
      </c>
      <c r="U143" s="31">
        <v>31.020326086956519</v>
      </c>
      <c r="V143" s="31">
        <v>0</v>
      </c>
      <c r="W143" s="36">
        <v>0</v>
      </c>
      <c r="X143" s="31">
        <v>4.878369565217394</v>
      </c>
      <c r="Y143" s="31">
        <v>0</v>
      </c>
      <c r="Z143" s="36">
        <v>0</v>
      </c>
      <c r="AA143" s="31">
        <v>161.29076086956525</v>
      </c>
      <c r="AB143" s="31">
        <v>0</v>
      </c>
      <c r="AC143" s="36">
        <v>0</v>
      </c>
      <c r="AD143" s="31">
        <v>0</v>
      </c>
      <c r="AE143" s="31">
        <v>0</v>
      </c>
      <c r="AF143" s="36" t="s">
        <v>786</v>
      </c>
      <c r="AG143" s="31">
        <v>0</v>
      </c>
      <c r="AH143" s="31">
        <v>0</v>
      </c>
      <c r="AI143" s="36" t="s">
        <v>786</v>
      </c>
      <c r="AJ143" t="s">
        <v>67</v>
      </c>
      <c r="AK143" s="37">
        <v>4</v>
      </c>
      <c r="AT143"/>
    </row>
    <row r="144" spans="1:46" x14ac:dyDescent="0.25">
      <c r="A144" t="s">
        <v>617</v>
      </c>
      <c r="B144" t="s">
        <v>220</v>
      </c>
      <c r="C144" t="s">
        <v>405</v>
      </c>
      <c r="D144" t="s">
        <v>561</v>
      </c>
      <c r="E144" s="31">
        <v>71.945652173913047</v>
      </c>
      <c r="F144" s="31">
        <v>259.89108695652175</v>
      </c>
      <c r="G144" s="31">
        <v>0</v>
      </c>
      <c r="H144" s="36">
        <v>0</v>
      </c>
      <c r="I144" s="31">
        <v>15.37478260869565</v>
      </c>
      <c r="J144" s="31">
        <v>0</v>
      </c>
      <c r="K144" s="36">
        <v>0</v>
      </c>
      <c r="L144" s="31">
        <v>11.426413043478259</v>
      </c>
      <c r="M144" s="31">
        <v>0</v>
      </c>
      <c r="N144" s="36">
        <v>0</v>
      </c>
      <c r="O144" s="31">
        <v>0</v>
      </c>
      <c r="P144" s="31">
        <v>0</v>
      </c>
      <c r="Q144" s="36" t="s">
        <v>786</v>
      </c>
      <c r="R144" s="31">
        <v>3.9483695652173911</v>
      </c>
      <c r="S144" s="31">
        <v>0</v>
      </c>
      <c r="T144" s="36">
        <v>0</v>
      </c>
      <c r="U144" s="31">
        <v>73.307608695652206</v>
      </c>
      <c r="V144" s="31">
        <v>0</v>
      </c>
      <c r="W144" s="36">
        <v>0</v>
      </c>
      <c r="X144" s="31">
        <v>21.364239130434786</v>
      </c>
      <c r="Y144" s="31">
        <v>0</v>
      </c>
      <c r="Z144" s="36">
        <v>0</v>
      </c>
      <c r="AA144" s="31">
        <v>146.68576086956523</v>
      </c>
      <c r="AB144" s="31">
        <v>0</v>
      </c>
      <c r="AC144" s="36">
        <v>0</v>
      </c>
      <c r="AD144" s="31">
        <v>3.1586956521739125</v>
      </c>
      <c r="AE144" s="31">
        <v>0</v>
      </c>
      <c r="AF144" s="36">
        <v>0</v>
      </c>
      <c r="AG144" s="31">
        <v>0</v>
      </c>
      <c r="AH144" s="31">
        <v>0</v>
      </c>
      <c r="AI144" s="36" t="s">
        <v>786</v>
      </c>
      <c r="AJ144" t="s">
        <v>19</v>
      </c>
      <c r="AK144" s="37">
        <v>4</v>
      </c>
      <c r="AT144"/>
    </row>
    <row r="145" spans="1:46" x14ac:dyDescent="0.25">
      <c r="A145" t="s">
        <v>617</v>
      </c>
      <c r="B145" t="s">
        <v>307</v>
      </c>
      <c r="C145" t="s">
        <v>482</v>
      </c>
      <c r="D145" t="s">
        <v>584</v>
      </c>
      <c r="E145" s="31">
        <v>47.173913043478258</v>
      </c>
      <c r="F145" s="31">
        <v>158.98641304347825</v>
      </c>
      <c r="G145" s="31">
        <v>0</v>
      </c>
      <c r="H145" s="36">
        <v>0</v>
      </c>
      <c r="I145" s="31">
        <v>34.519021739130437</v>
      </c>
      <c r="J145" s="31">
        <v>0</v>
      </c>
      <c r="K145" s="36">
        <v>0</v>
      </c>
      <c r="L145" s="31">
        <v>13.222826086956522</v>
      </c>
      <c r="M145" s="31">
        <v>0</v>
      </c>
      <c r="N145" s="36">
        <v>0</v>
      </c>
      <c r="O145" s="31">
        <v>17.073369565217391</v>
      </c>
      <c r="P145" s="31">
        <v>0</v>
      </c>
      <c r="Q145" s="36">
        <v>0</v>
      </c>
      <c r="R145" s="31">
        <v>4.2228260869565215</v>
      </c>
      <c r="S145" s="31">
        <v>0</v>
      </c>
      <c r="T145" s="36">
        <v>0</v>
      </c>
      <c r="U145" s="31">
        <v>34.494565217391305</v>
      </c>
      <c r="V145" s="31">
        <v>0</v>
      </c>
      <c r="W145" s="36">
        <v>0</v>
      </c>
      <c r="X145" s="31">
        <v>4.9483695652173916</v>
      </c>
      <c r="Y145" s="31">
        <v>0</v>
      </c>
      <c r="Z145" s="36">
        <v>0</v>
      </c>
      <c r="AA145" s="31">
        <v>85.024456521739125</v>
      </c>
      <c r="AB145" s="31">
        <v>0</v>
      </c>
      <c r="AC145" s="36">
        <v>0</v>
      </c>
      <c r="AD145" s="31">
        <v>0</v>
      </c>
      <c r="AE145" s="31">
        <v>0</v>
      </c>
      <c r="AF145" s="36" t="s">
        <v>786</v>
      </c>
      <c r="AG145" s="31">
        <v>0</v>
      </c>
      <c r="AH145" s="31">
        <v>0</v>
      </c>
      <c r="AI145" s="36" t="s">
        <v>786</v>
      </c>
      <c r="AJ145" t="s">
        <v>106</v>
      </c>
      <c r="AK145" s="37">
        <v>4</v>
      </c>
      <c r="AT145"/>
    </row>
    <row r="146" spans="1:46" x14ac:dyDescent="0.25">
      <c r="A146" t="s">
        <v>617</v>
      </c>
      <c r="B146" t="s">
        <v>389</v>
      </c>
      <c r="C146" t="s">
        <v>482</v>
      </c>
      <c r="D146" t="s">
        <v>584</v>
      </c>
      <c r="E146" s="31">
        <v>42.717391304347828</v>
      </c>
      <c r="F146" s="31">
        <v>170.7146739130435</v>
      </c>
      <c r="G146" s="31">
        <v>0</v>
      </c>
      <c r="H146" s="36">
        <v>0</v>
      </c>
      <c r="I146" s="31">
        <v>26.309782608695652</v>
      </c>
      <c r="J146" s="31">
        <v>0</v>
      </c>
      <c r="K146" s="36">
        <v>0</v>
      </c>
      <c r="L146" s="31">
        <v>15.279891304347826</v>
      </c>
      <c r="M146" s="31">
        <v>0</v>
      </c>
      <c r="N146" s="36">
        <v>0</v>
      </c>
      <c r="O146" s="31">
        <v>5.7853260869565215</v>
      </c>
      <c r="P146" s="31">
        <v>0</v>
      </c>
      <c r="Q146" s="36">
        <v>0</v>
      </c>
      <c r="R146" s="31">
        <v>5.2445652173913047</v>
      </c>
      <c r="S146" s="31">
        <v>0</v>
      </c>
      <c r="T146" s="36">
        <v>0</v>
      </c>
      <c r="U146" s="31">
        <v>42.815217391304351</v>
      </c>
      <c r="V146" s="31">
        <v>0</v>
      </c>
      <c r="W146" s="36">
        <v>0</v>
      </c>
      <c r="X146" s="31">
        <v>0</v>
      </c>
      <c r="Y146" s="31">
        <v>0</v>
      </c>
      <c r="Z146" s="36" t="s">
        <v>786</v>
      </c>
      <c r="AA146" s="31">
        <v>101.58967391304348</v>
      </c>
      <c r="AB146" s="31">
        <v>0</v>
      </c>
      <c r="AC146" s="36">
        <v>0</v>
      </c>
      <c r="AD146" s="31">
        <v>0</v>
      </c>
      <c r="AE146" s="31">
        <v>0</v>
      </c>
      <c r="AF146" s="36" t="s">
        <v>786</v>
      </c>
      <c r="AG146" s="31">
        <v>0</v>
      </c>
      <c r="AH146" s="31">
        <v>0</v>
      </c>
      <c r="AI146" s="36" t="s">
        <v>786</v>
      </c>
      <c r="AJ146" t="s">
        <v>189</v>
      </c>
      <c r="AK146" s="37">
        <v>4</v>
      </c>
      <c r="AT146"/>
    </row>
    <row r="147" spans="1:46" x14ac:dyDescent="0.25">
      <c r="A147" t="s">
        <v>617</v>
      </c>
      <c r="B147" t="s">
        <v>349</v>
      </c>
      <c r="C147" t="s">
        <v>425</v>
      </c>
      <c r="D147" t="s">
        <v>514</v>
      </c>
      <c r="E147" s="31">
        <v>79.336956521739125</v>
      </c>
      <c r="F147" s="31">
        <v>341.36956521739131</v>
      </c>
      <c r="G147" s="31">
        <v>0</v>
      </c>
      <c r="H147" s="36">
        <v>0</v>
      </c>
      <c r="I147" s="31">
        <v>34.301630434782609</v>
      </c>
      <c r="J147" s="31">
        <v>0</v>
      </c>
      <c r="K147" s="36">
        <v>0</v>
      </c>
      <c r="L147" s="31">
        <v>23.282608695652176</v>
      </c>
      <c r="M147" s="31">
        <v>0</v>
      </c>
      <c r="N147" s="36">
        <v>0</v>
      </c>
      <c r="O147" s="31">
        <v>5.3668478260869561</v>
      </c>
      <c r="P147" s="31">
        <v>0</v>
      </c>
      <c r="Q147" s="36">
        <v>0</v>
      </c>
      <c r="R147" s="31">
        <v>5.6521739130434785</v>
      </c>
      <c r="S147" s="31">
        <v>0</v>
      </c>
      <c r="T147" s="36">
        <v>0</v>
      </c>
      <c r="U147" s="31">
        <v>70.570652173913047</v>
      </c>
      <c r="V147" s="31">
        <v>0</v>
      </c>
      <c r="W147" s="36">
        <v>0</v>
      </c>
      <c r="X147" s="31">
        <v>20.163043478260871</v>
      </c>
      <c r="Y147" s="31">
        <v>0</v>
      </c>
      <c r="Z147" s="36">
        <v>0</v>
      </c>
      <c r="AA147" s="31">
        <v>216.33423913043478</v>
      </c>
      <c r="AB147" s="31">
        <v>0</v>
      </c>
      <c r="AC147" s="36">
        <v>0</v>
      </c>
      <c r="AD147" s="31">
        <v>0</v>
      </c>
      <c r="AE147" s="31">
        <v>0</v>
      </c>
      <c r="AF147" s="36" t="s">
        <v>786</v>
      </c>
      <c r="AG147" s="31">
        <v>0</v>
      </c>
      <c r="AH147" s="31">
        <v>0</v>
      </c>
      <c r="AI147" s="36" t="s">
        <v>786</v>
      </c>
      <c r="AJ147" t="s">
        <v>149</v>
      </c>
      <c r="AK147" s="37">
        <v>4</v>
      </c>
      <c r="AT147"/>
    </row>
    <row r="148" spans="1:46" x14ac:dyDescent="0.25">
      <c r="A148" t="s">
        <v>617</v>
      </c>
      <c r="B148" t="s">
        <v>374</v>
      </c>
      <c r="C148" t="s">
        <v>503</v>
      </c>
      <c r="D148" t="s">
        <v>588</v>
      </c>
      <c r="E148" s="31">
        <v>38.163043478260867</v>
      </c>
      <c r="F148" s="31">
        <v>163.47467391304349</v>
      </c>
      <c r="G148" s="31">
        <v>19.959239130434781</v>
      </c>
      <c r="H148" s="36">
        <v>0.1220937693446731</v>
      </c>
      <c r="I148" s="31">
        <v>13.725543478260869</v>
      </c>
      <c r="J148" s="31">
        <v>0</v>
      </c>
      <c r="K148" s="36">
        <v>0</v>
      </c>
      <c r="L148" s="31">
        <v>10.576086956521738</v>
      </c>
      <c r="M148" s="31">
        <v>0</v>
      </c>
      <c r="N148" s="36">
        <v>0</v>
      </c>
      <c r="O148" s="31">
        <v>1.9021739130434784E-2</v>
      </c>
      <c r="P148" s="31">
        <v>0</v>
      </c>
      <c r="Q148" s="36">
        <v>0</v>
      </c>
      <c r="R148" s="31">
        <v>3.1304347826086958</v>
      </c>
      <c r="S148" s="31">
        <v>0</v>
      </c>
      <c r="T148" s="36">
        <v>0</v>
      </c>
      <c r="U148" s="31">
        <v>60.969239130434786</v>
      </c>
      <c r="V148" s="31">
        <v>13.548913043478262</v>
      </c>
      <c r="W148" s="36">
        <v>0.22222539163548261</v>
      </c>
      <c r="X148" s="31">
        <v>10.260869565217391</v>
      </c>
      <c r="Y148" s="31">
        <v>0</v>
      </c>
      <c r="Z148" s="36">
        <v>0</v>
      </c>
      <c r="AA148" s="31">
        <v>78.519021739130437</v>
      </c>
      <c r="AB148" s="31">
        <v>6.4103260869565215</v>
      </c>
      <c r="AC148" s="36">
        <v>8.1640422218376876E-2</v>
      </c>
      <c r="AD148" s="31">
        <v>0</v>
      </c>
      <c r="AE148" s="31">
        <v>0</v>
      </c>
      <c r="AF148" s="36" t="s">
        <v>786</v>
      </c>
      <c r="AG148" s="31">
        <v>0</v>
      </c>
      <c r="AH148" s="31">
        <v>0</v>
      </c>
      <c r="AI148" s="36" t="s">
        <v>786</v>
      </c>
      <c r="AJ148" t="s">
        <v>174</v>
      </c>
      <c r="AK148" s="37">
        <v>4</v>
      </c>
      <c r="AT148"/>
    </row>
    <row r="149" spans="1:46" x14ac:dyDescent="0.25">
      <c r="A149" t="s">
        <v>617</v>
      </c>
      <c r="B149" t="s">
        <v>381</v>
      </c>
      <c r="C149" t="s">
        <v>425</v>
      </c>
      <c r="D149" t="s">
        <v>514</v>
      </c>
      <c r="E149" s="31">
        <v>49.858695652173914</v>
      </c>
      <c r="F149" s="31">
        <v>308.06108695652176</v>
      </c>
      <c r="G149" s="31">
        <v>59.130434782608702</v>
      </c>
      <c r="H149" s="36">
        <v>0.19194386206575348</v>
      </c>
      <c r="I149" s="31">
        <v>75.827173913043495</v>
      </c>
      <c r="J149" s="31">
        <v>16.220108695652176</v>
      </c>
      <c r="K149" s="36">
        <v>0.21390891759005745</v>
      </c>
      <c r="L149" s="31">
        <v>63.471195652173925</v>
      </c>
      <c r="M149" s="31">
        <v>14.864130434782609</v>
      </c>
      <c r="N149" s="36">
        <v>0.23418702424071169</v>
      </c>
      <c r="O149" s="31">
        <v>1.3478260869565217</v>
      </c>
      <c r="P149" s="31">
        <v>0</v>
      </c>
      <c r="Q149" s="36">
        <v>0</v>
      </c>
      <c r="R149" s="31">
        <v>11.008152173913043</v>
      </c>
      <c r="S149" s="31">
        <v>1.3559782608695652</v>
      </c>
      <c r="T149" s="36">
        <v>0.12317946186126882</v>
      </c>
      <c r="U149" s="31">
        <v>31.416086956521731</v>
      </c>
      <c r="V149" s="31">
        <v>0</v>
      </c>
      <c r="W149" s="36">
        <v>0</v>
      </c>
      <c r="X149" s="31">
        <v>0.17880434782608695</v>
      </c>
      <c r="Y149" s="31">
        <v>0</v>
      </c>
      <c r="Z149" s="36">
        <v>0</v>
      </c>
      <c r="AA149" s="31">
        <v>200.63902173913044</v>
      </c>
      <c r="AB149" s="31">
        <v>42.910326086956523</v>
      </c>
      <c r="AC149" s="36">
        <v>0.21386829797619453</v>
      </c>
      <c r="AD149" s="31">
        <v>0</v>
      </c>
      <c r="AE149" s="31">
        <v>0</v>
      </c>
      <c r="AF149" s="36" t="s">
        <v>786</v>
      </c>
      <c r="AG149" s="31">
        <v>0</v>
      </c>
      <c r="AH149" s="31">
        <v>0</v>
      </c>
      <c r="AI149" s="36" t="s">
        <v>786</v>
      </c>
      <c r="AJ149" t="s">
        <v>181</v>
      </c>
      <c r="AK149" s="37">
        <v>4</v>
      </c>
      <c r="AT149"/>
    </row>
    <row r="150" spans="1:46" x14ac:dyDescent="0.25">
      <c r="A150" t="s">
        <v>617</v>
      </c>
      <c r="B150" t="s">
        <v>290</v>
      </c>
      <c r="C150" t="s">
        <v>444</v>
      </c>
      <c r="D150" t="s">
        <v>560</v>
      </c>
      <c r="E150" s="31">
        <v>34.391304347826086</v>
      </c>
      <c r="F150" s="31">
        <v>141.24380434782609</v>
      </c>
      <c r="G150" s="31">
        <v>0</v>
      </c>
      <c r="H150" s="36">
        <v>0</v>
      </c>
      <c r="I150" s="31">
        <v>32.646413043478262</v>
      </c>
      <c r="J150" s="31">
        <v>0</v>
      </c>
      <c r="K150" s="36">
        <v>0</v>
      </c>
      <c r="L150" s="31">
        <v>22.907282608695656</v>
      </c>
      <c r="M150" s="31">
        <v>0</v>
      </c>
      <c r="N150" s="36">
        <v>0</v>
      </c>
      <c r="O150" s="31">
        <v>5.3913043478260869</v>
      </c>
      <c r="P150" s="31">
        <v>0</v>
      </c>
      <c r="Q150" s="36">
        <v>0</v>
      </c>
      <c r="R150" s="31">
        <v>4.3478260869565215</v>
      </c>
      <c r="S150" s="31">
        <v>0</v>
      </c>
      <c r="T150" s="36">
        <v>0</v>
      </c>
      <c r="U150" s="31">
        <v>47.939673913043485</v>
      </c>
      <c r="V150" s="31">
        <v>0</v>
      </c>
      <c r="W150" s="36">
        <v>0</v>
      </c>
      <c r="X150" s="31">
        <v>0</v>
      </c>
      <c r="Y150" s="31">
        <v>0</v>
      </c>
      <c r="Z150" s="36" t="s">
        <v>786</v>
      </c>
      <c r="AA150" s="31">
        <v>60.657717391304338</v>
      </c>
      <c r="AB150" s="31">
        <v>0</v>
      </c>
      <c r="AC150" s="36">
        <v>0</v>
      </c>
      <c r="AD150" s="31">
        <v>0</v>
      </c>
      <c r="AE150" s="31">
        <v>0</v>
      </c>
      <c r="AF150" s="36" t="s">
        <v>786</v>
      </c>
      <c r="AG150" s="31">
        <v>0</v>
      </c>
      <c r="AH150" s="31">
        <v>0</v>
      </c>
      <c r="AI150" s="36" t="s">
        <v>786</v>
      </c>
      <c r="AJ150" t="s">
        <v>89</v>
      </c>
      <c r="AK150" s="37">
        <v>4</v>
      </c>
      <c r="AT150"/>
    </row>
    <row r="151" spans="1:46" x14ac:dyDescent="0.25">
      <c r="A151" t="s">
        <v>617</v>
      </c>
      <c r="B151" t="s">
        <v>326</v>
      </c>
      <c r="C151" t="s">
        <v>489</v>
      </c>
      <c r="D151" t="s">
        <v>527</v>
      </c>
      <c r="E151" s="31">
        <v>39.391304347826086</v>
      </c>
      <c r="F151" s="31">
        <v>171.47304347826082</v>
      </c>
      <c r="G151" s="31">
        <v>0</v>
      </c>
      <c r="H151" s="36">
        <v>0</v>
      </c>
      <c r="I151" s="31">
        <v>26.984782608695657</v>
      </c>
      <c r="J151" s="31">
        <v>0</v>
      </c>
      <c r="K151" s="36">
        <v>0</v>
      </c>
      <c r="L151" s="31">
        <v>14.553260869565223</v>
      </c>
      <c r="M151" s="31">
        <v>0</v>
      </c>
      <c r="N151" s="36">
        <v>0</v>
      </c>
      <c r="O151" s="31">
        <v>6.3721739130434782</v>
      </c>
      <c r="P151" s="31">
        <v>0</v>
      </c>
      <c r="Q151" s="36">
        <v>0</v>
      </c>
      <c r="R151" s="31">
        <v>6.0593478260869569</v>
      </c>
      <c r="S151" s="31">
        <v>0</v>
      </c>
      <c r="T151" s="36">
        <v>0</v>
      </c>
      <c r="U151" s="31">
        <v>41.948260869565203</v>
      </c>
      <c r="V151" s="31">
        <v>0</v>
      </c>
      <c r="W151" s="36">
        <v>0</v>
      </c>
      <c r="X151" s="31">
        <v>0</v>
      </c>
      <c r="Y151" s="31">
        <v>0</v>
      </c>
      <c r="Z151" s="36" t="s">
        <v>786</v>
      </c>
      <c r="AA151" s="31">
        <v>102.53999999999998</v>
      </c>
      <c r="AB151" s="31">
        <v>0</v>
      </c>
      <c r="AC151" s="36">
        <v>0</v>
      </c>
      <c r="AD151" s="31">
        <v>0</v>
      </c>
      <c r="AE151" s="31">
        <v>0</v>
      </c>
      <c r="AF151" s="36" t="s">
        <v>786</v>
      </c>
      <c r="AG151" s="31">
        <v>0</v>
      </c>
      <c r="AH151" s="31">
        <v>0</v>
      </c>
      <c r="AI151" s="36" t="s">
        <v>786</v>
      </c>
      <c r="AJ151" t="s">
        <v>125</v>
      </c>
      <c r="AK151" s="37">
        <v>4</v>
      </c>
      <c r="AT151"/>
    </row>
    <row r="152" spans="1:46" x14ac:dyDescent="0.25">
      <c r="A152" t="s">
        <v>617</v>
      </c>
      <c r="B152" t="s">
        <v>275</v>
      </c>
      <c r="C152" t="s">
        <v>406</v>
      </c>
      <c r="D152" t="s">
        <v>521</v>
      </c>
      <c r="E152" s="31">
        <v>40.184782608695649</v>
      </c>
      <c r="F152" s="31">
        <v>118.9454347826087</v>
      </c>
      <c r="G152" s="31">
        <v>0</v>
      </c>
      <c r="H152" s="36">
        <v>0</v>
      </c>
      <c r="I152" s="31">
        <v>36.29684782608696</v>
      </c>
      <c r="J152" s="31">
        <v>0</v>
      </c>
      <c r="K152" s="36">
        <v>0</v>
      </c>
      <c r="L152" s="31">
        <v>33.949021739130437</v>
      </c>
      <c r="M152" s="31">
        <v>0</v>
      </c>
      <c r="N152" s="36">
        <v>0</v>
      </c>
      <c r="O152" s="31">
        <v>0</v>
      </c>
      <c r="P152" s="31">
        <v>0</v>
      </c>
      <c r="Q152" s="36" t="s">
        <v>786</v>
      </c>
      <c r="R152" s="31">
        <v>2.347826086956522</v>
      </c>
      <c r="S152" s="31">
        <v>0</v>
      </c>
      <c r="T152" s="36">
        <v>0</v>
      </c>
      <c r="U152" s="31">
        <v>20.355978260869566</v>
      </c>
      <c r="V152" s="31">
        <v>0</v>
      </c>
      <c r="W152" s="36">
        <v>0</v>
      </c>
      <c r="X152" s="31">
        <v>3.8659782608695648</v>
      </c>
      <c r="Y152" s="31">
        <v>0</v>
      </c>
      <c r="Z152" s="36">
        <v>0</v>
      </c>
      <c r="AA152" s="31">
        <v>58.426630434782609</v>
      </c>
      <c r="AB152" s="31">
        <v>0</v>
      </c>
      <c r="AC152" s="36">
        <v>0</v>
      </c>
      <c r="AD152" s="31">
        <v>0</v>
      </c>
      <c r="AE152" s="31">
        <v>0</v>
      </c>
      <c r="AF152" s="36" t="s">
        <v>786</v>
      </c>
      <c r="AG152" s="31">
        <v>0</v>
      </c>
      <c r="AH152" s="31">
        <v>0</v>
      </c>
      <c r="AI152" s="36" t="s">
        <v>786</v>
      </c>
      <c r="AJ152" t="s">
        <v>74</v>
      </c>
      <c r="AK152" s="37">
        <v>4</v>
      </c>
      <c r="AT152"/>
    </row>
    <row r="153" spans="1:46" x14ac:dyDescent="0.25">
      <c r="A153" t="s">
        <v>617</v>
      </c>
      <c r="B153" t="s">
        <v>339</v>
      </c>
      <c r="C153" t="s">
        <v>453</v>
      </c>
      <c r="D153" t="s">
        <v>532</v>
      </c>
      <c r="E153" s="31">
        <v>56.380434782608695</v>
      </c>
      <c r="F153" s="31">
        <v>215.80858695652176</v>
      </c>
      <c r="G153" s="31">
        <v>0</v>
      </c>
      <c r="H153" s="36">
        <v>0</v>
      </c>
      <c r="I153" s="31">
        <v>40.737391304347838</v>
      </c>
      <c r="J153" s="31">
        <v>0</v>
      </c>
      <c r="K153" s="36">
        <v>0</v>
      </c>
      <c r="L153" s="31">
        <v>28.606195652173923</v>
      </c>
      <c r="M153" s="31">
        <v>0</v>
      </c>
      <c r="N153" s="36">
        <v>0</v>
      </c>
      <c r="O153" s="31">
        <v>6.4843478260869576</v>
      </c>
      <c r="P153" s="31">
        <v>0</v>
      </c>
      <c r="Q153" s="36">
        <v>0</v>
      </c>
      <c r="R153" s="31">
        <v>5.6468478260869563</v>
      </c>
      <c r="S153" s="31">
        <v>0</v>
      </c>
      <c r="T153" s="36">
        <v>0</v>
      </c>
      <c r="U153" s="31">
        <v>45.565760869565203</v>
      </c>
      <c r="V153" s="31">
        <v>0</v>
      </c>
      <c r="W153" s="36">
        <v>0</v>
      </c>
      <c r="X153" s="31">
        <v>1.7808695652173914</v>
      </c>
      <c r="Y153" s="31">
        <v>0</v>
      </c>
      <c r="Z153" s="36">
        <v>0</v>
      </c>
      <c r="AA153" s="31">
        <v>127.72456521739132</v>
      </c>
      <c r="AB153" s="31">
        <v>0</v>
      </c>
      <c r="AC153" s="36">
        <v>0</v>
      </c>
      <c r="AD153" s="31">
        <v>0</v>
      </c>
      <c r="AE153" s="31">
        <v>0</v>
      </c>
      <c r="AF153" s="36" t="s">
        <v>786</v>
      </c>
      <c r="AG153" s="31">
        <v>0</v>
      </c>
      <c r="AH153" s="31">
        <v>0</v>
      </c>
      <c r="AI153" s="36" t="s">
        <v>786</v>
      </c>
      <c r="AJ153" t="s">
        <v>139</v>
      </c>
      <c r="AK153" s="37">
        <v>4</v>
      </c>
      <c r="AT153"/>
    </row>
    <row r="154" spans="1:46" x14ac:dyDescent="0.25">
      <c r="A154" t="s">
        <v>617</v>
      </c>
      <c r="B154" t="s">
        <v>274</v>
      </c>
      <c r="C154" t="s">
        <v>414</v>
      </c>
      <c r="D154" t="s">
        <v>574</v>
      </c>
      <c r="E154" s="31">
        <v>50.184782608695649</v>
      </c>
      <c r="F154" s="31">
        <v>266.95923913043481</v>
      </c>
      <c r="G154" s="31">
        <v>0</v>
      </c>
      <c r="H154" s="36">
        <v>0</v>
      </c>
      <c r="I154" s="31">
        <v>61.842391304347828</v>
      </c>
      <c r="J154" s="31">
        <v>0</v>
      </c>
      <c r="K154" s="36">
        <v>0</v>
      </c>
      <c r="L154" s="31">
        <v>44.192934782608695</v>
      </c>
      <c r="M154" s="31">
        <v>0</v>
      </c>
      <c r="N154" s="36">
        <v>0</v>
      </c>
      <c r="O154" s="31">
        <v>8.866847826086957</v>
      </c>
      <c r="P154" s="31">
        <v>0</v>
      </c>
      <c r="Q154" s="36">
        <v>0</v>
      </c>
      <c r="R154" s="31">
        <v>8.7826086956521738</v>
      </c>
      <c r="S154" s="31">
        <v>0</v>
      </c>
      <c r="T154" s="36">
        <v>0</v>
      </c>
      <c r="U154" s="31">
        <v>43.608695652173914</v>
      </c>
      <c r="V154" s="31">
        <v>0</v>
      </c>
      <c r="W154" s="36">
        <v>0</v>
      </c>
      <c r="X154" s="31">
        <v>5.5461956521739131</v>
      </c>
      <c r="Y154" s="31">
        <v>0</v>
      </c>
      <c r="Z154" s="36">
        <v>0</v>
      </c>
      <c r="AA154" s="31">
        <v>155.88043478260869</v>
      </c>
      <c r="AB154" s="31">
        <v>0</v>
      </c>
      <c r="AC154" s="36">
        <v>0</v>
      </c>
      <c r="AD154" s="31">
        <v>8.1521739130434784E-2</v>
      </c>
      <c r="AE154" s="31">
        <v>0</v>
      </c>
      <c r="AF154" s="36">
        <v>0</v>
      </c>
      <c r="AG154" s="31">
        <v>0</v>
      </c>
      <c r="AH154" s="31">
        <v>0</v>
      </c>
      <c r="AI154" s="36" t="s">
        <v>786</v>
      </c>
      <c r="AJ154" t="s">
        <v>73</v>
      </c>
      <c r="AK154" s="37">
        <v>4</v>
      </c>
      <c r="AT154"/>
    </row>
    <row r="155" spans="1:46" x14ac:dyDescent="0.25">
      <c r="A155" t="s">
        <v>617</v>
      </c>
      <c r="B155" t="s">
        <v>221</v>
      </c>
      <c r="C155" t="s">
        <v>451</v>
      </c>
      <c r="D155" t="s">
        <v>566</v>
      </c>
      <c r="E155" s="31">
        <v>103.8804347826087</v>
      </c>
      <c r="F155" s="31">
        <v>361.17315217391302</v>
      </c>
      <c r="G155" s="31">
        <v>0</v>
      </c>
      <c r="H155" s="36">
        <v>0</v>
      </c>
      <c r="I155" s="31">
        <v>52.858695652173921</v>
      </c>
      <c r="J155" s="31">
        <v>0</v>
      </c>
      <c r="K155" s="36">
        <v>0</v>
      </c>
      <c r="L155" s="31">
        <v>44.664673913043487</v>
      </c>
      <c r="M155" s="31">
        <v>0</v>
      </c>
      <c r="N155" s="36">
        <v>0</v>
      </c>
      <c r="O155" s="31">
        <v>4.6288043478260859</v>
      </c>
      <c r="P155" s="31">
        <v>0</v>
      </c>
      <c r="Q155" s="36">
        <v>0</v>
      </c>
      <c r="R155" s="31">
        <v>3.5652173913043477</v>
      </c>
      <c r="S155" s="31">
        <v>0</v>
      </c>
      <c r="T155" s="36">
        <v>0</v>
      </c>
      <c r="U155" s="31">
        <v>76.033695652173904</v>
      </c>
      <c r="V155" s="31">
        <v>0</v>
      </c>
      <c r="W155" s="36">
        <v>0</v>
      </c>
      <c r="X155" s="31">
        <v>7.2870652173913051</v>
      </c>
      <c r="Y155" s="31">
        <v>0</v>
      </c>
      <c r="Z155" s="36">
        <v>0</v>
      </c>
      <c r="AA155" s="31">
        <v>123.08380434782606</v>
      </c>
      <c r="AB155" s="31">
        <v>0</v>
      </c>
      <c r="AC155" s="36">
        <v>0</v>
      </c>
      <c r="AD155" s="31">
        <v>101.90989130434782</v>
      </c>
      <c r="AE155" s="31">
        <v>0</v>
      </c>
      <c r="AF155" s="36">
        <v>0</v>
      </c>
      <c r="AG155" s="31">
        <v>0</v>
      </c>
      <c r="AH155" s="31">
        <v>0</v>
      </c>
      <c r="AI155" s="36" t="s">
        <v>786</v>
      </c>
      <c r="AJ155" t="s">
        <v>20</v>
      </c>
      <c r="AK155" s="37">
        <v>4</v>
      </c>
      <c r="AT155"/>
    </row>
    <row r="156" spans="1:46" x14ac:dyDescent="0.25">
      <c r="A156" t="s">
        <v>617</v>
      </c>
      <c r="B156" t="s">
        <v>316</v>
      </c>
      <c r="C156" t="s">
        <v>485</v>
      </c>
      <c r="D156" t="s">
        <v>570</v>
      </c>
      <c r="E156" s="31">
        <v>45.184782608695649</v>
      </c>
      <c r="F156" s="31">
        <v>161.2817391304348</v>
      </c>
      <c r="G156" s="31">
        <v>57.566521739130422</v>
      </c>
      <c r="H156" s="36">
        <v>0.35693142974217401</v>
      </c>
      <c r="I156" s="31">
        <v>19.883043478260859</v>
      </c>
      <c r="J156" s="31">
        <v>4.0254347826086958</v>
      </c>
      <c r="K156" s="36">
        <v>0.20245566464761333</v>
      </c>
      <c r="L156" s="31">
        <v>12.669999999999991</v>
      </c>
      <c r="M156" s="31">
        <v>2.4384782608695654</v>
      </c>
      <c r="N156" s="36">
        <v>0.19246079407021052</v>
      </c>
      <c r="O156" s="31">
        <v>1.5869565217391304</v>
      </c>
      <c r="P156" s="31">
        <v>1.5869565217391304</v>
      </c>
      <c r="Q156" s="36">
        <v>1</v>
      </c>
      <c r="R156" s="31">
        <v>5.6260869565217391</v>
      </c>
      <c r="S156" s="31">
        <v>0</v>
      </c>
      <c r="T156" s="36">
        <v>0</v>
      </c>
      <c r="U156" s="31">
        <v>42.69891304347825</v>
      </c>
      <c r="V156" s="31">
        <v>9.6847826086956523</v>
      </c>
      <c r="W156" s="36">
        <v>0.22681567090089866</v>
      </c>
      <c r="X156" s="31">
        <v>4.6090217391304353</v>
      </c>
      <c r="Y156" s="31">
        <v>4.6090217391304353</v>
      </c>
      <c r="Z156" s="36">
        <v>1</v>
      </c>
      <c r="AA156" s="31">
        <v>94.090760869565244</v>
      </c>
      <c r="AB156" s="31">
        <v>39.247282608695642</v>
      </c>
      <c r="AC156" s="36">
        <v>0.41712153505807853</v>
      </c>
      <c r="AD156" s="31">
        <v>0</v>
      </c>
      <c r="AE156" s="31">
        <v>0</v>
      </c>
      <c r="AF156" s="36" t="s">
        <v>786</v>
      </c>
      <c r="AG156" s="31">
        <v>0</v>
      </c>
      <c r="AH156" s="31">
        <v>0</v>
      </c>
      <c r="AI156" s="36" t="s">
        <v>786</v>
      </c>
      <c r="AJ156" t="s">
        <v>115</v>
      </c>
      <c r="AK156" s="37">
        <v>4</v>
      </c>
      <c r="AT156"/>
    </row>
    <row r="157" spans="1:46" x14ac:dyDescent="0.25">
      <c r="A157" t="s">
        <v>617</v>
      </c>
      <c r="B157" t="s">
        <v>336</v>
      </c>
      <c r="C157" t="s">
        <v>492</v>
      </c>
      <c r="D157" t="s">
        <v>586</v>
      </c>
      <c r="E157" s="31">
        <v>83.532608695652172</v>
      </c>
      <c r="F157" s="31">
        <v>307.75</v>
      </c>
      <c r="G157" s="31">
        <v>9.2391304347826081E-2</v>
      </c>
      <c r="H157" s="36">
        <v>3.0021544873379719E-4</v>
      </c>
      <c r="I157" s="31">
        <v>43.212608695652172</v>
      </c>
      <c r="J157" s="31">
        <v>9.2391304347826081E-2</v>
      </c>
      <c r="K157" s="36">
        <v>2.1380635684029418E-3</v>
      </c>
      <c r="L157" s="31">
        <v>28.364130434782602</v>
      </c>
      <c r="M157" s="31">
        <v>9.2391304347826081E-2</v>
      </c>
      <c r="N157" s="36">
        <v>3.2573289902280136E-3</v>
      </c>
      <c r="O157" s="31">
        <v>10.090326086956521</v>
      </c>
      <c r="P157" s="31">
        <v>0</v>
      </c>
      <c r="Q157" s="36">
        <v>0</v>
      </c>
      <c r="R157" s="31">
        <v>4.7581521739130439</v>
      </c>
      <c r="S157" s="31">
        <v>0</v>
      </c>
      <c r="T157" s="36">
        <v>0</v>
      </c>
      <c r="U157" s="31">
        <v>85.810217391304334</v>
      </c>
      <c r="V157" s="31">
        <v>0</v>
      </c>
      <c r="W157" s="36">
        <v>0</v>
      </c>
      <c r="X157" s="31">
        <v>11.205434782608696</v>
      </c>
      <c r="Y157" s="31">
        <v>0</v>
      </c>
      <c r="Z157" s="36">
        <v>0</v>
      </c>
      <c r="AA157" s="31">
        <v>167.52173913043478</v>
      </c>
      <c r="AB157" s="31">
        <v>0</v>
      </c>
      <c r="AC157" s="36">
        <v>0</v>
      </c>
      <c r="AD157" s="31">
        <v>0</v>
      </c>
      <c r="AE157" s="31">
        <v>0</v>
      </c>
      <c r="AF157" s="36" t="s">
        <v>786</v>
      </c>
      <c r="AG157" s="31">
        <v>0</v>
      </c>
      <c r="AH157" s="31">
        <v>0</v>
      </c>
      <c r="AI157" s="36" t="s">
        <v>786</v>
      </c>
      <c r="AJ157" t="s">
        <v>136</v>
      </c>
      <c r="AK157" s="37">
        <v>4</v>
      </c>
      <c r="AT157"/>
    </row>
    <row r="158" spans="1:46" x14ac:dyDescent="0.25">
      <c r="A158" t="s">
        <v>617</v>
      </c>
      <c r="B158" t="s">
        <v>287</v>
      </c>
      <c r="C158" t="s">
        <v>456</v>
      </c>
      <c r="D158" t="s">
        <v>546</v>
      </c>
      <c r="E158" s="31">
        <v>58.304347826086953</v>
      </c>
      <c r="F158" s="31">
        <v>196.21456521739128</v>
      </c>
      <c r="G158" s="31">
        <v>0</v>
      </c>
      <c r="H158" s="36">
        <v>0</v>
      </c>
      <c r="I158" s="31">
        <v>44.000217391304346</v>
      </c>
      <c r="J158" s="31">
        <v>0</v>
      </c>
      <c r="K158" s="36">
        <v>0</v>
      </c>
      <c r="L158" s="31">
        <v>36.228478260869558</v>
      </c>
      <c r="M158" s="31">
        <v>0</v>
      </c>
      <c r="N158" s="36">
        <v>0</v>
      </c>
      <c r="O158" s="31">
        <v>2.5760869565217392</v>
      </c>
      <c r="P158" s="31">
        <v>0</v>
      </c>
      <c r="Q158" s="36">
        <v>0</v>
      </c>
      <c r="R158" s="31">
        <v>5.1956521739130439</v>
      </c>
      <c r="S158" s="31">
        <v>0</v>
      </c>
      <c r="T158" s="36">
        <v>0</v>
      </c>
      <c r="U158" s="31">
        <v>40.379021739130437</v>
      </c>
      <c r="V158" s="31">
        <v>0</v>
      </c>
      <c r="W158" s="36">
        <v>0</v>
      </c>
      <c r="X158" s="31">
        <v>4.4279347826086939</v>
      </c>
      <c r="Y158" s="31">
        <v>0</v>
      </c>
      <c r="Z158" s="36">
        <v>0</v>
      </c>
      <c r="AA158" s="31">
        <v>107.40739130434783</v>
      </c>
      <c r="AB158" s="31">
        <v>0</v>
      </c>
      <c r="AC158" s="36">
        <v>0</v>
      </c>
      <c r="AD158" s="31">
        <v>0</v>
      </c>
      <c r="AE158" s="31">
        <v>0</v>
      </c>
      <c r="AF158" s="36" t="s">
        <v>786</v>
      </c>
      <c r="AG158" s="31">
        <v>0</v>
      </c>
      <c r="AH158" s="31">
        <v>0</v>
      </c>
      <c r="AI158" s="36" t="s">
        <v>786</v>
      </c>
      <c r="AJ158" t="s">
        <v>86</v>
      </c>
      <c r="AK158" s="37">
        <v>4</v>
      </c>
      <c r="AT158"/>
    </row>
    <row r="159" spans="1:46" x14ac:dyDescent="0.25">
      <c r="A159" t="s">
        <v>617</v>
      </c>
      <c r="B159" t="s">
        <v>382</v>
      </c>
      <c r="C159" t="s">
        <v>506</v>
      </c>
      <c r="D159" t="s">
        <v>554</v>
      </c>
      <c r="E159" s="31">
        <v>70.076086956521735</v>
      </c>
      <c r="F159" s="31">
        <v>249.29108695652172</v>
      </c>
      <c r="G159" s="31">
        <v>0</v>
      </c>
      <c r="H159" s="36">
        <v>0</v>
      </c>
      <c r="I159" s="31">
        <v>53.957173913043484</v>
      </c>
      <c r="J159" s="31">
        <v>0</v>
      </c>
      <c r="K159" s="36">
        <v>0</v>
      </c>
      <c r="L159" s="31">
        <v>49.21489130434783</v>
      </c>
      <c r="M159" s="31">
        <v>0</v>
      </c>
      <c r="N159" s="36">
        <v>0</v>
      </c>
      <c r="O159" s="31">
        <v>4.7422826086956533</v>
      </c>
      <c r="P159" s="31">
        <v>0</v>
      </c>
      <c r="Q159" s="36">
        <v>0</v>
      </c>
      <c r="R159" s="31">
        <v>0</v>
      </c>
      <c r="S159" s="31">
        <v>0</v>
      </c>
      <c r="T159" s="36" t="s">
        <v>786</v>
      </c>
      <c r="U159" s="31">
        <v>33.544565217391302</v>
      </c>
      <c r="V159" s="31">
        <v>0</v>
      </c>
      <c r="W159" s="36">
        <v>0</v>
      </c>
      <c r="X159" s="31">
        <v>0</v>
      </c>
      <c r="Y159" s="31">
        <v>0</v>
      </c>
      <c r="Z159" s="36" t="s">
        <v>786</v>
      </c>
      <c r="AA159" s="31">
        <v>161.78934782608695</v>
      </c>
      <c r="AB159" s="31">
        <v>0</v>
      </c>
      <c r="AC159" s="36">
        <v>0</v>
      </c>
      <c r="AD159" s="31">
        <v>0</v>
      </c>
      <c r="AE159" s="31">
        <v>0</v>
      </c>
      <c r="AF159" s="36" t="s">
        <v>786</v>
      </c>
      <c r="AG159" s="31">
        <v>0</v>
      </c>
      <c r="AH159" s="31">
        <v>0</v>
      </c>
      <c r="AI159" s="36" t="s">
        <v>786</v>
      </c>
      <c r="AJ159" t="s">
        <v>182</v>
      </c>
      <c r="AK159" s="37">
        <v>4</v>
      </c>
      <c r="AT159"/>
    </row>
    <row r="160" spans="1:46" x14ac:dyDescent="0.25">
      <c r="A160" t="s">
        <v>617</v>
      </c>
      <c r="B160" t="s">
        <v>200</v>
      </c>
      <c r="C160" t="s">
        <v>491</v>
      </c>
      <c r="D160" t="s">
        <v>567</v>
      </c>
      <c r="E160" s="31">
        <v>43.423913043478258</v>
      </c>
      <c r="F160" s="31">
        <v>162.04630434782607</v>
      </c>
      <c r="G160" s="31">
        <v>0</v>
      </c>
      <c r="H160" s="36">
        <v>0</v>
      </c>
      <c r="I160" s="31">
        <v>19.214673913043477</v>
      </c>
      <c r="J160" s="31">
        <v>0</v>
      </c>
      <c r="K160" s="36">
        <v>0</v>
      </c>
      <c r="L160" s="31">
        <v>10.013586956521738</v>
      </c>
      <c r="M160" s="31">
        <v>0</v>
      </c>
      <c r="N160" s="36">
        <v>0</v>
      </c>
      <c r="O160" s="31">
        <v>4.8152173913043477</v>
      </c>
      <c r="P160" s="31">
        <v>0</v>
      </c>
      <c r="Q160" s="36">
        <v>0</v>
      </c>
      <c r="R160" s="31">
        <v>4.3858695652173916</v>
      </c>
      <c r="S160" s="31">
        <v>0</v>
      </c>
      <c r="T160" s="36">
        <v>0</v>
      </c>
      <c r="U160" s="31">
        <v>41.841521739130435</v>
      </c>
      <c r="V160" s="31">
        <v>0</v>
      </c>
      <c r="W160" s="36">
        <v>0</v>
      </c>
      <c r="X160" s="31">
        <v>8.1857608695652182</v>
      </c>
      <c r="Y160" s="31">
        <v>0</v>
      </c>
      <c r="Z160" s="36">
        <v>0</v>
      </c>
      <c r="AA160" s="31">
        <v>72.733695652173907</v>
      </c>
      <c r="AB160" s="31">
        <v>0</v>
      </c>
      <c r="AC160" s="36">
        <v>0</v>
      </c>
      <c r="AD160" s="31">
        <v>20.070652173913043</v>
      </c>
      <c r="AE160" s="31">
        <v>0</v>
      </c>
      <c r="AF160" s="36">
        <v>0</v>
      </c>
      <c r="AG160" s="31">
        <v>0</v>
      </c>
      <c r="AH160" s="31">
        <v>0</v>
      </c>
      <c r="AI160" s="36" t="s">
        <v>786</v>
      </c>
      <c r="AJ160" t="s">
        <v>129</v>
      </c>
      <c r="AK160" s="37">
        <v>4</v>
      </c>
      <c r="AT160"/>
    </row>
    <row r="161" spans="1:46" x14ac:dyDescent="0.25">
      <c r="A161" t="s">
        <v>617</v>
      </c>
      <c r="B161" t="s">
        <v>344</v>
      </c>
      <c r="C161" t="s">
        <v>465</v>
      </c>
      <c r="D161" t="s">
        <v>540</v>
      </c>
      <c r="E161" s="31">
        <v>48.836956521739133</v>
      </c>
      <c r="F161" s="31">
        <v>191.86141304347825</v>
      </c>
      <c r="G161" s="31">
        <v>18.861413043478262</v>
      </c>
      <c r="H161" s="36">
        <v>9.8307485305573275E-2</v>
      </c>
      <c r="I161" s="31">
        <v>20.475543478260867</v>
      </c>
      <c r="J161" s="31">
        <v>0.22282608695652173</v>
      </c>
      <c r="K161" s="36">
        <v>1.0882548108825482E-2</v>
      </c>
      <c r="L161" s="31">
        <v>11.961956521739131</v>
      </c>
      <c r="M161" s="31">
        <v>0.22282608695652173</v>
      </c>
      <c r="N161" s="36">
        <v>1.8627896410722398E-2</v>
      </c>
      <c r="O161" s="31">
        <v>0</v>
      </c>
      <c r="P161" s="31">
        <v>0</v>
      </c>
      <c r="Q161" s="36" t="s">
        <v>786</v>
      </c>
      <c r="R161" s="31">
        <v>8.5135869565217384</v>
      </c>
      <c r="S161" s="31">
        <v>0</v>
      </c>
      <c r="T161" s="36">
        <v>0</v>
      </c>
      <c r="U161" s="31">
        <v>55.529782608695662</v>
      </c>
      <c r="V161" s="31">
        <v>18.638586956521738</v>
      </c>
      <c r="W161" s="36">
        <v>0.33565027775929085</v>
      </c>
      <c r="X161" s="31">
        <v>13.89413043478261</v>
      </c>
      <c r="Y161" s="31">
        <v>0</v>
      </c>
      <c r="Z161" s="36">
        <v>0</v>
      </c>
      <c r="AA161" s="31">
        <v>101.96195652173913</v>
      </c>
      <c r="AB161" s="31">
        <v>0</v>
      </c>
      <c r="AC161" s="36">
        <v>0</v>
      </c>
      <c r="AD161" s="31">
        <v>0</v>
      </c>
      <c r="AE161" s="31">
        <v>0</v>
      </c>
      <c r="AF161" s="36" t="s">
        <v>786</v>
      </c>
      <c r="AG161" s="31">
        <v>0</v>
      </c>
      <c r="AH161" s="31">
        <v>0</v>
      </c>
      <c r="AI161" s="36" t="s">
        <v>786</v>
      </c>
      <c r="AJ161" t="s">
        <v>144</v>
      </c>
      <c r="AK161" s="37">
        <v>4</v>
      </c>
      <c r="AT161"/>
    </row>
    <row r="162" spans="1:46" x14ac:dyDescent="0.25">
      <c r="A162" t="s">
        <v>617</v>
      </c>
      <c r="B162" t="s">
        <v>379</v>
      </c>
      <c r="C162" t="s">
        <v>416</v>
      </c>
      <c r="D162" t="s">
        <v>552</v>
      </c>
      <c r="E162" s="31">
        <v>10.858695652173912</v>
      </c>
      <c r="F162" s="31">
        <v>113.24641304347827</v>
      </c>
      <c r="G162" s="31">
        <v>0</v>
      </c>
      <c r="H162" s="36">
        <v>0</v>
      </c>
      <c r="I162" s="31">
        <v>18.10478260869565</v>
      </c>
      <c r="J162" s="31">
        <v>0</v>
      </c>
      <c r="K162" s="36">
        <v>0</v>
      </c>
      <c r="L162" s="31">
        <v>12.191739130434781</v>
      </c>
      <c r="M162" s="31">
        <v>0</v>
      </c>
      <c r="N162" s="36">
        <v>0</v>
      </c>
      <c r="O162" s="31">
        <v>0</v>
      </c>
      <c r="P162" s="31">
        <v>0</v>
      </c>
      <c r="Q162" s="36" t="s">
        <v>786</v>
      </c>
      <c r="R162" s="31">
        <v>5.9130434782608692</v>
      </c>
      <c r="S162" s="31">
        <v>0</v>
      </c>
      <c r="T162" s="36">
        <v>0</v>
      </c>
      <c r="U162" s="31">
        <v>35.609782608695653</v>
      </c>
      <c r="V162" s="31">
        <v>0</v>
      </c>
      <c r="W162" s="36">
        <v>0</v>
      </c>
      <c r="X162" s="31">
        <v>5.91804347826087</v>
      </c>
      <c r="Y162" s="31">
        <v>0</v>
      </c>
      <c r="Z162" s="36">
        <v>0</v>
      </c>
      <c r="AA162" s="31">
        <v>53.613804347826097</v>
      </c>
      <c r="AB162" s="31">
        <v>0</v>
      </c>
      <c r="AC162" s="36">
        <v>0</v>
      </c>
      <c r="AD162" s="31">
        <v>0</v>
      </c>
      <c r="AE162" s="31">
        <v>0</v>
      </c>
      <c r="AF162" s="36" t="s">
        <v>786</v>
      </c>
      <c r="AG162" s="31">
        <v>0</v>
      </c>
      <c r="AH162" s="31">
        <v>0</v>
      </c>
      <c r="AI162" s="36" t="s">
        <v>786</v>
      </c>
      <c r="AJ162" t="s">
        <v>179</v>
      </c>
      <c r="AK162" s="37">
        <v>4</v>
      </c>
      <c r="AT162"/>
    </row>
    <row r="163" spans="1:46" x14ac:dyDescent="0.25">
      <c r="A163" t="s">
        <v>617</v>
      </c>
      <c r="B163" t="s">
        <v>259</v>
      </c>
      <c r="C163" t="s">
        <v>469</v>
      </c>
      <c r="D163" t="s">
        <v>527</v>
      </c>
      <c r="E163" s="31">
        <v>97.891304347826093</v>
      </c>
      <c r="F163" s="31">
        <v>370.8548913043478</v>
      </c>
      <c r="G163" s="31">
        <v>22.762499999999996</v>
      </c>
      <c r="H163" s="36">
        <v>6.1378454305782898E-2</v>
      </c>
      <c r="I163" s="31">
        <v>56.336956521739133</v>
      </c>
      <c r="J163" s="31">
        <v>0</v>
      </c>
      <c r="K163" s="36">
        <v>0</v>
      </c>
      <c r="L163" s="31">
        <v>23.478260869565219</v>
      </c>
      <c r="M163" s="31">
        <v>0</v>
      </c>
      <c r="N163" s="36">
        <v>0</v>
      </c>
      <c r="O163" s="31">
        <v>26.75</v>
      </c>
      <c r="P163" s="31">
        <v>0</v>
      </c>
      <c r="Q163" s="36">
        <v>0</v>
      </c>
      <c r="R163" s="31">
        <v>6.1086956521739131</v>
      </c>
      <c r="S163" s="31">
        <v>0</v>
      </c>
      <c r="T163" s="36">
        <v>0</v>
      </c>
      <c r="U163" s="31">
        <v>79.121195652173924</v>
      </c>
      <c r="V163" s="31">
        <v>22.762499999999996</v>
      </c>
      <c r="W163" s="36">
        <v>0.28769155739337687</v>
      </c>
      <c r="X163" s="31">
        <v>25.861413043478262</v>
      </c>
      <c r="Y163" s="31">
        <v>0</v>
      </c>
      <c r="Z163" s="36">
        <v>0</v>
      </c>
      <c r="AA163" s="31">
        <v>192.1875</v>
      </c>
      <c r="AB163" s="31">
        <v>0</v>
      </c>
      <c r="AC163" s="36">
        <v>0</v>
      </c>
      <c r="AD163" s="31">
        <v>17.347826086956523</v>
      </c>
      <c r="AE163" s="31">
        <v>0</v>
      </c>
      <c r="AF163" s="36">
        <v>0</v>
      </c>
      <c r="AG163" s="31">
        <v>0</v>
      </c>
      <c r="AH163" s="31">
        <v>0</v>
      </c>
      <c r="AI163" s="36" t="s">
        <v>786</v>
      </c>
      <c r="AJ163" t="s">
        <v>58</v>
      </c>
      <c r="AK163" s="37">
        <v>4</v>
      </c>
      <c r="AT163"/>
    </row>
    <row r="164" spans="1:46" x14ac:dyDescent="0.25">
      <c r="A164" t="s">
        <v>617</v>
      </c>
      <c r="B164" t="s">
        <v>375</v>
      </c>
      <c r="C164" t="s">
        <v>474</v>
      </c>
      <c r="D164" t="s">
        <v>527</v>
      </c>
      <c r="E164" s="31">
        <v>29.315217391304348</v>
      </c>
      <c r="F164" s="31">
        <v>201.24260869565211</v>
      </c>
      <c r="G164" s="31">
        <v>0</v>
      </c>
      <c r="H164" s="36">
        <v>0</v>
      </c>
      <c r="I164" s="31">
        <v>44.229782608695629</v>
      </c>
      <c r="J164" s="31">
        <v>0</v>
      </c>
      <c r="K164" s="36">
        <v>0</v>
      </c>
      <c r="L164" s="31">
        <v>33.653260869565194</v>
      </c>
      <c r="M164" s="31">
        <v>0</v>
      </c>
      <c r="N164" s="36">
        <v>0</v>
      </c>
      <c r="O164" s="31">
        <v>5.0982608695652161</v>
      </c>
      <c r="P164" s="31">
        <v>0</v>
      </c>
      <c r="Q164" s="36">
        <v>0</v>
      </c>
      <c r="R164" s="31">
        <v>5.4782608695652177</v>
      </c>
      <c r="S164" s="31">
        <v>0</v>
      </c>
      <c r="T164" s="36">
        <v>0</v>
      </c>
      <c r="U164" s="31">
        <v>70.084782608695647</v>
      </c>
      <c r="V164" s="31">
        <v>0</v>
      </c>
      <c r="W164" s="36">
        <v>0</v>
      </c>
      <c r="X164" s="31">
        <v>3.0709782608695648</v>
      </c>
      <c r="Y164" s="31">
        <v>0</v>
      </c>
      <c r="Z164" s="36">
        <v>0</v>
      </c>
      <c r="AA164" s="31">
        <v>83.85706521739128</v>
      </c>
      <c r="AB164" s="31">
        <v>0</v>
      </c>
      <c r="AC164" s="36">
        <v>0</v>
      </c>
      <c r="AD164" s="31">
        <v>0</v>
      </c>
      <c r="AE164" s="31">
        <v>0</v>
      </c>
      <c r="AF164" s="36" t="s">
        <v>786</v>
      </c>
      <c r="AG164" s="31">
        <v>0</v>
      </c>
      <c r="AH164" s="31">
        <v>0</v>
      </c>
      <c r="AI164" s="36" t="s">
        <v>786</v>
      </c>
      <c r="AJ164" t="s">
        <v>175</v>
      </c>
      <c r="AK164" s="37">
        <v>4</v>
      </c>
      <c r="AT164"/>
    </row>
    <row r="165" spans="1:46" x14ac:dyDescent="0.25">
      <c r="A165" t="s">
        <v>617</v>
      </c>
      <c r="B165" t="s">
        <v>257</v>
      </c>
      <c r="C165" t="s">
        <v>468</v>
      </c>
      <c r="D165" t="s">
        <v>576</v>
      </c>
      <c r="E165" s="31">
        <v>109.01086956521739</v>
      </c>
      <c r="F165" s="31">
        <v>308.71923913043486</v>
      </c>
      <c r="G165" s="31">
        <v>0</v>
      </c>
      <c r="H165" s="36">
        <v>0</v>
      </c>
      <c r="I165" s="31">
        <v>39.306413043478273</v>
      </c>
      <c r="J165" s="31">
        <v>0</v>
      </c>
      <c r="K165" s="36">
        <v>0</v>
      </c>
      <c r="L165" s="31">
        <v>22.37945652173914</v>
      </c>
      <c r="M165" s="31">
        <v>0</v>
      </c>
      <c r="N165" s="36">
        <v>0</v>
      </c>
      <c r="O165" s="31">
        <v>11.18782608695652</v>
      </c>
      <c r="P165" s="31">
        <v>0</v>
      </c>
      <c r="Q165" s="36">
        <v>0</v>
      </c>
      <c r="R165" s="31">
        <v>5.7391304347826084</v>
      </c>
      <c r="S165" s="31">
        <v>0</v>
      </c>
      <c r="T165" s="36">
        <v>0</v>
      </c>
      <c r="U165" s="31">
        <v>73.574021739130444</v>
      </c>
      <c r="V165" s="31">
        <v>0</v>
      </c>
      <c r="W165" s="36">
        <v>0</v>
      </c>
      <c r="X165" s="31">
        <v>0</v>
      </c>
      <c r="Y165" s="31">
        <v>0</v>
      </c>
      <c r="Z165" s="36" t="s">
        <v>786</v>
      </c>
      <c r="AA165" s="31">
        <v>191.4497826086957</v>
      </c>
      <c r="AB165" s="31">
        <v>0</v>
      </c>
      <c r="AC165" s="36">
        <v>0</v>
      </c>
      <c r="AD165" s="31">
        <v>4.3890217391304347</v>
      </c>
      <c r="AE165" s="31">
        <v>0</v>
      </c>
      <c r="AF165" s="36">
        <v>0</v>
      </c>
      <c r="AG165" s="31">
        <v>0</v>
      </c>
      <c r="AH165" s="31">
        <v>0</v>
      </c>
      <c r="AI165" s="36" t="s">
        <v>786</v>
      </c>
      <c r="AJ165" t="s">
        <v>56</v>
      </c>
      <c r="AK165" s="37">
        <v>4</v>
      </c>
      <c r="AT165"/>
    </row>
    <row r="166" spans="1:46" x14ac:dyDescent="0.25">
      <c r="A166" t="s">
        <v>617</v>
      </c>
      <c r="B166" t="s">
        <v>289</v>
      </c>
      <c r="C166" t="s">
        <v>458</v>
      </c>
      <c r="D166" t="s">
        <v>527</v>
      </c>
      <c r="E166" s="31">
        <v>47.880434782608695</v>
      </c>
      <c r="F166" s="31">
        <v>165.01619565217385</v>
      </c>
      <c r="G166" s="31">
        <v>0</v>
      </c>
      <c r="H166" s="36">
        <v>0</v>
      </c>
      <c r="I166" s="31">
        <v>20.69184782608696</v>
      </c>
      <c r="J166" s="31">
        <v>0</v>
      </c>
      <c r="K166" s="36">
        <v>0</v>
      </c>
      <c r="L166" s="31">
        <v>17.735326086956526</v>
      </c>
      <c r="M166" s="31">
        <v>0</v>
      </c>
      <c r="N166" s="36">
        <v>0</v>
      </c>
      <c r="O166" s="31">
        <v>0</v>
      </c>
      <c r="P166" s="31">
        <v>0</v>
      </c>
      <c r="Q166" s="36" t="s">
        <v>786</v>
      </c>
      <c r="R166" s="31">
        <v>2.9565217391304346</v>
      </c>
      <c r="S166" s="31">
        <v>0</v>
      </c>
      <c r="T166" s="36">
        <v>0</v>
      </c>
      <c r="U166" s="31">
        <v>36.452934782608679</v>
      </c>
      <c r="V166" s="31">
        <v>0</v>
      </c>
      <c r="W166" s="36">
        <v>0</v>
      </c>
      <c r="X166" s="31">
        <v>8.4507608695652188</v>
      </c>
      <c r="Y166" s="31">
        <v>0</v>
      </c>
      <c r="Z166" s="36">
        <v>0</v>
      </c>
      <c r="AA166" s="31">
        <v>99.420652173912998</v>
      </c>
      <c r="AB166" s="31">
        <v>0</v>
      </c>
      <c r="AC166" s="36">
        <v>0</v>
      </c>
      <c r="AD166" s="31">
        <v>0</v>
      </c>
      <c r="AE166" s="31">
        <v>0</v>
      </c>
      <c r="AF166" s="36" t="s">
        <v>786</v>
      </c>
      <c r="AG166" s="31">
        <v>0</v>
      </c>
      <c r="AH166" s="31">
        <v>0</v>
      </c>
      <c r="AI166" s="36" t="s">
        <v>786</v>
      </c>
      <c r="AJ166" t="s">
        <v>88</v>
      </c>
      <c r="AK166" s="37">
        <v>4</v>
      </c>
      <c r="AT166"/>
    </row>
    <row r="167" spans="1:46" x14ac:dyDescent="0.25">
      <c r="A167" t="s">
        <v>617</v>
      </c>
      <c r="B167" t="s">
        <v>352</v>
      </c>
      <c r="C167" t="s">
        <v>482</v>
      </c>
      <c r="D167" t="s">
        <v>584</v>
      </c>
      <c r="E167" s="31">
        <v>50.967391304347828</v>
      </c>
      <c r="F167" s="31">
        <v>248.70380434782609</v>
      </c>
      <c r="G167" s="31">
        <v>0</v>
      </c>
      <c r="H167" s="36">
        <v>0</v>
      </c>
      <c r="I167" s="31">
        <v>47.038043478260875</v>
      </c>
      <c r="J167" s="31">
        <v>0</v>
      </c>
      <c r="K167" s="36">
        <v>0</v>
      </c>
      <c r="L167" s="31">
        <v>30.125</v>
      </c>
      <c r="M167" s="31">
        <v>0</v>
      </c>
      <c r="N167" s="36">
        <v>0</v>
      </c>
      <c r="O167" s="31">
        <v>11.173913043478262</v>
      </c>
      <c r="P167" s="31">
        <v>0</v>
      </c>
      <c r="Q167" s="36">
        <v>0</v>
      </c>
      <c r="R167" s="31">
        <v>5.7391304347826084</v>
      </c>
      <c r="S167" s="31">
        <v>0</v>
      </c>
      <c r="T167" s="36">
        <v>0</v>
      </c>
      <c r="U167" s="31">
        <v>38.160326086956523</v>
      </c>
      <c r="V167" s="31">
        <v>0</v>
      </c>
      <c r="W167" s="36">
        <v>0</v>
      </c>
      <c r="X167" s="31">
        <v>22.402173913043477</v>
      </c>
      <c r="Y167" s="31">
        <v>0</v>
      </c>
      <c r="Z167" s="36">
        <v>0</v>
      </c>
      <c r="AA167" s="31">
        <v>141.10326086956522</v>
      </c>
      <c r="AB167" s="31">
        <v>0</v>
      </c>
      <c r="AC167" s="36">
        <v>0</v>
      </c>
      <c r="AD167" s="31">
        <v>0</v>
      </c>
      <c r="AE167" s="31">
        <v>0</v>
      </c>
      <c r="AF167" s="36" t="s">
        <v>786</v>
      </c>
      <c r="AG167" s="31">
        <v>0</v>
      </c>
      <c r="AH167" s="31">
        <v>0</v>
      </c>
      <c r="AI167" s="36" t="s">
        <v>786</v>
      </c>
      <c r="AJ167" t="s">
        <v>152</v>
      </c>
      <c r="AK167" s="37">
        <v>4</v>
      </c>
      <c r="AT167"/>
    </row>
    <row r="168" spans="1:46" x14ac:dyDescent="0.25">
      <c r="A168" t="s">
        <v>617</v>
      </c>
      <c r="B168" t="s">
        <v>385</v>
      </c>
      <c r="C168" t="s">
        <v>413</v>
      </c>
      <c r="D168" t="s">
        <v>590</v>
      </c>
      <c r="E168" s="31">
        <v>69.663043478260875</v>
      </c>
      <c r="F168" s="31">
        <v>287.89184782608692</v>
      </c>
      <c r="G168" s="31">
        <v>6.1929347826086962</v>
      </c>
      <c r="H168" s="36">
        <v>2.1511323885592609E-2</v>
      </c>
      <c r="I168" s="31">
        <v>37.657065217391299</v>
      </c>
      <c r="J168" s="31">
        <v>1.0434782608695652</v>
      </c>
      <c r="K168" s="36">
        <v>2.7710026122472545E-2</v>
      </c>
      <c r="L168" s="31">
        <v>37.657065217391299</v>
      </c>
      <c r="M168" s="31">
        <v>1.0434782608695652</v>
      </c>
      <c r="N168" s="36">
        <v>2.7710026122472545E-2</v>
      </c>
      <c r="O168" s="31">
        <v>0</v>
      </c>
      <c r="P168" s="31">
        <v>0</v>
      </c>
      <c r="Q168" s="36" t="s">
        <v>786</v>
      </c>
      <c r="R168" s="31">
        <v>0</v>
      </c>
      <c r="S168" s="31">
        <v>0</v>
      </c>
      <c r="T168" s="36" t="s">
        <v>786</v>
      </c>
      <c r="U168" s="31">
        <v>91.167391304347845</v>
      </c>
      <c r="V168" s="31">
        <v>5.1494565217391308</v>
      </c>
      <c r="W168" s="36">
        <v>5.6483534826048593E-2</v>
      </c>
      <c r="X168" s="31">
        <v>0</v>
      </c>
      <c r="Y168" s="31">
        <v>0</v>
      </c>
      <c r="Z168" s="36" t="s">
        <v>786</v>
      </c>
      <c r="AA168" s="31">
        <v>159.06739130434778</v>
      </c>
      <c r="AB168" s="31">
        <v>0</v>
      </c>
      <c r="AC168" s="36">
        <v>0</v>
      </c>
      <c r="AD168" s="31">
        <v>0</v>
      </c>
      <c r="AE168" s="31">
        <v>0</v>
      </c>
      <c r="AF168" s="36" t="s">
        <v>786</v>
      </c>
      <c r="AG168" s="31">
        <v>0</v>
      </c>
      <c r="AH168" s="31">
        <v>0</v>
      </c>
      <c r="AI168" s="36" t="s">
        <v>786</v>
      </c>
      <c r="AJ168" t="s">
        <v>185</v>
      </c>
      <c r="AK168" s="37">
        <v>4</v>
      </c>
      <c r="AT168"/>
    </row>
    <row r="169" spans="1:46" x14ac:dyDescent="0.25">
      <c r="A169" t="s">
        <v>617</v>
      </c>
      <c r="B169" t="s">
        <v>236</v>
      </c>
      <c r="C169" t="s">
        <v>456</v>
      </c>
      <c r="D169" t="s">
        <v>546</v>
      </c>
      <c r="E169" s="31">
        <v>87.065217391304344</v>
      </c>
      <c r="F169" s="31">
        <v>327.99826086956517</v>
      </c>
      <c r="G169" s="31">
        <v>34.308804347826083</v>
      </c>
      <c r="H169" s="36">
        <v>0.10460056787151575</v>
      </c>
      <c r="I169" s="31">
        <v>37.18413043478261</v>
      </c>
      <c r="J169" s="31">
        <v>0</v>
      </c>
      <c r="K169" s="36">
        <v>0</v>
      </c>
      <c r="L169" s="31">
        <v>3.7748913043478263</v>
      </c>
      <c r="M169" s="31">
        <v>0</v>
      </c>
      <c r="N169" s="36">
        <v>0</v>
      </c>
      <c r="O169" s="31">
        <v>26.941847826086956</v>
      </c>
      <c r="P169" s="31">
        <v>0</v>
      </c>
      <c r="Q169" s="36">
        <v>0</v>
      </c>
      <c r="R169" s="31">
        <v>6.4673913043478262</v>
      </c>
      <c r="S169" s="31">
        <v>0</v>
      </c>
      <c r="T169" s="36">
        <v>0</v>
      </c>
      <c r="U169" s="31">
        <v>79.25500000000001</v>
      </c>
      <c r="V169" s="31">
        <v>16.638586956521738</v>
      </c>
      <c r="W169" s="36">
        <v>0.20993737879656471</v>
      </c>
      <c r="X169" s="31">
        <v>5.2249999999999996</v>
      </c>
      <c r="Y169" s="31">
        <v>0</v>
      </c>
      <c r="Z169" s="36">
        <v>0</v>
      </c>
      <c r="AA169" s="31">
        <v>163.97097826086954</v>
      </c>
      <c r="AB169" s="31">
        <v>17.670217391304345</v>
      </c>
      <c r="AC169" s="36">
        <v>0.10776429816251948</v>
      </c>
      <c r="AD169" s="31">
        <v>42.363152173913043</v>
      </c>
      <c r="AE169" s="31">
        <v>0</v>
      </c>
      <c r="AF169" s="36">
        <v>0</v>
      </c>
      <c r="AG169" s="31">
        <v>0</v>
      </c>
      <c r="AH169" s="31">
        <v>0</v>
      </c>
      <c r="AI169" s="36" t="s">
        <v>786</v>
      </c>
      <c r="AJ169" t="s">
        <v>35</v>
      </c>
      <c r="AK169" s="37">
        <v>4</v>
      </c>
      <c r="AT169"/>
    </row>
    <row r="170" spans="1:46" x14ac:dyDescent="0.25">
      <c r="A170" t="s">
        <v>617</v>
      </c>
      <c r="B170" t="s">
        <v>350</v>
      </c>
      <c r="C170" t="s">
        <v>427</v>
      </c>
      <c r="D170" t="s">
        <v>525</v>
      </c>
      <c r="E170" s="31">
        <v>75.706521739130437</v>
      </c>
      <c r="F170" s="31">
        <v>341.05391304347825</v>
      </c>
      <c r="G170" s="31">
        <v>64.38</v>
      </c>
      <c r="H170" s="36">
        <v>0.18876780924601999</v>
      </c>
      <c r="I170" s="31">
        <v>33.173913043478265</v>
      </c>
      <c r="J170" s="31">
        <v>0</v>
      </c>
      <c r="K170" s="36">
        <v>0</v>
      </c>
      <c r="L170" s="31">
        <v>25.236413043478262</v>
      </c>
      <c r="M170" s="31">
        <v>0</v>
      </c>
      <c r="N170" s="36">
        <v>0</v>
      </c>
      <c r="O170" s="31">
        <v>7.9375</v>
      </c>
      <c r="P170" s="31">
        <v>0</v>
      </c>
      <c r="Q170" s="36">
        <v>0</v>
      </c>
      <c r="R170" s="31">
        <v>0</v>
      </c>
      <c r="S170" s="31">
        <v>0</v>
      </c>
      <c r="T170" s="36" t="s">
        <v>786</v>
      </c>
      <c r="U170" s="31">
        <v>93.497391304347843</v>
      </c>
      <c r="V170" s="31">
        <v>20.470217391304352</v>
      </c>
      <c r="W170" s="36">
        <v>0.21893891482673314</v>
      </c>
      <c r="X170" s="31">
        <v>23.404891304347824</v>
      </c>
      <c r="Y170" s="31">
        <v>0</v>
      </c>
      <c r="Z170" s="36">
        <v>0</v>
      </c>
      <c r="AA170" s="31">
        <v>190.97771739130431</v>
      </c>
      <c r="AB170" s="31">
        <v>43.909782608695643</v>
      </c>
      <c r="AC170" s="36">
        <v>0.22992097302496592</v>
      </c>
      <c r="AD170" s="31">
        <v>0</v>
      </c>
      <c r="AE170" s="31">
        <v>0</v>
      </c>
      <c r="AF170" s="36" t="s">
        <v>786</v>
      </c>
      <c r="AG170" s="31">
        <v>0</v>
      </c>
      <c r="AH170" s="31">
        <v>0</v>
      </c>
      <c r="AI170" s="36" t="s">
        <v>786</v>
      </c>
      <c r="AJ170" t="s">
        <v>150</v>
      </c>
      <c r="AK170" s="37">
        <v>4</v>
      </c>
      <c r="AT170"/>
    </row>
    <row r="171" spans="1:46" x14ac:dyDescent="0.25">
      <c r="A171" t="s">
        <v>617</v>
      </c>
      <c r="B171" t="s">
        <v>338</v>
      </c>
      <c r="C171" t="s">
        <v>407</v>
      </c>
      <c r="D171" t="s">
        <v>519</v>
      </c>
      <c r="E171" s="31">
        <v>50.891304347826086</v>
      </c>
      <c r="F171" s="31">
        <v>193.83097826086959</v>
      </c>
      <c r="G171" s="31">
        <v>0.86956521739130432</v>
      </c>
      <c r="H171" s="36">
        <v>4.4862035222305394E-3</v>
      </c>
      <c r="I171" s="31">
        <v>35.083152173913049</v>
      </c>
      <c r="J171" s="31">
        <v>0.86956521739130432</v>
      </c>
      <c r="K171" s="36">
        <v>2.4785834895357298E-2</v>
      </c>
      <c r="L171" s="31">
        <v>20.880217391304353</v>
      </c>
      <c r="M171" s="31">
        <v>0</v>
      </c>
      <c r="N171" s="36">
        <v>0</v>
      </c>
      <c r="O171" s="31">
        <v>10.407717391304351</v>
      </c>
      <c r="P171" s="31">
        <v>0</v>
      </c>
      <c r="Q171" s="36">
        <v>0</v>
      </c>
      <c r="R171" s="31">
        <v>3.7952173913043477</v>
      </c>
      <c r="S171" s="31">
        <v>0.86956521739130432</v>
      </c>
      <c r="T171" s="36">
        <v>0.2291213197388017</v>
      </c>
      <c r="U171" s="31">
        <v>36.319782608695647</v>
      </c>
      <c r="V171" s="31">
        <v>0</v>
      </c>
      <c r="W171" s="36">
        <v>0</v>
      </c>
      <c r="X171" s="31">
        <v>2.2959782608695654</v>
      </c>
      <c r="Y171" s="31">
        <v>0</v>
      </c>
      <c r="Z171" s="36">
        <v>0</v>
      </c>
      <c r="AA171" s="31">
        <v>120.13206521739131</v>
      </c>
      <c r="AB171" s="31">
        <v>0</v>
      </c>
      <c r="AC171" s="36">
        <v>0</v>
      </c>
      <c r="AD171" s="31">
        <v>0</v>
      </c>
      <c r="AE171" s="31">
        <v>0</v>
      </c>
      <c r="AF171" s="36" t="s">
        <v>786</v>
      </c>
      <c r="AG171" s="31">
        <v>0</v>
      </c>
      <c r="AH171" s="31">
        <v>0</v>
      </c>
      <c r="AI171" s="36" t="s">
        <v>786</v>
      </c>
      <c r="AJ171" t="s">
        <v>138</v>
      </c>
      <c r="AK171" s="37">
        <v>4</v>
      </c>
      <c r="AT171"/>
    </row>
    <row r="172" spans="1:46" x14ac:dyDescent="0.25">
      <c r="A172" t="s">
        <v>617</v>
      </c>
      <c r="B172" t="s">
        <v>299</v>
      </c>
      <c r="C172" t="s">
        <v>425</v>
      </c>
      <c r="D172" t="s">
        <v>514</v>
      </c>
      <c r="E172" s="31">
        <v>65.032608695652172</v>
      </c>
      <c r="F172" s="31">
        <v>210.63032608695644</v>
      </c>
      <c r="G172" s="31">
        <v>30.091521739130428</v>
      </c>
      <c r="H172" s="36">
        <v>0.14286414638463538</v>
      </c>
      <c r="I172" s="31">
        <v>23.250434782608696</v>
      </c>
      <c r="J172" s="31">
        <v>5.5113043478260861</v>
      </c>
      <c r="K172" s="36">
        <v>0.23704091555090129</v>
      </c>
      <c r="L172" s="31">
        <v>7.7721739130434777</v>
      </c>
      <c r="M172" s="31">
        <v>5.5113043478260861</v>
      </c>
      <c r="N172" s="36">
        <v>0.70910718281494733</v>
      </c>
      <c r="O172" s="31">
        <v>9.7391304347826093</v>
      </c>
      <c r="P172" s="31">
        <v>0</v>
      </c>
      <c r="Q172" s="36">
        <v>0</v>
      </c>
      <c r="R172" s="31">
        <v>5.7391304347826084</v>
      </c>
      <c r="S172" s="31">
        <v>0</v>
      </c>
      <c r="T172" s="36">
        <v>0</v>
      </c>
      <c r="U172" s="31">
        <v>50.133260869565177</v>
      </c>
      <c r="V172" s="31">
        <v>8.8152173913043459</v>
      </c>
      <c r="W172" s="36">
        <v>0.17583570744060406</v>
      </c>
      <c r="X172" s="31">
        <v>0.88108695652173918</v>
      </c>
      <c r="Y172" s="31">
        <v>0</v>
      </c>
      <c r="Z172" s="36">
        <v>0</v>
      </c>
      <c r="AA172" s="31">
        <v>136.36554347826083</v>
      </c>
      <c r="AB172" s="31">
        <v>15.764999999999999</v>
      </c>
      <c r="AC172" s="36">
        <v>0.11560838315811962</v>
      </c>
      <c r="AD172" s="31">
        <v>0</v>
      </c>
      <c r="AE172" s="31">
        <v>0</v>
      </c>
      <c r="AF172" s="36" t="s">
        <v>786</v>
      </c>
      <c r="AG172" s="31">
        <v>0</v>
      </c>
      <c r="AH172" s="31">
        <v>0</v>
      </c>
      <c r="AI172" s="36" t="s">
        <v>786</v>
      </c>
      <c r="AJ172" t="s">
        <v>98</v>
      </c>
      <c r="AK172" s="37">
        <v>4</v>
      </c>
      <c r="AT172"/>
    </row>
    <row r="173" spans="1:46" x14ac:dyDescent="0.25">
      <c r="A173" t="s">
        <v>617</v>
      </c>
      <c r="B173" t="s">
        <v>205</v>
      </c>
      <c r="C173" t="s">
        <v>440</v>
      </c>
      <c r="D173" t="s">
        <v>552</v>
      </c>
      <c r="E173" s="31">
        <v>137</v>
      </c>
      <c r="F173" s="31">
        <v>368.24923913043483</v>
      </c>
      <c r="G173" s="31">
        <v>6.5175000000000001</v>
      </c>
      <c r="H173" s="36">
        <v>1.7698610906542796E-2</v>
      </c>
      <c r="I173" s="31">
        <v>40.120434782608697</v>
      </c>
      <c r="J173" s="31">
        <v>1.1630434782608696</v>
      </c>
      <c r="K173" s="36">
        <v>2.8988805444476955E-2</v>
      </c>
      <c r="L173" s="31">
        <v>33.696739130434786</v>
      </c>
      <c r="M173" s="31">
        <v>1.1630434782608696</v>
      </c>
      <c r="N173" s="36">
        <v>3.4515015644656623E-2</v>
      </c>
      <c r="O173" s="31">
        <v>3.2063043478260873</v>
      </c>
      <c r="P173" s="31">
        <v>0</v>
      </c>
      <c r="Q173" s="36">
        <v>0</v>
      </c>
      <c r="R173" s="31">
        <v>3.2173913043478262</v>
      </c>
      <c r="S173" s="31">
        <v>0</v>
      </c>
      <c r="T173" s="36">
        <v>0</v>
      </c>
      <c r="U173" s="31">
        <v>83.925652173913051</v>
      </c>
      <c r="V173" s="31">
        <v>5.3544565217391309</v>
      </c>
      <c r="W173" s="36">
        <v>6.3799998963886259E-2</v>
      </c>
      <c r="X173" s="31">
        <v>17.326630434782619</v>
      </c>
      <c r="Y173" s="31">
        <v>0</v>
      </c>
      <c r="Z173" s="36">
        <v>0</v>
      </c>
      <c r="AA173" s="31">
        <v>226.87652173913048</v>
      </c>
      <c r="AB173" s="31">
        <v>0</v>
      </c>
      <c r="AC173" s="36">
        <v>0</v>
      </c>
      <c r="AD173" s="31">
        <v>0</v>
      </c>
      <c r="AE173" s="31">
        <v>0</v>
      </c>
      <c r="AF173" s="36" t="s">
        <v>786</v>
      </c>
      <c r="AG173" s="31">
        <v>0</v>
      </c>
      <c r="AH173" s="31">
        <v>0</v>
      </c>
      <c r="AI173" s="36" t="s">
        <v>786</v>
      </c>
      <c r="AJ173" t="s">
        <v>4</v>
      </c>
      <c r="AK173" s="37">
        <v>4</v>
      </c>
      <c r="AT173"/>
    </row>
    <row r="174" spans="1:46" x14ac:dyDescent="0.25">
      <c r="A174" t="s">
        <v>617</v>
      </c>
      <c r="B174" t="s">
        <v>296</v>
      </c>
      <c r="C174" t="s">
        <v>418</v>
      </c>
      <c r="D174" t="s">
        <v>533</v>
      </c>
      <c r="E174" s="31">
        <v>109.72826086956522</v>
      </c>
      <c r="F174" s="31">
        <v>328.86413043478274</v>
      </c>
      <c r="G174" s="31">
        <v>0</v>
      </c>
      <c r="H174" s="36">
        <v>0</v>
      </c>
      <c r="I174" s="31">
        <v>39.607717391304348</v>
      </c>
      <c r="J174" s="31">
        <v>0</v>
      </c>
      <c r="K174" s="36">
        <v>0</v>
      </c>
      <c r="L174" s="31">
        <v>19.842500000000005</v>
      </c>
      <c r="M174" s="31">
        <v>0</v>
      </c>
      <c r="N174" s="36">
        <v>0</v>
      </c>
      <c r="O174" s="31">
        <v>14.026086956521736</v>
      </c>
      <c r="P174" s="31">
        <v>0</v>
      </c>
      <c r="Q174" s="36">
        <v>0</v>
      </c>
      <c r="R174" s="31">
        <v>5.7391304347826084</v>
      </c>
      <c r="S174" s="31">
        <v>0</v>
      </c>
      <c r="T174" s="36">
        <v>0</v>
      </c>
      <c r="U174" s="31">
        <v>49.081413043478271</v>
      </c>
      <c r="V174" s="31">
        <v>0</v>
      </c>
      <c r="W174" s="36">
        <v>0</v>
      </c>
      <c r="X174" s="31">
        <v>13.135543478260866</v>
      </c>
      <c r="Y174" s="31">
        <v>0</v>
      </c>
      <c r="Z174" s="36">
        <v>0</v>
      </c>
      <c r="AA174" s="31">
        <v>227.03945652173923</v>
      </c>
      <c r="AB174" s="31">
        <v>0</v>
      </c>
      <c r="AC174" s="36">
        <v>0</v>
      </c>
      <c r="AD174" s="31">
        <v>0</v>
      </c>
      <c r="AE174" s="31">
        <v>0</v>
      </c>
      <c r="AF174" s="36" t="s">
        <v>786</v>
      </c>
      <c r="AG174" s="31">
        <v>0</v>
      </c>
      <c r="AH174" s="31">
        <v>0</v>
      </c>
      <c r="AI174" s="36" t="s">
        <v>786</v>
      </c>
      <c r="AJ174" t="s">
        <v>95</v>
      </c>
      <c r="AK174" s="37">
        <v>4</v>
      </c>
      <c r="AT174"/>
    </row>
    <row r="175" spans="1:46" x14ac:dyDescent="0.25">
      <c r="A175" t="s">
        <v>617</v>
      </c>
      <c r="B175" t="s">
        <v>231</v>
      </c>
      <c r="C175" t="s">
        <v>444</v>
      </c>
      <c r="D175" t="s">
        <v>560</v>
      </c>
      <c r="E175" s="31">
        <v>28.456521739130434</v>
      </c>
      <c r="F175" s="31">
        <v>132.57065217391306</v>
      </c>
      <c r="G175" s="31">
        <v>1.013586956521739</v>
      </c>
      <c r="H175" s="36">
        <v>7.6456360431271251E-3</v>
      </c>
      <c r="I175" s="31">
        <v>26.489130434782609</v>
      </c>
      <c r="J175" s="31">
        <v>1.013586956521739</v>
      </c>
      <c r="K175" s="36">
        <v>3.8264259335248248E-2</v>
      </c>
      <c r="L175" s="31">
        <v>17.644021739130434</v>
      </c>
      <c r="M175" s="31">
        <v>1.013586956521739</v>
      </c>
      <c r="N175" s="36">
        <v>5.7446480825504388E-2</v>
      </c>
      <c r="O175" s="31">
        <v>5.0543478260869561</v>
      </c>
      <c r="P175" s="31">
        <v>0</v>
      </c>
      <c r="Q175" s="36">
        <v>0</v>
      </c>
      <c r="R175" s="31">
        <v>3.7907608695652173</v>
      </c>
      <c r="S175" s="31">
        <v>0</v>
      </c>
      <c r="T175" s="36">
        <v>0</v>
      </c>
      <c r="U175" s="31">
        <v>30.122282608695652</v>
      </c>
      <c r="V175" s="31">
        <v>0</v>
      </c>
      <c r="W175" s="36">
        <v>0</v>
      </c>
      <c r="X175" s="31">
        <v>4.8451086956521738</v>
      </c>
      <c r="Y175" s="31">
        <v>0</v>
      </c>
      <c r="Z175" s="36">
        <v>0</v>
      </c>
      <c r="AA175" s="31">
        <v>70.945652173913047</v>
      </c>
      <c r="AB175" s="31">
        <v>0</v>
      </c>
      <c r="AC175" s="36">
        <v>0</v>
      </c>
      <c r="AD175" s="31">
        <v>0.16847826086956522</v>
      </c>
      <c r="AE175" s="31">
        <v>0</v>
      </c>
      <c r="AF175" s="36">
        <v>0</v>
      </c>
      <c r="AG175" s="31">
        <v>0</v>
      </c>
      <c r="AH175" s="31">
        <v>0</v>
      </c>
      <c r="AI175" s="36" t="s">
        <v>786</v>
      </c>
      <c r="AJ175" t="s">
        <v>30</v>
      </c>
      <c r="AK175" s="37">
        <v>4</v>
      </c>
      <c r="AT175"/>
    </row>
    <row r="176" spans="1:46" x14ac:dyDescent="0.25">
      <c r="A176" t="s">
        <v>617</v>
      </c>
      <c r="B176" t="s">
        <v>230</v>
      </c>
      <c r="C176" t="s">
        <v>454</v>
      </c>
      <c r="D176" t="s">
        <v>568</v>
      </c>
      <c r="E176" s="31">
        <v>68.152173913043484</v>
      </c>
      <c r="F176" s="31">
        <v>262.59054347826083</v>
      </c>
      <c r="G176" s="31">
        <v>0</v>
      </c>
      <c r="H176" s="36">
        <v>0</v>
      </c>
      <c r="I176" s="31">
        <v>48.419021739130443</v>
      </c>
      <c r="J176" s="31">
        <v>0</v>
      </c>
      <c r="K176" s="36">
        <v>0</v>
      </c>
      <c r="L176" s="31">
        <v>36.727500000000006</v>
      </c>
      <c r="M176" s="31">
        <v>0</v>
      </c>
      <c r="N176" s="36">
        <v>0</v>
      </c>
      <c r="O176" s="31">
        <v>6.0393478260869582</v>
      </c>
      <c r="P176" s="31">
        <v>0</v>
      </c>
      <c r="Q176" s="36">
        <v>0</v>
      </c>
      <c r="R176" s="31">
        <v>5.6521739130434785</v>
      </c>
      <c r="S176" s="31">
        <v>0</v>
      </c>
      <c r="T176" s="36">
        <v>0</v>
      </c>
      <c r="U176" s="31">
        <v>50.9273913043478</v>
      </c>
      <c r="V176" s="31">
        <v>0</v>
      </c>
      <c r="W176" s="36">
        <v>0</v>
      </c>
      <c r="X176" s="31">
        <v>13.686956521739134</v>
      </c>
      <c r="Y176" s="31">
        <v>0</v>
      </c>
      <c r="Z176" s="36">
        <v>0</v>
      </c>
      <c r="AA176" s="31">
        <v>144.53076086956517</v>
      </c>
      <c r="AB176" s="31">
        <v>0</v>
      </c>
      <c r="AC176" s="36">
        <v>0</v>
      </c>
      <c r="AD176" s="31">
        <v>5.0264130434782599</v>
      </c>
      <c r="AE176" s="31">
        <v>0</v>
      </c>
      <c r="AF176" s="36">
        <v>0</v>
      </c>
      <c r="AG176" s="31">
        <v>0</v>
      </c>
      <c r="AH176" s="31">
        <v>0</v>
      </c>
      <c r="AI176" s="36" t="s">
        <v>786</v>
      </c>
      <c r="AJ176" t="s">
        <v>29</v>
      </c>
      <c r="AK176" s="37">
        <v>4</v>
      </c>
      <c r="AT176"/>
    </row>
    <row r="177" spans="1:46" x14ac:dyDescent="0.25">
      <c r="A177" t="s">
        <v>617</v>
      </c>
      <c r="B177" t="s">
        <v>276</v>
      </c>
      <c r="C177" t="s">
        <v>454</v>
      </c>
      <c r="D177" t="s">
        <v>568</v>
      </c>
      <c r="E177" s="31">
        <v>94.25</v>
      </c>
      <c r="F177" s="31">
        <v>346.31956521739136</v>
      </c>
      <c r="G177" s="31">
        <v>12.005434782608695</v>
      </c>
      <c r="H177" s="36">
        <v>3.4665771121168552E-2</v>
      </c>
      <c r="I177" s="31">
        <v>68.639130434782587</v>
      </c>
      <c r="J177" s="31">
        <v>0.75543478260869568</v>
      </c>
      <c r="K177" s="36">
        <v>1.100589092291126E-2</v>
      </c>
      <c r="L177" s="31">
        <v>62.144565217391289</v>
      </c>
      <c r="M177" s="31">
        <v>0</v>
      </c>
      <c r="N177" s="36">
        <v>0</v>
      </c>
      <c r="O177" s="31">
        <v>0.75543478260869568</v>
      </c>
      <c r="P177" s="31">
        <v>0.75543478260869568</v>
      </c>
      <c r="Q177" s="36">
        <v>1</v>
      </c>
      <c r="R177" s="31">
        <v>5.7391304347826084</v>
      </c>
      <c r="S177" s="31">
        <v>0</v>
      </c>
      <c r="T177" s="36">
        <v>0</v>
      </c>
      <c r="U177" s="31">
        <v>73.151630434782632</v>
      </c>
      <c r="V177" s="31">
        <v>1.5027173913043479</v>
      </c>
      <c r="W177" s="36">
        <v>2.054250031575271E-2</v>
      </c>
      <c r="X177" s="31">
        <v>0.25815217391304346</v>
      </c>
      <c r="Y177" s="31">
        <v>0.25815217391304346</v>
      </c>
      <c r="Z177" s="36">
        <v>1</v>
      </c>
      <c r="AA177" s="31">
        <v>200.82608695652181</v>
      </c>
      <c r="AB177" s="31">
        <v>9.4891304347826093</v>
      </c>
      <c r="AC177" s="36">
        <v>4.7250487118423889E-2</v>
      </c>
      <c r="AD177" s="31">
        <v>3.4445652173913035</v>
      </c>
      <c r="AE177" s="31">
        <v>0</v>
      </c>
      <c r="AF177" s="36">
        <v>0</v>
      </c>
      <c r="AG177" s="31">
        <v>0</v>
      </c>
      <c r="AH177" s="31">
        <v>0</v>
      </c>
      <c r="AI177" s="36" t="s">
        <v>786</v>
      </c>
      <c r="AJ177" t="s">
        <v>75</v>
      </c>
      <c r="AK177" s="37">
        <v>4</v>
      </c>
      <c r="AT177"/>
    </row>
    <row r="178" spans="1:46" x14ac:dyDescent="0.25">
      <c r="A178" t="s">
        <v>617</v>
      </c>
      <c r="B178" t="s">
        <v>216</v>
      </c>
      <c r="C178" t="s">
        <v>448</v>
      </c>
      <c r="D178" t="s">
        <v>564</v>
      </c>
      <c r="E178" s="31">
        <v>85.586956521739125</v>
      </c>
      <c r="F178" s="31">
        <v>346.97010869565213</v>
      </c>
      <c r="G178" s="31">
        <v>0</v>
      </c>
      <c r="H178" s="36">
        <v>0</v>
      </c>
      <c r="I178" s="31">
        <v>41.644021739130437</v>
      </c>
      <c r="J178" s="31">
        <v>0</v>
      </c>
      <c r="K178" s="36">
        <v>0</v>
      </c>
      <c r="L178" s="31">
        <v>17.260326086956521</v>
      </c>
      <c r="M178" s="31">
        <v>0</v>
      </c>
      <c r="N178" s="36">
        <v>0</v>
      </c>
      <c r="O178" s="31">
        <v>18.818478260869565</v>
      </c>
      <c r="P178" s="31">
        <v>0</v>
      </c>
      <c r="Q178" s="36">
        <v>0</v>
      </c>
      <c r="R178" s="31">
        <v>5.5652173913043477</v>
      </c>
      <c r="S178" s="31">
        <v>0</v>
      </c>
      <c r="T178" s="36">
        <v>0</v>
      </c>
      <c r="U178" s="31">
        <v>92.054347826086953</v>
      </c>
      <c r="V178" s="31">
        <v>0</v>
      </c>
      <c r="W178" s="36">
        <v>0</v>
      </c>
      <c r="X178" s="31">
        <v>4.8478260869565215</v>
      </c>
      <c r="Y178" s="31">
        <v>0</v>
      </c>
      <c r="Z178" s="36">
        <v>0</v>
      </c>
      <c r="AA178" s="31">
        <v>208.42391304347825</v>
      </c>
      <c r="AB178" s="31">
        <v>0</v>
      </c>
      <c r="AC178" s="36">
        <v>0</v>
      </c>
      <c r="AD178" s="31">
        <v>0</v>
      </c>
      <c r="AE178" s="31">
        <v>0</v>
      </c>
      <c r="AF178" s="36" t="s">
        <v>786</v>
      </c>
      <c r="AG178" s="31">
        <v>0</v>
      </c>
      <c r="AH178" s="31">
        <v>0</v>
      </c>
      <c r="AI178" s="36" t="s">
        <v>786</v>
      </c>
      <c r="AJ178" t="s">
        <v>15</v>
      </c>
      <c r="AK178" s="37">
        <v>4</v>
      </c>
      <c r="AT178"/>
    </row>
    <row r="179" spans="1:46" x14ac:dyDescent="0.25">
      <c r="A179" t="s">
        <v>617</v>
      </c>
      <c r="B179" t="s">
        <v>377</v>
      </c>
      <c r="C179" t="s">
        <v>425</v>
      </c>
      <c r="D179" t="s">
        <v>514</v>
      </c>
      <c r="E179" s="31">
        <v>39.423913043478258</v>
      </c>
      <c r="F179" s="31">
        <v>181.5516304347826</v>
      </c>
      <c r="G179" s="31">
        <v>0</v>
      </c>
      <c r="H179" s="36">
        <v>0</v>
      </c>
      <c r="I179" s="31">
        <v>22.766304347826086</v>
      </c>
      <c r="J179" s="31">
        <v>0</v>
      </c>
      <c r="K179" s="36">
        <v>0</v>
      </c>
      <c r="L179" s="31">
        <v>12.385869565217391</v>
      </c>
      <c r="M179" s="31">
        <v>0</v>
      </c>
      <c r="N179" s="36">
        <v>0</v>
      </c>
      <c r="O179" s="31">
        <v>4.7282608695652177</v>
      </c>
      <c r="P179" s="31">
        <v>0</v>
      </c>
      <c r="Q179" s="36">
        <v>0</v>
      </c>
      <c r="R179" s="31">
        <v>5.6521739130434785</v>
      </c>
      <c r="S179" s="31">
        <v>0</v>
      </c>
      <c r="T179" s="36">
        <v>0</v>
      </c>
      <c r="U179" s="31">
        <v>40.782608695652172</v>
      </c>
      <c r="V179" s="31">
        <v>0</v>
      </c>
      <c r="W179" s="36">
        <v>0</v>
      </c>
      <c r="X179" s="31">
        <v>10.728260869565217</v>
      </c>
      <c r="Y179" s="31">
        <v>0</v>
      </c>
      <c r="Z179" s="36">
        <v>0</v>
      </c>
      <c r="AA179" s="31">
        <v>107.27445652173913</v>
      </c>
      <c r="AB179" s="31">
        <v>0</v>
      </c>
      <c r="AC179" s="36">
        <v>0</v>
      </c>
      <c r="AD179" s="31">
        <v>0</v>
      </c>
      <c r="AE179" s="31">
        <v>0</v>
      </c>
      <c r="AF179" s="36" t="s">
        <v>786</v>
      </c>
      <c r="AG179" s="31">
        <v>0</v>
      </c>
      <c r="AH179" s="31">
        <v>0</v>
      </c>
      <c r="AI179" s="36" t="s">
        <v>786</v>
      </c>
      <c r="AJ179" t="s">
        <v>177</v>
      </c>
      <c r="AK179" s="37">
        <v>4</v>
      </c>
      <c r="AT179"/>
    </row>
    <row r="180" spans="1:46" x14ac:dyDescent="0.25">
      <c r="A180" t="s">
        <v>617</v>
      </c>
      <c r="B180" t="s">
        <v>251</v>
      </c>
      <c r="C180" t="s">
        <v>465</v>
      </c>
      <c r="D180" t="s">
        <v>540</v>
      </c>
      <c r="E180" s="31">
        <v>57.75</v>
      </c>
      <c r="F180" s="31">
        <v>182.37858695652176</v>
      </c>
      <c r="G180" s="31">
        <v>0</v>
      </c>
      <c r="H180" s="36">
        <v>0</v>
      </c>
      <c r="I180" s="31">
        <v>33.649456521739133</v>
      </c>
      <c r="J180" s="31">
        <v>0</v>
      </c>
      <c r="K180" s="36">
        <v>0</v>
      </c>
      <c r="L180" s="31">
        <v>25.736413043478262</v>
      </c>
      <c r="M180" s="31">
        <v>0</v>
      </c>
      <c r="N180" s="36">
        <v>0</v>
      </c>
      <c r="O180" s="31">
        <v>2.2608695652173911</v>
      </c>
      <c r="P180" s="31">
        <v>0</v>
      </c>
      <c r="Q180" s="36">
        <v>0</v>
      </c>
      <c r="R180" s="31">
        <v>5.6521739130434785</v>
      </c>
      <c r="S180" s="31">
        <v>0</v>
      </c>
      <c r="T180" s="36">
        <v>0</v>
      </c>
      <c r="U180" s="31">
        <v>34.83195652173913</v>
      </c>
      <c r="V180" s="31">
        <v>0</v>
      </c>
      <c r="W180" s="36">
        <v>0</v>
      </c>
      <c r="X180" s="31">
        <v>10.423913043478262</v>
      </c>
      <c r="Y180" s="31">
        <v>0</v>
      </c>
      <c r="Z180" s="36">
        <v>0</v>
      </c>
      <c r="AA180" s="31">
        <v>103.47326086956522</v>
      </c>
      <c r="AB180" s="31">
        <v>0</v>
      </c>
      <c r="AC180" s="36">
        <v>0</v>
      </c>
      <c r="AD180" s="31">
        <v>0</v>
      </c>
      <c r="AE180" s="31">
        <v>0</v>
      </c>
      <c r="AF180" s="36" t="s">
        <v>786</v>
      </c>
      <c r="AG180" s="31">
        <v>0</v>
      </c>
      <c r="AH180" s="31">
        <v>0</v>
      </c>
      <c r="AI180" s="36" t="s">
        <v>786</v>
      </c>
      <c r="AJ180" t="s">
        <v>50</v>
      </c>
      <c r="AK180" s="37">
        <v>4</v>
      </c>
      <c r="AT180"/>
    </row>
    <row r="181" spans="1:46" x14ac:dyDescent="0.25">
      <c r="A181" t="s">
        <v>617</v>
      </c>
      <c r="B181" t="s">
        <v>279</v>
      </c>
      <c r="C181" t="s">
        <v>418</v>
      </c>
      <c r="D181" t="s">
        <v>533</v>
      </c>
      <c r="E181" s="31">
        <v>54.489130434782609</v>
      </c>
      <c r="F181" s="31">
        <v>265.98108695652172</v>
      </c>
      <c r="G181" s="31">
        <v>0</v>
      </c>
      <c r="H181" s="36">
        <v>0</v>
      </c>
      <c r="I181" s="31">
        <v>30.242282608695646</v>
      </c>
      <c r="J181" s="31">
        <v>0</v>
      </c>
      <c r="K181" s="36">
        <v>0</v>
      </c>
      <c r="L181" s="31">
        <v>20.147173913043474</v>
      </c>
      <c r="M181" s="31">
        <v>0</v>
      </c>
      <c r="N181" s="36">
        <v>0</v>
      </c>
      <c r="O181" s="31">
        <v>5.0570652173913047</v>
      </c>
      <c r="P181" s="31">
        <v>0</v>
      </c>
      <c r="Q181" s="36">
        <v>0</v>
      </c>
      <c r="R181" s="31">
        <v>5.0380434782608692</v>
      </c>
      <c r="S181" s="31">
        <v>0</v>
      </c>
      <c r="T181" s="36">
        <v>0</v>
      </c>
      <c r="U181" s="31">
        <v>53.57641304347824</v>
      </c>
      <c r="V181" s="31">
        <v>0</v>
      </c>
      <c r="W181" s="36">
        <v>0</v>
      </c>
      <c r="X181" s="31">
        <v>16.790326086956522</v>
      </c>
      <c r="Y181" s="31">
        <v>0</v>
      </c>
      <c r="Z181" s="36">
        <v>0</v>
      </c>
      <c r="AA181" s="31">
        <v>165.37206521739131</v>
      </c>
      <c r="AB181" s="31">
        <v>0</v>
      </c>
      <c r="AC181" s="36">
        <v>0</v>
      </c>
      <c r="AD181" s="31">
        <v>0</v>
      </c>
      <c r="AE181" s="31">
        <v>0</v>
      </c>
      <c r="AF181" s="36" t="s">
        <v>786</v>
      </c>
      <c r="AG181" s="31">
        <v>0</v>
      </c>
      <c r="AH181" s="31">
        <v>0</v>
      </c>
      <c r="AI181" s="36" t="s">
        <v>786</v>
      </c>
      <c r="AJ181" t="s">
        <v>78</v>
      </c>
      <c r="AK181" s="37">
        <v>4</v>
      </c>
      <c r="AT181"/>
    </row>
    <row r="182" spans="1:46" x14ac:dyDescent="0.25">
      <c r="A182" t="s">
        <v>617</v>
      </c>
      <c r="B182" t="s">
        <v>366</v>
      </c>
      <c r="C182" t="s">
        <v>499</v>
      </c>
      <c r="D182" t="s">
        <v>587</v>
      </c>
      <c r="E182" s="31">
        <v>43.043478260869563</v>
      </c>
      <c r="F182" s="31">
        <v>192.76630434782609</v>
      </c>
      <c r="G182" s="31">
        <v>23.407608695652176</v>
      </c>
      <c r="H182" s="36">
        <v>0.1214299811102653</v>
      </c>
      <c r="I182" s="31">
        <v>11.456521739130434</v>
      </c>
      <c r="J182" s="31">
        <v>0.16304347826086957</v>
      </c>
      <c r="K182" s="36">
        <v>1.4231499051233398E-2</v>
      </c>
      <c r="L182" s="31">
        <v>4.4021739130434785</v>
      </c>
      <c r="M182" s="31">
        <v>0.16304347826086957</v>
      </c>
      <c r="N182" s="36">
        <v>3.7037037037037035E-2</v>
      </c>
      <c r="O182" s="31">
        <v>5.4891304347826084</v>
      </c>
      <c r="P182" s="31">
        <v>0</v>
      </c>
      <c r="Q182" s="36">
        <v>0</v>
      </c>
      <c r="R182" s="31">
        <v>1.5652173913043479</v>
      </c>
      <c r="S182" s="31">
        <v>0</v>
      </c>
      <c r="T182" s="36">
        <v>0</v>
      </c>
      <c r="U182" s="31">
        <v>66.758152173913047</v>
      </c>
      <c r="V182" s="31">
        <v>5.1413043478260869</v>
      </c>
      <c r="W182" s="36">
        <v>7.7013880408678306E-2</v>
      </c>
      <c r="X182" s="31">
        <v>9.8369565217391308</v>
      </c>
      <c r="Y182" s="31">
        <v>0</v>
      </c>
      <c r="Z182" s="36">
        <v>0</v>
      </c>
      <c r="AA182" s="31">
        <v>104.71467391304348</v>
      </c>
      <c r="AB182" s="31">
        <v>18.103260869565219</v>
      </c>
      <c r="AC182" s="36">
        <v>0.17288179577007914</v>
      </c>
      <c r="AD182" s="31">
        <v>0</v>
      </c>
      <c r="AE182" s="31">
        <v>0</v>
      </c>
      <c r="AF182" s="36" t="s">
        <v>786</v>
      </c>
      <c r="AG182" s="31">
        <v>0</v>
      </c>
      <c r="AH182" s="31">
        <v>0</v>
      </c>
      <c r="AI182" s="36" t="s">
        <v>786</v>
      </c>
      <c r="AJ182" t="s">
        <v>166</v>
      </c>
      <c r="AK182" s="37">
        <v>4</v>
      </c>
      <c r="AT182"/>
    </row>
    <row r="183" spans="1:46" x14ac:dyDescent="0.25">
      <c r="A183" t="s">
        <v>617</v>
      </c>
      <c r="B183" t="s">
        <v>232</v>
      </c>
      <c r="C183" t="s">
        <v>447</v>
      </c>
      <c r="D183" t="s">
        <v>529</v>
      </c>
      <c r="E183" s="31">
        <v>98.902173913043484</v>
      </c>
      <c r="F183" s="31">
        <v>283.99706521739131</v>
      </c>
      <c r="G183" s="31">
        <v>0</v>
      </c>
      <c r="H183" s="36">
        <v>0</v>
      </c>
      <c r="I183" s="31">
        <v>34.181956521739139</v>
      </c>
      <c r="J183" s="31">
        <v>0</v>
      </c>
      <c r="K183" s="36">
        <v>0</v>
      </c>
      <c r="L183" s="31">
        <v>19.462717391304356</v>
      </c>
      <c r="M183" s="31">
        <v>0</v>
      </c>
      <c r="N183" s="36">
        <v>0</v>
      </c>
      <c r="O183" s="31">
        <v>9.4032608695652158</v>
      </c>
      <c r="P183" s="31">
        <v>0</v>
      </c>
      <c r="Q183" s="36">
        <v>0</v>
      </c>
      <c r="R183" s="31">
        <v>5.3159782608695645</v>
      </c>
      <c r="S183" s="31">
        <v>0</v>
      </c>
      <c r="T183" s="36">
        <v>0</v>
      </c>
      <c r="U183" s="31">
        <v>90.515000000000015</v>
      </c>
      <c r="V183" s="31">
        <v>0</v>
      </c>
      <c r="W183" s="36">
        <v>0</v>
      </c>
      <c r="X183" s="31">
        <v>4.196739130434783</v>
      </c>
      <c r="Y183" s="31">
        <v>0</v>
      </c>
      <c r="Z183" s="36">
        <v>0</v>
      </c>
      <c r="AA183" s="31">
        <v>155.10336956521738</v>
      </c>
      <c r="AB183" s="31">
        <v>0</v>
      </c>
      <c r="AC183" s="36">
        <v>0</v>
      </c>
      <c r="AD183" s="31">
        <v>0</v>
      </c>
      <c r="AE183" s="31">
        <v>0</v>
      </c>
      <c r="AF183" s="36" t="s">
        <v>786</v>
      </c>
      <c r="AG183" s="31">
        <v>0</v>
      </c>
      <c r="AH183" s="31">
        <v>0</v>
      </c>
      <c r="AI183" s="36" t="s">
        <v>786</v>
      </c>
      <c r="AJ183" t="s">
        <v>31</v>
      </c>
      <c r="AK183" s="37">
        <v>4</v>
      </c>
      <c r="AT183"/>
    </row>
    <row r="184" spans="1:46" x14ac:dyDescent="0.25">
      <c r="A184" t="s">
        <v>617</v>
      </c>
      <c r="B184" t="s">
        <v>346</v>
      </c>
      <c r="C184" t="s">
        <v>429</v>
      </c>
      <c r="D184" t="s">
        <v>537</v>
      </c>
      <c r="E184" s="31">
        <v>45.695652173913047</v>
      </c>
      <c r="F184" s="31">
        <v>181.70380434782609</v>
      </c>
      <c r="G184" s="31">
        <v>0</v>
      </c>
      <c r="H184" s="36">
        <v>0</v>
      </c>
      <c r="I184" s="31">
        <v>33.108695652173914</v>
      </c>
      <c r="J184" s="31">
        <v>0</v>
      </c>
      <c r="K184" s="36">
        <v>0</v>
      </c>
      <c r="L184" s="31">
        <v>27.160326086956523</v>
      </c>
      <c r="M184" s="31">
        <v>0</v>
      </c>
      <c r="N184" s="36">
        <v>0</v>
      </c>
      <c r="O184" s="31">
        <v>0</v>
      </c>
      <c r="P184" s="31">
        <v>0</v>
      </c>
      <c r="Q184" s="36" t="s">
        <v>786</v>
      </c>
      <c r="R184" s="31">
        <v>5.9483695652173916</v>
      </c>
      <c r="S184" s="31">
        <v>0</v>
      </c>
      <c r="T184" s="36">
        <v>0</v>
      </c>
      <c r="U184" s="31">
        <v>50.097826086956523</v>
      </c>
      <c r="V184" s="31">
        <v>0</v>
      </c>
      <c r="W184" s="36">
        <v>0</v>
      </c>
      <c r="X184" s="31">
        <v>0</v>
      </c>
      <c r="Y184" s="31">
        <v>0</v>
      </c>
      <c r="Z184" s="36" t="s">
        <v>786</v>
      </c>
      <c r="AA184" s="31">
        <v>98.497282608695656</v>
      </c>
      <c r="AB184" s="31">
        <v>0</v>
      </c>
      <c r="AC184" s="36">
        <v>0</v>
      </c>
      <c r="AD184" s="31">
        <v>0</v>
      </c>
      <c r="AE184" s="31">
        <v>0</v>
      </c>
      <c r="AF184" s="36" t="s">
        <v>786</v>
      </c>
      <c r="AG184" s="31">
        <v>0</v>
      </c>
      <c r="AH184" s="31">
        <v>0</v>
      </c>
      <c r="AI184" s="36" t="s">
        <v>786</v>
      </c>
      <c r="AJ184" t="s">
        <v>146</v>
      </c>
      <c r="AK184" s="37">
        <v>4</v>
      </c>
      <c r="AT184"/>
    </row>
    <row r="185" spans="1:46" x14ac:dyDescent="0.25">
      <c r="A185" t="s">
        <v>617</v>
      </c>
      <c r="B185" t="s">
        <v>320</v>
      </c>
      <c r="C185" t="s">
        <v>487</v>
      </c>
      <c r="D185" t="s">
        <v>539</v>
      </c>
      <c r="E185" s="31">
        <v>47.358695652173914</v>
      </c>
      <c r="F185" s="31">
        <v>177.14413043478265</v>
      </c>
      <c r="G185" s="31">
        <v>0</v>
      </c>
      <c r="H185" s="36">
        <v>0</v>
      </c>
      <c r="I185" s="31">
        <v>33.024021739130433</v>
      </c>
      <c r="J185" s="31">
        <v>0</v>
      </c>
      <c r="K185" s="36">
        <v>0</v>
      </c>
      <c r="L185" s="31">
        <v>22.520326086956519</v>
      </c>
      <c r="M185" s="31">
        <v>0</v>
      </c>
      <c r="N185" s="36">
        <v>0</v>
      </c>
      <c r="O185" s="31">
        <v>4.5906521739130453</v>
      </c>
      <c r="P185" s="31">
        <v>0</v>
      </c>
      <c r="Q185" s="36">
        <v>0</v>
      </c>
      <c r="R185" s="31">
        <v>5.9130434782608692</v>
      </c>
      <c r="S185" s="31">
        <v>0</v>
      </c>
      <c r="T185" s="36">
        <v>0</v>
      </c>
      <c r="U185" s="31">
        <v>38.319456521739134</v>
      </c>
      <c r="V185" s="31">
        <v>0</v>
      </c>
      <c r="W185" s="36">
        <v>0</v>
      </c>
      <c r="X185" s="31">
        <v>4.902717391304348</v>
      </c>
      <c r="Y185" s="31">
        <v>0</v>
      </c>
      <c r="Z185" s="36">
        <v>0</v>
      </c>
      <c r="AA185" s="31">
        <v>100.89793478260871</v>
      </c>
      <c r="AB185" s="31">
        <v>0</v>
      </c>
      <c r="AC185" s="36">
        <v>0</v>
      </c>
      <c r="AD185" s="31">
        <v>0</v>
      </c>
      <c r="AE185" s="31">
        <v>0</v>
      </c>
      <c r="AF185" s="36" t="s">
        <v>786</v>
      </c>
      <c r="AG185" s="31">
        <v>0</v>
      </c>
      <c r="AH185" s="31">
        <v>0</v>
      </c>
      <c r="AI185" s="36" t="s">
        <v>786</v>
      </c>
      <c r="AJ185" t="s">
        <v>119</v>
      </c>
      <c r="AK185" s="37">
        <v>4</v>
      </c>
      <c r="AT185"/>
    </row>
    <row r="186" spans="1:46" x14ac:dyDescent="0.25">
      <c r="A186" t="s">
        <v>617</v>
      </c>
      <c r="B186" t="s">
        <v>295</v>
      </c>
      <c r="C186" t="s">
        <v>456</v>
      </c>
      <c r="D186" t="s">
        <v>546</v>
      </c>
      <c r="E186" s="31">
        <v>69.695652173913047</v>
      </c>
      <c r="F186" s="31">
        <v>287.11478260869569</v>
      </c>
      <c r="G186" s="31">
        <v>0</v>
      </c>
      <c r="H186" s="36">
        <v>0</v>
      </c>
      <c r="I186" s="31">
        <v>66.739239130434797</v>
      </c>
      <c r="J186" s="31">
        <v>0</v>
      </c>
      <c r="K186" s="36">
        <v>0</v>
      </c>
      <c r="L186" s="31">
        <v>50.913152173913055</v>
      </c>
      <c r="M186" s="31">
        <v>0</v>
      </c>
      <c r="N186" s="36">
        <v>0</v>
      </c>
      <c r="O186" s="31">
        <v>10.347826086956522</v>
      </c>
      <c r="P186" s="31">
        <v>0</v>
      </c>
      <c r="Q186" s="36">
        <v>0</v>
      </c>
      <c r="R186" s="31">
        <v>5.4782608695652177</v>
      </c>
      <c r="S186" s="31">
        <v>0</v>
      </c>
      <c r="T186" s="36">
        <v>0</v>
      </c>
      <c r="U186" s="31">
        <v>67.606739130434804</v>
      </c>
      <c r="V186" s="31">
        <v>0</v>
      </c>
      <c r="W186" s="36">
        <v>0</v>
      </c>
      <c r="X186" s="31">
        <v>4.934456521739131</v>
      </c>
      <c r="Y186" s="31">
        <v>0</v>
      </c>
      <c r="Z186" s="36">
        <v>0</v>
      </c>
      <c r="AA186" s="31">
        <v>147.83434782608694</v>
      </c>
      <c r="AB186" s="31">
        <v>0</v>
      </c>
      <c r="AC186" s="36">
        <v>0</v>
      </c>
      <c r="AD186" s="31">
        <v>0</v>
      </c>
      <c r="AE186" s="31">
        <v>0</v>
      </c>
      <c r="AF186" s="36" t="s">
        <v>786</v>
      </c>
      <c r="AG186" s="31">
        <v>0</v>
      </c>
      <c r="AH186" s="31">
        <v>0</v>
      </c>
      <c r="AI186" s="36" t="s">
        <v>786</v>
      </c>
      <c r="AJ186" t="s">
        <v>94</v>
      </c>
      <c r="AK186" s="37">
        <v>4</v>
      </c>
      <c r="AT186"/>
    </row>
    <row r="187" spans="1:46" x14ac:dyDescent="0.25">
      <c r="A187" t="s">
        <v>617</v>
      </c>
      <c r="B187" t="s">
        <v>333</v>
      </c>
      <c r="C187" t="s">
        <v>418</v>
      </c>
      <c r="D187" t="s">
        <v>533</v>
      </c>
      <c r="E187" s="31">
        <v>42.152173913043477</v>
      </c>
      <c r="F187" s="31">
        <v>171.21108695652174</v>
      </c>
      <c r="G187" s="31">
        <v>0</v>
      </c>
      <c r="H187" s="36">
        <v>0</v>
      </c>
      <c r="I187" s="31">
        <v>39.823369565217384</v>
      </c>
      <c r="J187" s="31">
        <v>0</v>
      </c>
      <c r="K187" s="36">
        <v>0</v>
      </c>
      <c r="L187" s="31">
        <v>26.170108695652164</v>
      </c>
      <c r="M187" s="31">
        <v>0</v>
      </c>
      <c r="N187" s="36">
        <v>0</v>
      </c>
      <c r="O187" s="31">
        <v>7.3502173913043478</v>
      </c>
      <c r="P187" s="31">
        <v>0</v>
      </c>
      <c r="Q187" s="36">
        <v>0</v>
      </c>
      <c r="R187" s="31">
        <v>6.3030434782608697</v>
      </c>
      <c r="S187" s="31">
        <v>0</v>
      </c>
      <c r="T187" s="36">
        <v>0</v>
      </c>
      <c r="U187" s="31">
        <v>31.656195652173913</v>
      </c>
      <c r="V187" s="31">
        <v>0</v>
      </c>
      <c r="W187" s="36">
        <v>0</v>
      </c>
      <c r="X187" s="31">
        <v>0.19021739130434784</v>
      </c>
      <c r="Y187" s="31">
        <v>0</v>
      </c>
      <c r="Z187" s="36">
        <v>0</v>
      </c>
      <c r="AA187" s="31">
        <v>99.541304347826085</v>
      </c>
      <c r="AB187" s="31">
        <v>0</v>
      </c>
      <c r="AC187" s="36">
        <v>0</v>
      </c>
      <c r="AD187" s="31">
        <v>0</v>
      </c>
      <c r="AE187" s="31">
        <v>0</v>
      </c>
      <c r="AF187" s="36" t="s">
        <v>786</v>
      </c>
      <c r="AG187" s="31">
        <v>0</v>
      </c>
      <c r="AH187" s="31">
        <v>0</v>
      </c>
      <c r="AI187" s="36" t="s">
        <v>786</v>
      </c>
      <c r="AJ187" t="s">
        <v>133</v>
      </c>
      <c r="AK187" s="37">
        <v>4</v>
      </c>
      <c r="AT187"/>
    </row>
    <row r="188" spans="1:46" x14ac:dyDescent="0.25">
      <c r="A188" t="s">
        <v>617</v>
      </c>
      <c r="B188" t="s">
        <v>397</v>
      </c>
      <c r="C188" t="s">
        <v>451</v>
      </c>
      <c r="D188" t="s">
        <v>566</v>
      </c>
      <c r="E188" s="31">
        <v>54.163043478260867</v>
      </c>
      <c r="F188" s="31">
        <v>212.09239130434787</v>
      </c>
      <c r="G188" s="31">
        <v>59.058804347826097</v>
      </c>
      <c r="H188" s="36">
        <v>0.27845791159513134</v>
      </c>
      <c r="I188" s="31">
        <v>22.256521739130434</v>
      </c>
      <c r="J188" s="31">
        <v>0</v>
      </c>
      <c r="K188" s="36">
        <v>0</v>
      </c>
      <c r="L188" s="31">
        <v>1.3994565217391304</v>
      </c>
      <c r="M188" s="31">
        <v>0</v>
      </c>
      <c r="N188" s="36">
        <v>0</v>
      </c>
      <c r="O188" s="31">
        <v>15.204891304347825</v>
      </c>
      <c r="P188" s="31">
        <v>0</v>
      </c>
      <c r="Q188" s="36">
        <v>0</v>
      </c>
      <c r="R188" s="31">
        <v>5.6521739130434785</v>
      </c>
      <c r="S188" s="31">
        <v>0</v>
      </c>
      <c r="T188" s="36">
        <v>0</v>
      </c>
      <c r="U188" s="31">
        <v>47.31663043478261</v>
      </c>
      <c r="V188" s="31">
        <v>4.7875000000000014</v>
      </c>
      <c r="W188" s="36">
        <v>0.10118007043207994</v>
      </c>
      <c r="X188" s="31">
        <v>6.3288043478260869</v>
      </c>
      <c r="Y188" s="31">
        <v>0</v>
      </c>
      <c r="Z188" s="36">
        <v>0</v>
      </c>
      <c r="AA188" s="31">
        <v>136.19043478260875</v>
      </c>
      <c r="AB188" s="31">
        <v>54.271304347826096</v>
      </c>
      <c r="AC188" s="36">
        <v>0.39849571252530014</v>
      </c>
      <c r="AD188" s="31">
        <v>0</v>
      </c>
      <c r="AE188" s="31">
        <v>0</v>
      </c>
      <c r="AF188" s="36" t="s">
        <v>786</v>
      </c>
      <c r="AG188" s="31">
        <v>0</v>
      </c>
      <c r="AH188" s="31">
        <v>0</v>
      </c>
      <c r="AI188" s="36" t="s">
        <v>786</v>
      </c>
      <c r="AJ188" t="s">
        <v>197</v>
      </c>
      <c r="AK188" s="37">
        <v>4</v>
      </c>
      <c r="AT188"/>
    </row>
    <row r="189" spans="1:46" x14ac:dyDescent="0.25">
      <c r="A189" t="s">
        <v>617</v>
      </c>
      <c r="B189" t="s">
        <v>348</v>
      </c>
      <c r="C189" t="s">
        <v>406</v>
      </c>
      <c r="D189" t="s">
        <v>521</v>
      </c>
      <c r="E189" s="31">
        <v>48.673913043478258</v>
      </c>
      <c r="F189" s="31">
        <v>186.50250000000003</v>
      </c>
      <c r="G189" s="31">
        <v>25.099782608695655</v>
      </c>
      <c r="H189" s="36">
        <v>0.13458148072382758</v>
      </c>
      <c r="I189" s="31">
        <v>15.048804347826088</v>
      </c>
      <c r="J189" s="31">
        <v>7.2781521739130444</v>
      </c>
      <c r="K189" s="36">
        <v>0.48363657375640129</v>
      </c>
      <c r="L189" s="31">
        <v>6.3413043478260871</v>
      </c>
      <c r="M189" s="31">
        <v>4.3097826086956523</v>
      </c>
      <c r="N189" s="36">
        <v>0.67963661295851907</v>
      </c>
      <c r="O189" s="31">
        <v>2.9683695652173916</v>
      </c>
      <c r="P189" s="31">
        <v>2.9683695652173916</v>
      </c>
      <c r="Q189" s="36">
        <v>1</v>
      </c>
      <c r="R189" s="31">
        <v>5.7391304347826084</v>
      </c>
      <c r="S189" s="31">
        <v>0</v>
      </c>
      <c r="T189" s="36">
        <v>0</v>
      </c>
      <c r="U189" s="31">
        <v>44.619021739130446</v>
      </c>
      <c r="V189" s="31">
        <v>0</v>
      </c>
      <c r="W189" s="36">
        <v>0</v>
      </c>
      <c r="X189" s="31">
        <v>4.9176086956521736</v>
      </c>
      <c r="Y189" s="31">
        <v>4.9176086956521736</v>
      </c>
      <c r="Z189" s="36">
        <v>1</v>
      </c>
      <c r="AA189" s="31">
        <v>121.91706521739131</v>
      </c>
      <c r="AB189" s="31">
        <v>12.904021739130435</v>
      </c>
      <c r="AC189" s="36">
        <v>0.10584262109755652</v>
      </c>
      <c r="AD189" s="31">
        <v>0</v>
      </c>
      <c r="AE189" s="31">
        <v>0</v>
      </c>
      <c r="AF189" s="36" t="s">
        <v>786</v>
      </c>
      <c r="AG189" s="31">
        <v>0</v>
      </c>
      <c r="AH189" s="31">
        <v>0</v>
      </c>
      <c r="AI189" s="36" t="s">
        <v>786</v>
      </c>
      <c r="AJ189" t="s">
        <v>148</v>
      </c>
      <c r="AK189" s="37">
        <v>4</v>
      </c>
      <c r="AT189"/>
    </row>
    <row r="190" spans="1:46" x14ac:dyDescent="0.25">
      <c r="A190" t="s">
        <v>617</v>
      </c>
      <c r="B190" t="s">
        <v>391</v>
      </c>
      <c r="C190" t="s">
        <v>452</v>
      </c>
      <c r="D190" t="s">
        <v>553</v>
      </c>
      <c r="E190" s="31">
        <v>32.608695652173914</v>
      </c>
      <c r="F190" s="31">
        <v>133.57326086956522</v>
      </c>
      <c r="G190" s="31">
        <v>0</v>
      </c>
      <c r="H190" s="36">
        <v>0</v>
      </c>
      <c r="I190" s="31">
        <v>18.717391304347824</v>
      </c>
      <c r="J190" s="31">
        <v>0</v>
      </c>
      <c r="K190" s="36">
        <v>0</v>
      </c>
      <c r="L190" s="31">
        <v>3.3315217391304346</v>
      </c>
      <c r="M190" s="31">
        <v>0</v>
      </c>
      <c r="N190" s="36">
        <v>0</v>
      </c>
      <c r="O190" s="31">
        <v>9.5570652173913047</v>
      </c>
      <c r="P190" s="31">
        <v>0</v>
      </c>
      <c r="Q190" s="36">
        <v>0</v>
      </c>
      <c r="R190" s="31">
        <v>5.8288043478260869</v>
      </c>
      <c r="S190" s="31">
        <v>0</v>
      </c>
      <c r="T190" s="36">
        <v>0</v>
      </c>
      <c r="U190" s="31">
        <v>41.954891304347832</v>
      </c>
      <c r="V190" s="31">
        <v>0</v>
      </c>
      <c r="W190" s="36">
        <v>0</v>
      </c>
      <c r="X190" s="31">
        <v>0</v>
      </c>
      <c r="Y190" s="31">
        <v>0</v>
      </c>
      <c r="Z190" s="36" t="s">
        <v>786</v>
      </c>
      <c r="AA190" s="31">
        <v>72.900978260869579</v>
      </c>
      <c r="AB190" s="31">
        <v>0</v>
      </c>
      <c r="AC190" s="36">
        <v>0</v>
      </c>
      <c r="AD190" s="31">
        <v>0</v>
      </c>
      <c r="AE190" s="31">
        <v>0</v>
      </c>
      <c r="AF190" s="36" t="s">
        <v>786</v>
      </c>
      <c r="AG190" s="31">
        <v>0</v>
      </c>
      <c r="AH190" s="31">
        <v>0</v>
      </c>
      <c r="AI190" s="36" t="s">
        <v>786</v>
      </c>
      <c r="AJ190" t="s">
        <v>191</v>
      </c>
      <c r="AK190" s="37">
        <v>4</v>
      </c>
      <c r="AT190"/>
    </row>
    <row r="191" spans="1:46" x14ac:dyDescent="0.25">
      <c r="A191" t="s">
        <v>617</v>
      </c>
      <c r="B191" t="s">
        <v>219</v>
      </c>
      <c r="C191" t="s">
        <v>432</v>
      </c>
      <c r="D191" t="s">
        <v>522</v>
      </c>
      <c r="E191" s="31">
        <v>66.239130434782609</v>
      </c>
      <c r="F191" s="31">
        <v>215.83239130434785</v>
      </c>
      <c r="G191" s="31">
        <v>17.725543478260871</v>
      </c>
      <c r="H191" s="36">
        <v>8.2126428619631375E-2</v>
      </c>
      <c r="I191" s="31">
        <v>19.951413043478261</v>
      </c>
      <c r="J191" s="31">
        <v>3.2038043478260869</v>
      </c>
      <c r="K191" s="36">
        <v>0.16058032284953119</v>
      </c>
      <c r="L191" s="31">
        <v>12.76586956521739</v>
      </c>
      <c r="M191" s="31">
        <v>3.2038043478260869</v>
      </c>
      <c r="N191" s="36">
        <v>0.25096640158030076</v>
      </c>
      <c r="O191" s="31">
        <v>1.0910869565217391</v>
      </c>
      <c r="P191" s="31">
        <v>0</v>
      </c>
      <c r="Q191" s="36">
        <v>0</v>
      </c>
      <c r="R191" s="31">
        <v>6.0944565217391311</v>
      </c>
      <c r="S191" s="31">
        <v>0</v>
      </c>
      <c r="T191" s="36">
        <v>0</v>
      </c>
      <c r="U191" s="31">
        <v>50.466521739130428</v>
      </c>
      <c r="V191" s="31">
        <v>8.5190217391304355</v>
      </c>
      <c r="W191" s="36">
        <v>0.16880540694218296</v>
      </c>
      <c r="X191" s="31">
        <v>6.6742391304347795</v>
      </c>
      <c r="Y191" s="31">
        <v>0</v>
      </c>
      <c r="Z191" s="36">
        <v>0</v>
      </c>
      <c r="AA191" s="31">
        <v>135.8509782608696</v>
      </c>
      <c r="AB191" s="31">
        <v>6.0027173913043477</v>
      </c>
      <c r="AC191" s="36">
        <v>4.4186044650908231E-2</v>
      </c>
      <c r="AD191" s="31">
        <v>2.8892391304347824</v>
      </c>
      <c r="AE191" s="31">
        <v>0</v>
      </c>
      <c r="AF191" s="36">
        <v>0</v>
      </c>
      <c r="AG191" s="31">
        <v>0</v>
      </c>
      <c r="AH191" s="31">
        <v>0</v>
      </c>
      <c r="AI191" s="36" t="s">
        <v>786</v>
      </c>
      <c r="AJ191" t="s">
        <v>18</v>
      </c>
      <c r="AK191" s="37">
        <v>4</v>
      </c>
      <c r="AT191"/>
    </row>
    <row r="192" spans="1:46" x14ac:dyDescent="0.25">
      <c r="A192" t="s">
        <v>617</v>
      </c>
      <c r="B192" t="s">
        <v>398</v>
      </c>
      <c r="C192" t="s">
        <v>450</v>
      </c>
      <c r="D192" t="s">
        <v>565</v>
      </c>
      <c r="E192" s="31">
        <v>23.315217391304348</v>
      </c>
      <c r="F192" s="31">
        <v>98.400217391304338</v>
      </c>
      <c r="G192" s="31">
        <v>33.303043478260875</v>
      </c>
      <c r="H192" s="36">
        <v>0.3384448160904559</v>
      </c>
      <c r="I192" s="31">
        <v>19.780978260869563</v>
      </c>
      <c r="J192" s="31">
        <v>9.3271739130434792</v>
      </c>
      <c r="K192" s="36">
        <v>0.47152237821798509</v>
      </c>
      <c r="L192" s="31">
        <v>11.31086956521739</v>
      </c>
      <c r="M192" s="31">
        <v>9.3271739130434792</v>
      </c>
      <c r="N192" s="36">
        <v>0.82462041130117258</v>
      </c>
      <c r="O192" s="31">
        <v>4.3179347826086953</v>
      </c>
      <c r="P192" s="31">
        <v>0</v>
      </c>
      <c r="Q192" s="36">
        <v>0</v>
      </c>
      <c r="R192" s="31">
        <v>4.1521739130434785</v>
      </c>
      <c r="S192" s="31">
        <v>0</v>
      </c>
      <c r="T192" s="36">
        <v>0</v>
      </c>
      <c r="U192" s="31">
        <v>23.489673913043475</v>
      </c>
      <c r="V192" s="31">
        <v>2.8336956521739127</v>
      </c>
      <c r="W192" s="36">
        <v>0.12063580204067467</v>
      </c>
      <c r="X192" s="31">
        <v>0</v>
      </c>
      <c r="Y192" s="31">
        <v>0</v>
      </c>
      <c r="Z192" s="36" t="s">
        <v>786</v>
      </c>
      <c r="AA192" s="31">
        <v>55.129565217391303</v>
      </c>
      <c r="AB192" s="31">
        <v>21.142173913043479</v>
      </c>
      <c r="AC192" s="36">
        <v>0.38349973974352908</v>
      </c>
      <c r="AD192" s="31">
        <v>0</v>
      </c>
      <c r="AE192" s="31">
        <v>0</v>
      </c>
      <c r="AF192" s="36" t="s">
        <v>786</v>
      </c>
      <c r="AG192" s="31">
        <v>0</v>
      </c>
      <c r="AH192" s="31">
        <v>0</v>
      </c>
      <c r="AI192" s="36" t="s">
        <v>786</v>
      </c>
      <c r="AJ192" t="s">
        <v>198</v>
      </c>
      <c r="AK192" s="37">
        <v>4</v>
      </c>
      <c r="AT192"/>
    </row>
    <row r="193" spans="1:46" x14ac:dyDescent="0.25">
      <c r="A193" t="s">
        <v>617</v>
      </c>
      <c r="B193" t="s">
        <v>229</v>
      </c>
      <c r="C193" t="s">
        <v>408</v>
      </c>
      <c r="D193" t="s">
        <v>549</v>
      </c>
      <c r="E193" s="31">
        <v>79.434782608695656</v>
      </c>
      <c r="F193" s="31">
        <v>267.76086956521738</v>
      </c>
      <c r="G193" s="31">
        <v>0</v>
      </c>
      <c r="H193" s="36">
        <v>0</v>
      </c>
      <c r="I193" s="31">
        <v>27.407608695652172</v>
      </c>
      <c r="J193" s="31">
        <v>0</v>
      </c>
      <c r="K193" s="36">
        <v>0</v>
      </c>
      <c r="L193" s="31">
        <v>21.581521739130434</v>
      </c>
      <c r="M193" s="31">
        <v>0</v>
      </c>
      <c r="N193" s="36">
        <v>0</v>
      </c>
      <c r="O193" s="31">
        <v>0</v>
      </c>
      <c r="P193" s="31">
        <v>0</v>
      </c>
      <c r="Q193" s="36" t="s">
        <v>786</v>
      </c>
      <c r="R193" s="31">
        <v>5.8260869565217392</v>
      </c>
      <c r="S193" s="31">
        <v>0</v>
      </c>
      <c r="T193" s="36">
        <v>0</v>
      </c>
      <c r="U193" s="31">
        <v>58.067934782608695</v>
      </c>
      <c r="V193" s="31">
        <v>0</v>
      </c>
      <c r="W193" s="36">
        <v>0</v>
      </c>
      <c r="X193" s="31">
        <v>4.3641304347826084</v>
      </c>
      <c r="Y193" s="31">
        <v>0</v>
      </c>
      <c r="Z193" s="36">
        <v>0</v>
      </c>
      <c r="AA193" s="31">
        <v>177.92119565217391</v>
      </c>
      <c r="AB193" s="31">
        <v>0</v>
      </c>
      <c r="AC193" s="36">
        <v>0</v>
      </c>
      <c r="AD193" s="31">
        <v>0</v>
      </c>
      <c r="AE193" s="31">
        <v>0</v>
      </c>
      <c r="AF193" s="36" t="s">
        <v>786</v>
      </c>
      <c r="AG193" s="31">
        <v>0</v>
      </c>
      <c r="AH193" s="31">
        <v>0</v>
      </c>
      <c r="AI193" s="36" t="s">
        <v>786</v>
      </c>
      <c r="AJ193" t="s">
        <v>28</v>
      </c>
      <c r="AK193" s="37">
        <v>4</v>
      </c>
      <c r="AT193"/>
    </row>
    <row r="194" spans="1:46" x14ac:dyDescent="0.25">
      <c r="A194" t="s">
        <v>617</v>
      </c>
      <c r="B194" t="s">
        <v>334</v>
      </c>
      <c r="C194" t="s">
        <v>405</v>
      </c>
      <c r="D194" t="s">
        <v>561</v>
      </c>
      <c r="E194" s="31">
        <v>77.836956521739125</v>
      </c>
      <c r="F194" s="31">
        <v>287.11956521739125</v>
      </c>
      <c r="G194" s="31">
        <v>0</v>
      </c>
      <c r="H194" s="36">
        <v>0</v>
      </c>
      <c r="I194" s="31">
        <v>40.779782608695641</v>
      </c>
      <c r="J194" s="31">
        <v>0</v>
      </c>
      <c r="K194" s="36">
        <v>0</v>
      </c>
      <c r="L194" s="31">
        <v>29.113586956521733</v>
      </c>
      <c r="M194" s="31">
        <v>0</v>
      </c>
      <c r="N194" s="36">
        <v>0</v>
      </c>
      <c r="O194" s="31">
        <v>5.2306521739130432</v>
      </c>
      <c r="P194" s="31">
        <v>0</v>
      </c>
      <c r="Q194" s="36">
        <v>0</v>
      </c>
      <c r="R194" s="31">
        <v>6.43554347826087</v>
      </c>
      <c r="S194" s="31">
        <v>0</v>
      </c>
      <c r="T194" s="36">
        <v>0</v>
      </c>
      <c r="U194" s="31">
        <v>86.418152173913043</v>
      </c>
      <c r="V194" s="31">
        <v>0</v>
      </c>
      <c r="W194" s="36">
        <v>0</v>
      </c>
      <c r="X194" s="31">
        <v>5.5003260869565205</v>
      </c>
      <c r="Y194" s="31">
        <v>0</v>
      </c>
      <c r="Z194" s="36">
        <v>0</v>
      </c>
      <c r="AA194" s="31">
        <v>154.42130434782604</v>
      </c>
      <c r="AB194" s="31">
        <v>0</v>
      </c>
      <c r="AC194" s="36">
        <v>0</v>
      </c>
      <c r="AD194" s="31">
        <v>0</v>
      </c>
      <c r="AE194" s="31">
        <v>0</v>
      </c>
      <c r="AF194" s="36" t="s">
        <v>786</v>
      </c>
      <c r="AG194" s="31">
        <v>0</v>
      </c>
      <c r="AH194" s="31">
        <v>0</v>
      </c>
      <c r="AI194" s="36" t="s">
        <v>786</v>
      </c>
      <c r="AJ194" t="s">
        <v>134</v>
      </c>
      <c r="AK194" s="37">
        <v>4</v>
      </c>
      <c r="AT194"/>
    </row>
    <row r="195" spans="1:46" x14ac:dyDescent="0.25">
      <c r="A195" t="s">
        <v>617</v>
      </c>
      <c r="B195" t="s">
        <v>302</v>
      </c>
      <c r="C195" t="s">
        <v>462</v>
      </c>
      <c r="D195" t="s">
        <v>573</v>
      </c>
      <c r="E195" s="31">
        <v>50.184782608695649</v>
      </c>
      <c r="F195" s="31">
        <v>192.36739130434785</v>
      </c>
      <c r="G195" s="31">
        <v>55.357608695652168</v>
      </c>
      <c r="H195" s="36">
        <v>0.28777023132818763</v>
      </c>
      <c r="I195" s="31">
        <v>27.264130434782608</v>
      </c>
      <c r="J195" s="31">
        <v>3.1173913043478261</v>
      </c>
      <c r="K195" s="36">
        <v>0.11434038990551369</v>
      </c>
      <c r="L195" s="31">
        <v>18.482608695652171</v>
      </c>
      <c r="M195" s="31">
        <v>0.32934782608695651</v>
      </c>
      <c r="N195" s="36">
        <v>1.7819336626676077E-2</v>
      </c>
      <c r="O195" s="31">
        <v>1.2228260869565217</v>
      </c>
      <c r="P195" s="31">
        <v>1.2228260869565217</v>
      </c>
      <c r="Q195" s="36">
        <v>1</v>
      </c>
      <c r="R195" s="31">
        <v>7.5586956521739141</v>
      </c>
      <c r="S195" s="31">
        <v>1.5652173913043479</v>
      </c>
      <c r="T195" s="36">
        <v>0.20707506471095771</v>
      </c>
      <c r="U195" s="31">
        <v>51.29782608695654</v>
      </c>
      <c r="V195" s="31">
        <v>5.9326086956521733</v>
      </c>
      <c r="W195" s="36">
        <v>0.1156502945289655</v>
      </c>
      <c r="X195" s="31">
        <v>7.6086956521739135E-2</v>
      </c>
      <c r="Y195" s="31">
        <v>7.6086956521739135E-2</v>
      </c>
      <c r="Z195" s="36">
        <v>1</v>
      </c>
      <c r="AA195" s="31">
        <v>113.72934782608698</v>
      </c>
      <c r="AB195" s="31">
        <v>46.231521739130429</v>
      </c>
      <c r="AC195" s="36">
        <v>0.40650476436237815</v>
      </c>
      <c r="AD195" s="31">
        <v>0</v>
      </c>
      <c r="AE195" s="31">
        <v>0</v>
      </c>
      <c r="AF195" s="36" t="s">
        <v>786</v>
      </c>
      <c r="AG195" s="31">
        <v>0</v>
      </c>
      <c r="AH195" s="31">
        <v>0</v>
      </c>
      <c r="AI195" s="36" t="s">
        <v>786</v>
      </c>
      <c r="AJ195" t="s">
        <v>101</v>
      </c>
      <c r="AK195" s="37">
        <v>4</v>
      </c>
      <c r="AT195"/>
    </row>
    <row r="196" spans="1:46" x14ac:dyDescent="0.25">
      <c r="A196" t="s">
        <v>617</v>
      </c>
      <c r="B196" t="s">
        <v>256</v>
      </c>
      <c r="C196" t="s">
        <v>437</v>
      </c>
      <c r="D196" t="s">
        <v>515</v>
      </c>
      <c r="E196" s="31">
        <v>74.380434782608702</v>
      </c>
      <c r="F196" s="31">
        <v>252.69695652173908</v>
      </c>
      <c r="G196" s="31">
        <v>19.1875</v>
      </c>
      <c r="H196" s="36">
        <v>7.5930870969351513E-2</v>
      </c>
      <c r="I196" s="31">
        <v>59.760760869565217</v>
      </c>
      <c r="J196" s="31">
        <v>1.6786956521739129</v>
      </c>
      <c r="K196" s="36">
        <v>2.8090265715288675E-2</v>
      </c>
      <c r="L196" s="31">
        <v>44.044673913043475</v>
      </c>
      <c r="M196" s="31">
        <v>1.6786956521739129</v>
      </c>
      <c r="N196" s="36">
        <v>3.8113476682518493E-2</v>
      </c>
      <c r="O196" s="31">
        <v>10.498695652173913</v>
      </c>
      <c r="P196" s="31">
        <v>0</v>
      </c>
      <c r="Q196" s="36">
        <v>0</v>
      </c>
      <c r="R196" s="31">
        <v>5.2173913043478262</v>
      </c>
      <c r="S196" s="31">
        <v>0</v>
      </c>
      <c r="T196" s="36">
        <v>0</v>
      </c>
      <c r="U196" s="31">
        <v>66.078695652173906</v>
      </c>
      <c r="V196" s="31">
        <v>10.551195652173915</v>
      </c>
      <c r="W196" s="36">
        <v>0.15967620952619083</v>
      </c>
      <c r="X196" s="31">
        <v>0</v>
      </c>
      <c r="Y196" s="31">
        <v>0</v>
      </c>
      <c r="Z196" s="36" t="s">
        <v>786</v>
      </c>
      <c r="AA196" s="31">
        <v>126.85749999999996</v>
      </c>
      <c r="AB196" s="31">
        <v>6.9576086956521719</v>
      </c>
      <c r="AC196" s="36">
        <v>5.4845860084363748E-2</v>
      </c>
      <c r="AD196" s="31">
        <v>0</v>
      </c>
      <c r="AE196" s="31">
        <v>0</v>
      </c>
      <c r="AF196" s="36" t="s">
        <v>786</v>
      </c>
      <c r="AG196" s="31">
        <v>0</v>
      </c>
      <c r="AH196" s="31">
        <v>0</v>
      </c>
      <c r="AI196" s="36" t="s">
        <v>786</v>
      </c>
      <c r="AJ196" t="s">
        <v>55</v>
      </c>
      <c r="AK196" s="37">
        <v>4</v>
      </c>
      <c r="AT196"/>
    </row>
    <row r="197" spans="1:46" x14ac:dyDescent="0.25">
      <c r="A197" t="s">
        <v>617</v>
      </c>
      <c r="B197" t="s">
        <v>202</v>
      </c>
      <c r="C197" t="s">
        <v>415</v>
      </c>
      <c r="D197" t="s">
        <v>524</v>
      </c>
      <c r="E197" s="31">
        <v>89.206521739130437</v>
      </c>
      <c r="F197" s="31">
        <v>411.73119565217388</v>
      </c>
      <c r="G197" s="31">
        <v>0</v>
      </c>
      <c r="H197" s="36">
        <v>0</v>
      </c>
      <c r="I197" s="31">
        <v>49.047499999999992</v>
      </c>
      <c r="J197" s="31">
        <v>0</v>
      </c>
      <c r="K197" s="36">
        <v>0</v>
      </c>
      <c r="L197" s="31">
        <v>37.790978260869558</v>
      </c>
      <c r="M197" s="31">
        <v>0</v>
      </c>
      <c r="N197" s="36">
        <v>0</v>
      </c>
      <c r="O197" s="31">
        <v>11.256521739130434</v>
      </c>
      <c r="P197" s="31">
        <v>0</v>
      </c>
      <c r="Q197" s="36">
        <v>0</v>
      </c>
      <c r="R197" s="31">
        <v>0</v>
      </c>
      <c r="S197" s="31">
        <v>0</v>
      </c>
      <c r="T197" s="36" t="s">
        <v>786</v>
      </c>
      <c r="U197" s="31">
        <v>106.20173913043473</v>
      </c>
      <c r="V197" s="31">
        <v>0</v>
      </c>
      <c r="W197" s="36">
        <v>0</v>
      </c>
      <c r="X197" s="31">
        <v>17.238913043478259</v>
      </c>
      <c r="Y197" s="31">
        <v>0</v>
      </c>
      <c r="Z197" s="36">
        <v>0</v>
      </c>
      <c r="AA197" s="31">
        <v>239.24304347826092</v>
      </c>
      <c r="AB197" s="31">
        <v>0</v>
      </c>
      <c r="AC197" s="36">
        <v>0</v>
      </c>
      <c r="AD197" s="31">
        <v>0</v>
      </c>
      <c r="AE197" s="31">
        <v>0</v>
      </c>
      <c r="AF197" s="36" t="s">
        <v>786</v>
      </c>
      <c r="AG197" s="31">
        <v>0</v>
      </c>
      <c r="AH197" s="31">
        <v>0</v>
      </c>
      <c r="AI197" s="36" t="s">
        <v>786</v>
      </c>
      <c r="AJ197" t="s">
        <v>1</v>
      </c>
      <c r="AK197" s="37">
        <v>4</v>
      </c>
      <c r="AT197"/>
    </row>
    <row r="198" spans="1:46" x14ac:dyDescent="0.25">
      <c r="A198" t="s">
        <v>617</v>
      </c>
      <c r="B198" t="s">
        <v>358</v>
      </c>
      <c r="C198" t="s">
        <v>497</v>
      </c>
      <c r="D198" t="s">
        <v>563</v>
      </c>
      <c r="E198" s="31">
        <v>43.543478260869563</v>
      </c>
      <c r="F198" s="31">
        <v>183.59119565217395</v>
      </c>
      <c r="G198" s="31">
        <v>0</v>
      </c>
      <c r="H198" s="36">
        <v>0</v>
      </c>
      <c r="I198" s="31">
        <v>32.192826086956529</v>
      </c>
      <c r="J198" s="31">
        <v>0</v>
      </c>
      <c r="K198" s="36">
        <v>0</v>
      </c>
      <c r="L198" s="31">
        <v>20.888478260869572</v>
      </c>
      <c r="M198" s="31">
        <v>0</v>
      </c>
      <c r="N198" s="36">
        <v>0</v>
      </c>
      <c r="O198" s="31">
        <v>5.7391304347826084</v>
      </c>
      <c r="P198" s="31">
        <v>0</v>
      </c>
      <c r="Q198" s="36">
        <v>0</v>
      </c>
      <c r="R198" s="31">
        <v>5.5652173913043477</v>
      </c>
      <c r="S198" s="31">
        <v>0</v>
      </c>
      <c r="T198" s="36">
        <v>0</v>
      </c>
      <c r="U198" s="31">
        <v>48.522934782608701</v>
      </c>
      <c r="V198" s="31">
        <v>0</v>
      </c>
      <c r="W198" s="36">
        <v>0</v>
      </c>
      <c r="X198" s="31">
        <v>0</v>
      </c>
      <c r="Y198" s="31">
        <v>0</v>
      </c>
      <c r="Z198" s="36" t="s">
        <v>786</v>
      </c>
      <c r="AA198" s="31">
        <v>102.87543478260871</v>
      </c>
      <c r="AB198" s="31">
        <v>0</v>
      </c>
      <c r="AC198" s="36">
        <v>0</v>
      </c>
      <c r="AD198" s="31">
        <v>0</v>
      </c>
      <c r="AE198" s="31">
        <v>0</v>
      </c>
      <c r="AF198" s="36" t="s">
        <v>786</v>
      </c>
      <c r="AG198" s="31">
        <v>0</v>
      </c>
      <c r="AH198" s="31">
        <v>0</v>
      </c>
      <c r="AI198" s="36" t="s">
        <v>786</v>
      </c>
      <c r="AJ198" t="s">
        <v>158</v>
      </c>
      <c r="AK198" s="37">
        <v>4</v>
      </c>
      <c r="AT198"/>
    </row>
    <row r="199" spans="1:46" x14ac:dyDescent="0.25">
      <c r="A199" t="s">
        <v>617</v>
      </c>
      <c r="B199" t="s">
        <v>241</v>
      </c>
      <c r="C199" t="s">
        <v>412</v>
      </c>
      <c r="D199" t="s">
        <v>561</v>
      </c>
      <c r="E199" s="31">
        <v>129.86956521739131</v>
      </c>
      <c r="F199" s="31">
        <v>531.2773913043477</v>
      </c>
      <c r="G199" s="31">
        <v>115.91021739130433</v>
      </c>
      <c r="H199" s="36">
        <v>0.21817268961272995</v>
      </c>
      <c r="I199" s="31">
        <v>74.159673913043477</v>
      </c>
      <c r="J199" s="31">
        <v>0</v>
      </c>
      <c r="K199" s="36">
        <v>0</v>
      </c>
      <c r="L199" s="31">
        <v>22.373043478260875</v>
      </c>
      <c r="M199" s="31">
        <v>0</v>
      </c>
      <c r="N199" s="36">
        <v>0</v>
      </c>
      <c r="O199" s="31">
        <v>46.569239130434774</v>
      </c>
      <c r="P199" s="31">
        <v>0</v>
      </c>
      <c r="Q199" s="36">
        <v>0</v>
      </c>
      <c r="R199" s="31">
        <v>5.2173913043478262</v>
      </c>
      <c r="S199" s="31">
        <v>0</v>
      </c>
      <c r="T199" s="36">
        <v>0</v>
      </c>
      <c r="U199" s="31">
        <v>120.91021739130434</v>
      </c>
      <c r="V199" s="31">
        <v>5.0685869565217399</v>
      </c>
      <c r="W199" s="36">
        <v>4.1920253439940172E-2</v>
      </c>
      <c r="X199" s="31">
        <v>23.095326086956522</v>
      </c>
      <c r="Y199" s="31">
        <v>0</v>
      </c>
      <c r="Z199" s="36">
        <v>0</v>
      </c>
      <c r="AA199" s="31">
        <v>297.3634782608695</v>
      </c>
      <c r="AB199" s="31">
        <v>110.84163043478259</v>
      </c>
      <c r="AC199" s="36">
        <v>0.37274796179759512</v>
      </c>
      <c r="AD199" s="31">
        <v>15.748695652173911</v>
      </c>
      <c r="AE199" s="31">
        <v>0</v>
      </c>
      <c r="AF199" s="36">
        <v>0</v>
      </c>
      <c r="AG199" s="31">
        <v>0</v>
      </c>
      <c r="AH199" s="31">
        <v>0</v>
      </c>
      <c r="AI199" s="36" t="s">
        <v>786</v>
      </c>
      <c r="AJ199" t="s">
        <v>40</v>
      </c>
      <c r="AK199" s="37">
        <v>4</v>
      </c>
      <c r="AT199"/>
    </row>
    <row r="200" spans="1:46" x14ac:dyDescent="0.25">
      <c r="A200" t="s">
        <v>617</v>
      </c>
      <c r="B200" t="s">
        <v>383</v>
      </c>
      <c r="C200" t="s">
        <v>507</v>
      </c>
      <c r="D200" t="s">
        <v>589</v>
      </c>
      <c r="E200" s="31">
        <v>99.282608695652172</v>
      </c>
      <c r="F200" s="31">
        <v>366.27967391304355</v>
      </c>
      <c r="G200" s="31">
        <v>52.478260869565219</v>
      </c>
      <c r="H200" s="36">
        <v>0.14327374573895627</v>
      </c>
      <c r="I200" s="31">
        <v>41.208478260869576</v>
      </c>
      <c r="J200" s="31">
        <v>3.285326086956522</v>
      </c>
      <c r="K200" s="36">
        <v>7.9724518487647625E-2</v>
      </c>
      <c r="L200" s="31">
        <v>29.482282608695662</v>
      </c>
      <c r="M200" s="31">
        <v>3.285326086956522</v>
      </c>
      <c r="N200" s="36">
        <v>0.11143391204002401</v>
      </c>
      <c r="O200" s="31">
        <v>5.9870652173913061</v>
      </c>
      <c r="P200" s="31">
        <v>0</v>
      </c>
      <c r="Q200" s="36">
        <v>0</v>
      </c>
      <c r="R200" s="31">
        <v>5.7391304347826084</v>
      </c>
      <c r="S200" s="31">
        <v>0</v>
      </c>
      <c r="T200" s="36">
        <v>0</v>
      </c>
      <c r="U200" s="31">
        <v>84.109130434782656</v>
      </c>
      <c r="V200" s="31">
        <v>30.692391304347826</v>
      </c>
      <c r="W200" s="36">
        <v>0.36491152798383031</v>
      </c>
      <c r="X200" s="31">
        <v>22.744565217391305</v>
      </c>
      <c r="Y200" s="31">
        <v>0</v>
      </c>
      <c r="Z200" s="36">
        <v>0</v>
      </c>
      <c r="AA200" s="31">
        <v>218.21749999999997</v>
      </c>
      <c r="AB200" s="31">
        <v>18.500543478260873</v>
      </c>
      <c r="AC200" s="36">
        <v>8.4780292498360013E-2</v>
      </c>
      <c r="AD200" s="31">
        <v>0</v>
      </c>
      <c r="AE200" s="31">
        <v>0</v>
      </c>
      <c r="AF200" s="36" t="s">
        <v>786</v>
      </c>
      <c r="AG200" s="31">
        <v>0</v>
      </c>
      <c r="AH200" s="31">
        <v>0</v>
      </c>
      <c r="AI200" s="36" t="s">
        <v>786</v>
      </c>
      <c r="AJ200" t="s">
        <v>183</v>
      </c>
      <c r="AK200" s="37">
        <v>4</v>
      </c>
      <c r="AT200"/>
    </row>
    <row r="201" spans="1:46" x14ac:dyDescent="0.25">
      <c r="A201" t="s">
        <v>617</v>
      </c>
      <c r="B201" t="s">
        <v>240</v>
      </c>
      <c r="C201" t="s">
        <v>459</v>
      </c>
      <c r="D201" t="s">
        <v>572</v>
      </c>
      <c r="E201" s="31">
        <v>125.47826086956522</v>
      </c>
      <c r="F201" s="31">
        <v>474.81532608695647</v>
      </c>
      <c r="G201" s="31">
        <v>114.55304347826088</v>
      </c>
      <c r="H201" s="36">
        <v>0.24125810011718518</v>
      </c>
      <c r="I201" s="31">
        <v>56.59</v>
      </c>
      <c r="J201" s="31">
        <v>0</v>
      </c>
      <c r="K201" s="36">
        <v>0</v>
      </c>
      <c r="L201" s="31">
        <v>11.646847826086956</v>
      </c>
      <c r="M201" s="31">
        <v>0</v>
      </c>
      <c r="N201" s="36">
        <v>0</v>
      </c>
      <c r="O201" s="31">
        <v>37.758369565217393</v>
      </c>
      <c r="P201" s="31">
        <v>0</v>
      </c>
      <c r="Q201" s="36">
        <v>0</v>
      </c>
      <c r="R201" s="31">
        <v>7.1847826086956523</v>
      </c>
      <c r="S201" s="31">
        <v>0</v>
      </c>
      <c r="T201" s="36">
        <v>0</v>
      </c>
      <c r="U201" s="31">
        <v>119.32032608695656</v>
      </c>
      <c r="V201" s="31">
        <v>9.9668478260869566</v>
      </c>
      <c r="W201" s="36">
        <v>8.3530175896631892E-2</v>
      </c>
      <c r="X201" s="31">
        <v>14.966847826086955</v>
      </c>
      <c r="Y201" s="31">
        <v>0</v>
      </c>
      <c r="Z201" s="36">
        <v>0</v>
      </c>
      <c r="AA201" s="31">
        <v>278.0096739130434</v>
      </c>
      <c r="AB201" s="31">
        <v>104.58619565217391</v>
      </c>
      <c r="AC201" s="36">
        <v>0.37619624590792716</v>
      </c>
      <c r="AD201" s="31">
        <v>5.9284782608695652</v>
      </c>
      <c r="AE201" s="31">
        <v>0</v>
      </c>
      <c r="AF201" s="36">
        <v>0</v>
      </c>
      <c r="AG201" s="31">
        <v>0</v>
      </c>
      <c r="AH201" s="31">
        <v>0</v>
      </c>
      <c r="AI201" s="36" t="s">
        <v>786</v>
      </c>
      <c r="AJ201" t="s">
        <v>39</v>
      </c>
      <c r="AK201" s="37">
        <v>4</v>
      </c>
      <c r="AT201"/>
    </row>
    <row r="202" spans="1:46" x14ac:dyDescent="0.25">
      <c r="E202" s="31"/>
      <c r="F202" s="31"/>
      <c r="G202" s="31"/>
      <c r="I202" s="31"/>
      <c r="J202" s="31"/>
      <c r="L202" s="31"/>
      <c r="M202" s="31"/>
      <c r="O202" s="31"/>
      <c r="R202" s="31"/>
      <c r="U202" s="31"/>
      <c r="X202" s="31"/>
      <c r="AA202" s="31"/>
      <c r="AD202" s="31"/>
      <c r="AG202" s="31"/>
      <c r="AT202"/>
    </row>
    <row r="203" spans="1:46" x14ac:dyDescent="0.25">
      <c r="AT203"/>
    </row>
    <row r="204" spans="1:46" x14ac:dyDescent="0.25">
      <c r="AT204"/>
    </row>
    <row r="205" spans="1:46" x14ac:dyDescent="0.25">
      <c r="AT205"/>
    </row>
    <row r="206" spans="1:46" x14ac:dyDescent="0.25">
      <c r="AT206"/>
    </row>
    <row r="207" spans="1:46" x14ac:dyDescent="0.25">
      <c r="AT207"/>
    </row>
    <row r="214" spans="38:44" x14ac:dyDescent="0.25">
      <c r="AL214" s="31"/>
      <c r="AM214" s="31"/>
      <c r="AN214" s="31"/>
      <c r="AO214" s="31"/>
      <c r="AP214" s="31"/>
      <c r="AQ214" s="31"/>
      <c r="AR214" s="31"/>
    </row>
  </sheetData>
  <pageMargins left="0.7" right="0.7" top="0.75" bottom="0.75" header="0.3" footer="0.3"/>
  <pageSetup orientation="portrait" horizontalDpi="1200" verticalDpi="1200" r:id="rId1"/>
  <ignoredErrors>
    <ignoredError sqref="AJ2:AJ201"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E0228-25A5-40CF-BAED-B553557915A7}">
  <sheetPr codeName="Sheet3"/>
  <dimension ref="A1:AI201"/>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5" width="12.5703125" hidden="1" customWidth="1" outlineLevel="1"/>
    <col min="26" max="26" width="12.5703125" customWidth="1" collapsed="1"/>
    <col min="27" max="34" width="12.5703125" customWidth="1"/>
    <col min="35" max="35" width="12.5703125" style="2" customWidth="1"/>
    <col min="36" max="36" width="11.85546875" customWidth="1"/>
    <col min="38" max="38" width="12.5703125" customWidth="1"/>
    <col min="40" max="48" width="12.5703125" customWidth="1"/>
    <col min="49" max="49" width="18.5703125" customWidth="1"/>
    <col min="51" max="51" width="22.140625" customWidth="1"/>
  </cols>
  <sheetData>
    <row r="1" spans="1:35" s="1" customFormat="1" ht="189.95" customHeight="1" x14ac:dyDescent="0.25">
      <c r="A1" s="1" t="s">
        <v>643</v>
      </c>
      <c r="B1" s="1" t="s">
        <v>710</v>
      </c>
      <c r="C1" s="1" t="s">
        <v>646</v>
      </c>
      <c r="D1" s="1" t="s">
        <v>645</v>
      </c>
      <c r="E1" s="1" t="s">
        <v>647</v>
      </c>
      <c r="F1" s="1" t="s">
        <v>757</v>
      </c>
      <c r="G1" s="1" t="s">
        <v>758</v>
      </c>
      <c r="H1" s="1" t="s">
        <v>759</v>
      </c>
      <c r="I1" s="1" t="s">
        <v>760</v>
      </c>
      <c r="J1" s="1" t="s">
        <v>761</v>
      </c>
      <c r="K1" s="1" t="s">
        <v>762</v>
      </c>
      <c r="L1" s="1" t="s">
        <v>763</v>
      </c>
      <c r="M1" s="1" t="s">
        <v>764</v>
      </c>
      <c r="N1" s="1" t="s">
        <v>765</v>
      </c>
      <c r="O1" s="1" t="s">
        <v>766</v>
      </c>
      <c r="P1" s="1" t="s">
        <v>767</v>
      </c>
      <c r="Q1" s="1" t="s">
        <v>768</v>
      </c>
      <c r="R1" s="1" t="s">
        <v>769</v>
      </c>
      <c r="S1" s="1" t="s">
        <v>770</v>
      </c>
      <c r="T1" s="1" t="s">
        <v>771</v>
      </c>
      <c r="U1" s="1" t="s">
        <v>772</v>
      </c>
      <c r="V1" s="1" t="s">
        <v>773</v>
      </c>
      <c r="W1" s="1" t="s">
        <v>774</v>
      </c>
      <c r="X1" s="1" t="s">
        <v>775</v>
      </c>
      <c r="Y1" s="1" t="s">
        <v>776</v>
      </c>
      <c r="Z1" s="1" t="s">
        <v>777</v>
      </c>
      <c r="AA1" s="1" t="s">
        <v>778</v>
      </c>
      <c r="AB1" s="1" t="s">
        <v>779</v>
      </c>
      <c r="AC1" s="1" t="s">
        <v>780</v>
      </c>
      <c r="AD1" s="1" t="s">
        <v>781</v>
      </c>
      <c r="AE1" s="1" t="s">
        <v>782</v>
      </c>
      <c r="AF1" s="1" t="s">
        <v>783</v>
      </c>
      <c r="AG1" s="1" t="s">
        <v>784</v>
      </c>
      <c r="AH1" s="1" t="s">
        <v>644</v>
      </c>
      <c r="AI1" s="38" t="s">
        <v>785</v>
      </c>
    </row>
    <row r="2" spans="1:35" x14ac:dyDescent="0.25">
      <c r="A2" t="s">
        <v>617</v>
      </c>
      <c r="B2" t="s">
        <v>255</v>
      </c>
      <c r="C2" t="s">
        <v>467</v>
      </c>
      <c r="D2" t="s">
        <v>543</v>
      </c>
      <c r="E2" s="2">
        <v>55.163043478260867</v>
      </c>
      <c r="F2" s="2">
        <v>0</v>
      </c>
      <c r="G2" s="2">
        <v>0.51086956521739135</v>
      </c>
      <c r="H2" s="2">
        <v>5.434782608695652E-2</v>
      </c>
      <c r="I2" s="2">
        <v>2.1739130434782608E-2</v>
      </c>
      <c r="J2" s="2">
        <v>0</v>
      </c>
      <c r="K2" s="2">
        <v>0</v>
      </c>
      <c r="L2" s="2">
        <v>5.2071739130434782</v>
      </c>
      <c r="M2" s="2">
        <v>0</v>
      </c>
      <c r="N2" s="2">
        <v>0</v>
      </c>
      <c r="O2" s="2">
        <v>0</v>
      </c>
      <c r="P2" s="2">
        <v>0</v>
      </c>
      <c r="Q2" s="2">
        <v>0</v>
      </c>
      <c r="R2" s="2">
        <v>0</v>
      </c>
      <c r="S2" s="2">
        <v>0.94706521739130434</v>
      </c>
      <c r="T2" s="2">
        <v>4.8804347826086953</v>
      </c>
      <c r="U2" s="2">
        <v>0</v>
      </c>
      <c r="V2" s="2">
        <v>0.10564137931034483</v>
      </c>
      <c r="W2" s="2">
        <v>0.44880434782608702</v>
      </c>
      <c r="X2" s="2">
        <v>5.6697826086956526</v>
      </c>
      <c r="Y2" s="2">
        <v>0</v>
      </c>
      <c r="Z2" s="2">
        <v>0.11091822660098524</v>
      </c>
      <c r="AA2" s="2">
        <v>0</v>
      </c>
      <c r="AB2" s="2">
        <v>0</v>
      </c>
      <c r="AC2" s="2">
        <v>0</v>
      </c>
      <c r="AD2" s="2">
        <v>0</v>
      </c>
      <c r="AE2" s="2">
        <v>0</v>
      </c>
      <c r="AF2" s="2">
        <v>0</v>
      </c>
      <c r="AG2" s="2">
        <v>0</v>
      </c>
      <c r="AH2" t="s">
        <v>54</v>
      </c>
      <c r="AI2">
        <v>4</v>
      </c>
    </row>
    <row r="3" spans="1:35" x14ac:dyDescent="0.25">
      <c r="A3" t="s">
        <v>617</v>
      </c>
      <c r="B3" t="s">
        <v>277</v>
      </c>
      <c r="C3" t="s">
        <v>406</v>
      </c>
      <c r="D3" t="s">
        <v>521</v>
      </c>
      <c r="E3" s="2">
        <v>44.858695652173914</v>
      </c>
      <c r="F3" s="2">
        <v>0</v>
      </c>
      <c r="G3" s="2">
        <v>0</v>
      </c>
      <c r="H3" s="2">
        <v>0</v>
      </c>
      <c r="I3" s="2">
        <v>0</v>
      </c>
      <c r="J3" s="2">
        <v>0</v>
      </c>
      <c r="K3" s="2">
        <v>0</v>
      </c>
      <c r="L3" s="2">
        <v>0</v>
      </c>
      <c r="M3" s="2">
        <v>0</v>
      </c>
      <c r="N3" s="2">
        <v>0</v>
      </c>
      <c r="O3" s="2">
        <v>0</v>
      </c>
      <c r="P3" s="2">
        <v>5.2690217391304346</v>
      </c>
      <c r="Q3" s="2">
        <v>4.3722826086956523</v>
      </c>
      <c r="R3" s="2">
        <v>0.2149260964380906</v>
      </c>
      <c r="S3" s="2">
        <v>0</v>
      </c>
      <c r="T3" s="2">
        <v>0</v>
      </c>
      <c r="U3" s="2">
        <v>0</v>
      </c>
      <c r="V3" s="2">
        <v>0</v>
      </c>
      <c r="W3" s="2">
        <v>0</v>
      </c>
      <c r="X3" s="2">
        <v>0</v>
      </c>
      <c r="Y3" s="2">
        <v>0</v>
      </c>
      <c r="Z3" s="2">
        <v>0</v>
      </c>
      <c r="AA3" s="2">
        <v>0</v>
      </c>
      <c r="AB3" s="2">
        <v>0</v>
      </c>
      <c r="AC3" s="2">
        <v>0</v>
      </c>
      <c r="AD3" s="2">
        <v>0</v>
      </c>
      <c r="AE3" s="2">
        <v>0</v>
      </c>
      <c r="AF3" s="2">
        <v>0</v>
      </c>
      <c r="AG3" s="2">
        <v>0</v>
      </c>
      <c r="AH3" t="s">
        <v>76</v>
      </c>
      <c r="AI3">
        <v>4</v>
      </c>
    </row>
    <row r="4" spans="1:35" x14ac:dyDescent="0.25">
      <c r="A4" t="s">
        <v>617</v>
      </c>
      <c r="B4" t="s">
        <v>363</v>
      </c>
      <c r="C4" t="s">
        <v>476</v>
      </c>
      <c r="D4" t="s">
        <v>530</v>
      </c>
      <c r="E4" s="2">
        <v>54.489130434782609</v>
      </c>
      <c r="F4" s="2">
        <v>5.4782608695652177</v>
      </c>
      <c r="G4" s="2">
        <v>7.6086956521739135E-2</v>
      </c>
      <c r="H4" s="2">
        <v>0.13043478260869565</v>
      </c>
      <c r="I4" s="2">
        <v>5.7391304347826084</v>
      </c>
      <c r="J4" s="2">
        <v>0</v>
      </c>
      <c r="K4" s="2">
        <v>0.35326086956521741</v>
      </c>
      <c r="L4" s="2">
        <v>2.6783695652173911</v>
      </c>
      <c r="M4" s="2">
        <v>5.1304347826086953</v>
      </c>
      <c r="N4" s="2">
        <v>0</v>
      </c>
      <c r="O4" s="2">
        <v>9.4155196489128262E-2</v>
      </c>
      <c r="P4" s="2">
        <v>4.7201086956521738</v>
      </c>
      <c r="Q4" s="2">
        <v>0</v>
      </c>
      <c r="R4" s="2">
        <v>8.6624775583482944E-2</v>
      </c>
      <c r="S4" s="2">
        <v>2.2776086956521739</v>
      </c>
      <c r="T4" s="2">
        <v>9.9002173913043467</v>
      </c>
      <c r="U4" s="2">
        <v>0</v>
      </c>
      <c r="V4" s="2">
        <v>0.22349092359864353</v>
      </c>
      <c r="W4" s="2">
        <v>0.72956521739130453</v>
      </c>
      <c r="X4" s="2">
        <v>10.06608695652174</v>
      </c>
      <c r="Y4" s="2">
        <v>2.9130434782608697E-2</v>
      </c>
      <c r="Z4" s="2">
        <v>0.19865948533812089</v>
      </c>
      <c r="AA4" s="2">
        <v>0</v>
      </c>
      <c r="AB4" s="2">
        <v>0</v>
      </c>
      <c r="AC4" s="2">
        <v>0</v>
      </c>
      <c r="AD4" s="2">
        <v>0</v>
      </c>
      <c r="AE4" s="2">
        <v>0</v>
      </c>
      <c r="AF4" s="2">
        <v>0</v>
      </c>
      <c r="AG4" s="2">
        <v>6.5217391304347824E-2</v>
      </c>
      <c r="AH4" t="s">
        <v>163</v>
      </c>
      <c r="AI4">
        <v>4</v>
      </c>
    </row>
    <row r="5" spans="1:35" x14ac:dyDescent="0.25">
      <c r="A5" t="s">
        <v>617</v>
      </c>
      <c r="B5" t="s">
        <v>234</v>
      </c>
      <c r="C5" t="s">
        <v>402</v>
      </c>
      <c r="D5" t="s">
        <v>534</v>
      </c>
      <c r="E5" s="2">
        <v>41.141304347826086</v>
      </c>
      <c r="F5" s="2">
        <v>4.2608695652173916</v>
      </c>
      <c r="G5" s="2">
        <v>0.80434782608695654</v>
      </c>
      <c r="H5" s="2">
        <v>0.2608695652173913</v>
      </c>
      <c r="I5" s="2">
        <v>0.52173913043478259</v>
      </c>
      <c r="J5" s="2">
        <v>0</v>
      </c>
      <c r="K5" s="2">
        <v>0.34141304347826085</v>
      </c>
      <c r="L5" s="2">
        <v>5.6565217391304357</v>
      </c>
      <c r="M5" s="2">
        <v>0</v>
      </c>
      <c r="N5" s="2">
        <v>0</v>
      </c>
      <c r="O5" s="2">
        <v>0</v>
      </c>
      <c r="P5" s="2">
        <v>0</v>
      </c>
      <c r="Q5" s="2">
        <v>0</v>
      </c>
      <c r="R5" s="2">
        <v>0</v>
      </c>
      <c r="S5" s="2">
        <v>4.7444565217391297</v>
      </c>
      <c r="T5" s="2">
        <v>5.0813043478260864</v>
      </c>
      <c r="U5" s="2">
        <v>0</v>
      </c>
      <c r="V5" s="2">
        <v>0.23882959048877142</v>
      </c>
      <c r="W5" s="2">
        <v>4.6974999999999998</v>
      </c>
      <c r="X5" s="2">
        <v>5.9430434782608703</v>
      </c>
      <c r="Y5" s="2">
        <v>0</v>
      </c>
      <c r="Z5" s="2">
        <v>0.25863408190224574</v>
      </c>
      <c r="AA5" s="2">
        <v>2.2861956521739129</v>
      </c>
      <c r="AB5" s="2">
        <v>0</v>
      </c>
      <c r="AC5" s="2">
        <v>0</v>
      </c>
      <c r="AD5" s="2">
        <v>0</v>
      </c>
      <c r="AE5" s="2">
        <v>0</v>
      </c>
      <c r="AF5" s="2">
        <v>0</v>
      </c>
      <c r="AG5" s="2">
        <v>0</v>
      </c>
      <c r="AH5" t="s">
        <v>33</v>
      </c>
      <c r="AI5">
        <v>4</v>
      </c>
    </row>
    <row r="6" spans="1:35" x14ac:dyDescent="0.25">
      <c r="A6" t="s">
        <v>617</v>
      </c>
      <c r="B6" t="s">
        <v>265</v>
      </c>
      <c r="C6" t="s">
        <v>472</v>
      </c>
      <c r="D6" t="s">
        <v>578</v>
      </c>
      <c r="E6" s="2">
        <v>87.195652173913047</v>
      </c>
      <c r="F6" s="2">
        <v>0</v>
      </c>
      <c r="G6" s="2">
        <v>0</v>
      </c>
      <c r="H6" s="2">
        <v>0.50815217391304346</v>
      </c>
      <c r="I6" s="2">
        <v>0.39967391304347827</v>
      </c>
      <c r="J6" s="2">
        <v>0</v>
      </c>
      <c r="K6" s="2">
        <v>0</v>
      </c>
      <c r="L6" s="2">
        <v>4.7589130434782607</v>
      </c>
      <c r="M6" s="2">
        <v>0</v>
      </c>
      <c r="N6" s="2">
        <v>0</v>
      </c>
      <c r="O6" s="2">
        <v>0</v>
      </c>
      <c r="P6" s="2">
        <v>0</v>
      </c>
      <c r="Q6" s="2">
        <v>0</v>
      </c>
      <c r="R6" s="2">
        <v>0</v>
      </c>
      <c r="S6" s="2">
        <v>4.8569565217391286</v>
      </c>
      <c r="T6" s="2">
        <v>3.2856521739130433</v>
      </c>
      <c r="U6" s="2">
        <v>0</v>
      </c>
      <c r="V6" s="2">
        <v>9.3383196210421307E-2</v>
      </c>
      <c r="W6" s="2">
        <v>0.59000000000000008</v>
      </c>
      <c r="X6" s="2">
        <v>5.7827173913043461</v>
      </c>
      <c r="Y6" s="2">
        <v>1.3147826086956524</v>
      </c>
      <c r="Z6" s="2">
        <v>8.8163799551234087E-2</v>
      </c>
      <c r="AA6" s="2">
        <v>0</v>
      </c>
      <c r="AB6" s="2">
        <v>0</v>
      </c>
      <c r="AC6" s="2">
        <v>0</v>
      </c>
      <c r="AD6" s="2">
        <v>0</v>
      </c>
      <c r="AE6" s="2">
        <v>0</v>
      </c>
      <c r="AF6" s="2">
        <v>0</v>
      </c>
      <c r="AG6" s="2">
        <v>0</v>
      </c>
      <c r="AH6" t="s">
        <v>64</v>
      </c>
      <c r="AI6">
        <v>4</v>
      </c>
    </row>
    <row r="7" spans="1:35" x14ac:dyDescent="0.25">
      <c r="A7" t="s">
        <v>617</v>
      </c>
      <c r="B7" t="s">
        <v>267</v>
      </c>
      <c r="C7" t="s">
        <v>418</v>
      </c>
      <c r="D7" t="s">
        <v>533</v>
      </c>
      <c r="E7" s="2">
        <v>73.608695652173907</v>
      </c>
      <c r="F7" s="2">
        <v>5.4782608695652177</v>
      </c>
      <c r="G7" s="2">
        <v>0.17391304347826086</v>
      </c>
      <c r="H7" s="2">
        <v>0.52173913043478259</v>
      </c>
      <c r="I7" s="2">
        <v>1.156521739130435</v>
      </c>
      <c r="J7" s="2">
        <v>0</v>
      </c>
      <c r="K7" s="2">
        <v>0</v>
      </c>
      <c r="L7" s="2">
        <v>3.5342391304347824</v>
      </c>
      <c r="M7" s="2">
        <v>0</v>
      </c>
      <c r="N7" s="2">
        <v>5.0044565217391295</v>
      </c>
      <c r="O7" s="2">
        <v>6.7987300649734198E-2</v>
      </c>
      <c r="P7" s="2">
        <v>0</v>
      </c>
      <c r="Q7" s="2">
        <v>7.688913043478256</v>
      </c>
      <c r="R7" s="2">
        <v>0.10445658594211453</v>
      </c>
      <c r="S7" s="2">
        <v>0.75782608695652187</v>
      </c>
      <c r="T7" s="2">
        <v>3.9223913043478267</v>
      </c>
      <c r="U7" s="2">
        <v>0</v>
      </c>
      <c r="V7" s="2">
        <v>6.3582398109864172E-2</v>
      </c>
      <c r="W7" s="2">
        <v>1.0032608695652179</v>
      </c>
      <c r="X7" s="2">
        <v>10.23271739130435</v>
      </c>
      <c r="Y7" s="2">
        <v>0</v>
      </c>
      <c r="Z7" s="2">
        <v>0.15264471352628475</v>
      </c>
      <c r="AA7" s="2">
        <v>0</v>
      </c>
      <c r="AB7" s="2">
        <v>0</v>
      </c>
      <c r="AC7" s="2">
        <v>0</v>
      </c>
      <c r="AD7" s="2">
        <v>0</v>
      </c>
      <c r="AE7" s="2">
        <v>21.898804347826086</v>
      </c>
      <c r="AF7" s="2">
        <v>0</v>
      </c>
      <c r="AG7" s="2">
        <v>0</v>
      </c>
      <c r="AH7" t="s">
        <v>66</v>
      </c>
      <c r="AI7">
        <v>4</v>
      </c>
    </row>
    <row r="8" spans="1:35" x14ac:dyDescent="0.25">
      <c r="A8" t="s">
        <v>617</v>
      </c>
      <c r="B8" t="s">
        <v>286</v>
      </c>
      <c r="C8" t="s">
        <v>478</v>
      </c>
      <c r="D8" t="s">
        <v>535</v>
      </c>
      <c r="E8" s="2">
        <v>59.521739130434781</v>
      </c>
      <c r="F8" s="2">
        <v>11.478260869565217</v>
      </c>
      <c r="G8" s="2">
        <v>0.49728260869565216</v>
      </c>
      <c r="H8" s="2">
        <v>0.30978260869565216</v>
      </c>
      <c r="I8" s="2">
        <v>0.40217391304347827</v>
      </c>
      <c r="J8" s="2">
        <v>0</v>
      </c>
      <c r="K8" s="2">
        <v>0.28260869565217389</v>
      </c>
      <c r="L8" s="2">
        <v>3.0551086956521742</v>
      </c>
      <c r="M8" s="2">
        <v>0</v>
      </c>
      <c r="N8" s="2">
        <v>0</v>
      </c>
      <c r="O8" s="2">
        <v>0</v>
      </c>
      <c r="P8" s="2">
        <v>5.4592391304347823</v>
      </c>
      <c r="Q8" s="2">
        <v>19.461956521739129</v>
      </c>
      <c r="R8" s="2">
        <v>0.41869065010956902</v>
      </c>
      <c r="S8" s="2">
        <v>0.71380434782608693</v>
      </c>
      <c r="T8" s="2">
        <v>3.5213043478260873</v>
      </c>
      <c r="U8" s="2">
        <v>0</v>
      </c>
      <c r="V8" s="2">
        <v>7.1152300949598263E-2</v>
      </c>
      <c r="W8" s="2">
        <v>1.5580434782608692</v>
      </c>
      <c r="X8" s="2">
        <v>1.3743478260869566</v>
      </c>
      <c r="Y8" s="2">
        <v>0.2673913043478261</v>
      </c>
      <c r="Z8" s="2">
        <v>5.3758217677136594E-2</v>
      </c>
      <c r="AA8" s="2">
        <v>0</v>
      </c>
      <c r="AB8" s="2">
        <v>0</v>
      </c>
      <c r="AC8" s="2">
        <v>0</v>
      </c>
      <c r="AD8" s="2">
        <v>0</v>
      </c>
      <c r="AE8" s="2">
        <v>0</v>
      </c>
      <c r="AF8" s="2">
        <v>0</v>
      </c>
      <c r="AG8" s="2">
        <v>0</v>
      </c>
      <c r="AH8" t="s">
        <v>85</v>
      </c>
      <c r="AI8">
        <v>4</v>
      </c>
    </row>
    <row r="9" spans="1:35" x14ac:dyDescent="0.25">
      <c r="A9" t="s">
        <v>617</v>
      </c>
      <c r="B9" t="s">
        <v>284</v>
      </c>
      <c r="C9" t="s">
        <v>418</v>
      </c>
      <c r="D9" t="s">
        <v>533</v>
      </c>
      <c r="E9" s="2">
        <v>9.0869565217391308</v>
      </c>
      <c r="F9" s="2">
        <v>0</v>
      </c>
      <c r="G9" s="2">
        <v>0.16086956521739132</v>
      </c>
      <c r="H9" s="2">
        <v>0.99217391304347824</v>
      </c>
      <c r="I9" s="2">
        <v>0.19065217391304351</v>
      </c>
      <c r="J9" s="2">
        <v>0</v>
      </c>
      <c r="K9" s="2">
        <v>0</v>
      </c>
      <c r="L9" s="2">
        <v>1.6304347826086956E-2</v>
      </c>
      <c r="M9" s="2">
        <v>0</v>
      </c>
      <c r="N9" s="2">
        <v>0</v>
      </c>
      <c r="O9" s="2">
        <v>0</v>
      </c>
      <c r="P9" s="2">
        <v>3.9130434782608696</v>
      </c>
      <c r="Q9" s="2">
        <v>0</v>
      </c>
      <c r="R9" s="2">
        <v>0.43062200956937796</v>
      </c>
      <c r="S9" s="2">
        <v>0</v>
      </c>
      <c r="T9" s="2">
        <v>2.2010869565217392</v>
      </c>
      <c r="U9" s="2">
        <v>2.3043478260869565</v>
      </c>
      <c r="V9" s="2">
        <v>0.49581339712918654</v>
      </c>
      <c r="W9" s="2">
        <v>3.9402173913043477</v>
      </c>
      <c r="X9" s="2">
        <v>2.7527173913043477</v>
      </c>
      <c r="Y9" s="2">
        <v>0</v>
      </c>
      <c r="Z9" s="2">
        <v>0.73654306220095689</v>
      </c>
      <c r="AA9" s="2">
        <v>0</v>
      </c>
      <c r="AB9" s="2">
        <v>0</v>
      </c>
      <c r="AC9" s="2">
        <v>4.4809782608695654</v>
      </c>
      <c r="AD9" s="2">
        <v>0</v>
      </c>
      <c r="AE9" s="2">
        <v>0.24728260869565216</v>
      </c>
      <c r="AF9" s="2">
        <v>0</v>
      </c>
      <c r="AG9" s="2">
        <v>0</v>
      </c>
      <c r="AH9" t="s">
        <v>83</v>
      </c>
      <c r="AI9">
        <v>4</v>
      </c>
    </row>
    <row r="10" spans="1:35" x14ac:dyDescent="0.25">
      <c r="A10" t="s">
        <v>617</v>
      </c>
      <c r="B10" t="s">
        <v>387</v>
      </c>
      <c r="C10" t="s">
        <v>510</v>
      </c>
      <c r="D10" t="s">
        <v>520</v>
      </c>
      <c r="E10" s="2">
        <v>88.619565217391298</v>
      </c>
      <c r="F10" s="2">
        <v>5.7391304347826084</v>
      </c>
      <c r="G10" s="2">
        <v>0.46739130434782611</v>
      </c>
      <c r="H10" s="2">
        <v>0.65217391304347827</v>
      </c>
      <c r="I10" s="2">
        <v>6.9565217391304346</v>
      </c>
      <c r="J10" s="2">
        <v>0</v>
      </c>
      <c r="K10" s="2">
        <v>0</v>
      </c>
      <c r="L10" s="2">
        <v>5.8641304347826084</v>
      </c>
      <c r="M10" s="2">
        <v>10.176630434782609</v>
      </c>
      <c r="N10" s="2">
        <v>5.7010869565217392</v>
      </c>
      <c r="O10" s="2">
        <v>0.17916717772599045</v>
      </c>
      <c r="P10" s="2">
        <v>14.263152173913044</v>
      </c>
      <c r="Q10" s="2">
        <v>0</v>
      </c>
      <c r="R10" s="2">
        <v>0.16094811725745126</v>
      </c>
      <c r="S10" s="2">
        <v>3.7690217391304346</v>
      </c>
      <c r="T10" s="2">
        <v>8.1059782608695645</v>
      </c>
      <c r="U10" s="2">
        <v>0</v>
      </c>
      <c r="V10" s="2">
        <v>0.13399975469152461</v>
      </c>
      <c r="W10" s="2">
        <v>3.9375</v>
      </c>
      <c r="X10" s="2">
        <v>8.4864130434782616</v>
      </c>
      <c r="Y10" s="2">
        <v>0</v>
      </c>
      <c r="Z10" s="2">
        <v>0.14019379369557219</v>
      </c>
      <c r="AA10" s="2">
        <v>0</v>
      </c>
      <c r="AB10" s="2">
        <v>0</v>
      </c>
      <c r="AC10" s="2">
        <v>0</v>
      </c>
      <c r="AD10" s="2">
        <v>0</v>
      </c>
      <c r="AE10" s="2">
        <v>0</v>
      </c>
      <c r="AF10" s="2">
        <v>0</v>
      </c>
      <c r="AG10" s="2">
        <v>0</v>
      </c>
      <c r="AH10" t="s">
        <v>187</v>
      </c>
      <c r="AI10">
        <v>4</v>
      </c>
    </row>
    <row r="11" spans="1:35" x14ac:dyDescent="0.25">
      <c r="A11" t="s">
        <v>617</v>
      </c>
      <c r="B11" t="s">
        <v>395</v>
      </c>
      <c r="C11" t="s">
        <v>462</v>
      </c>
      <c r="D11" t="s">
        <v>573</v>
      </c>
      <c r="E11" s="2">
        <v>51.793478260869563</v>
      </c>
      <c r="F11" s="2">
        <v>5.7341304347826085</v>
      </c>
      <c r="G11" s="2">
        <v>6.5217391304347824E-2</v>
      </c>
      <c r="H11" s="2">
        <v>0.20652173913043478</v>
      </c>
      <c r="I11" s="2">
        <v>0.46739130434782611</v>
      </c>
      <c r="J11" s="2">
        <v>0</v>
      </c>
      <c r="K11" s="2">
        <v>0</v>
      </c>
      <c r="L11" s="2">
        <v>0</v>
      </c>
      <c r="M11" s="2">
        <v>0</v>
      </c>
      <c r="N11" s="2">
        <v>0</v>
      </c>
      <c r="O11" s="2">
        <v>0</v>
      </c>
      <c r="P11" s="2">
        <v>3.2755434782608703</v>
      </c>
      <c r="Q11" s="2">
        <v>0.72869565217391297</v>
      </c>
      <c r="R11" s="2">
        <v>7.7311647429171057E-2</v>
      </c>
      <c r="S11" s="2">
        <v>0</v>
      </c>
      <c r="T11" s="2">
        <v>0</v>
      </c>
      <c r="U11" s="2">
        <v>0</v>
      </c>
      <c r="V11" s="2">
        <v>0</v>
      </c>
      <c r="W11" s="2">
        <v>0</v>
      </c>
      <c r="X11" s="2">
        <v>0</v>
      </c>
      <c r="Y11" s="2">
        <v>0</v>
      </c>
      <c r="Z11" s="2">
        <v>0</v>
      </c>
      <c r="AA11" s="2">
        <v>0</v>
      </c>
      <c r="AB11" s="2">
        <v>0</v>
      </c>
      <c r="AC11" s="2">
        <v>0</v>
      </c>
      <c r="AD11" s="2">
        <v>0</v>
      </c>
      <c r="AE11" s="2">
        <v>0</v>
      </c>
      <c r="AF11" s="2">
        <v>0</v>
      </c>
      <c r="AG11" s="2">
        <v>0</v>
      </c>
      <c r="AH11" t="s">
        <v>195</v>
      </c>
      <c r="AI11">
        <v>4</v>
      </c>
    </row>
    <row r="12" spans="1:35" x14ac:dyDescent="0.25">
      <c r="A12" t="s">
        <v>617</v>
      </c>
      <c r="B12" t="s">
        <v>247</v>
      </c>
      <c r="C12" t="s">
        <v>462</v>
      </c>
      <c r="D12" t="s">
        <v>573</v>
      </c>
      <c r="E12" s="2">
        <v>79.076086956521735</v>
      </c>
      <c r="F12" s="2">
        <v>6.3041304347826088</v>
      </c>
      <c r="G12" s="2">
        <v>0.23369565217391305</v>
      </c>
      <c r="H12" s="2">
        <v>0</v>
      </c>
      <c r="I12" s="2">
        <v>0.52989130434782605</v>
      </c>
      <c r="J12" s="2">
        <v>0</v>
      </c>
      <c r="K12" s="2">
        <v>0</v>
      </c>
      <c r="L12" s="2">
        <v>5.1828260869565215</v>
      </c>
      <c r="M12" s="2">
        <v>0</v>
      </c>
      <c r="N12" s="2">
        <v>0</v>
      </c>
      <c r="O12" s="2">
        <v>0</v>
      </c>
      <c r="P12" s="2">
        <v>5.1608695652173937</v>
      </c>
      <c r="Q12" s="2">
        <v>21.860869565217389</v>
      </c>
      <c r="R12" s="2">
        <v>0.34171821305841926</v>
      </c>
      <c r="S12" s="2">
        <v>2.5457608695652172</v>
      </c>
      <c r="T12" s="2">
        <v>9.4296739130434784</v>
      </c>
      <c r="U12" s="2">
        <v>0</v>
      </c>
      <c r="V12" s="2">
        <v>0.15144192439862544</v>
      </c>
      <c r="W12" s="2">
        <v>2.7632608695652179</v>
      </c>
      <c r="X12" s="2">
        <v>8.2870652173913033</v>
      </c>
      <c r="Y12" s="2">
        <v>0</v>
      </c>
      <c r="Z12" s="2">
        <v>0.13974295532646047</v>
      </c>
      <c r="AA12" s="2">
        <v>0</v>
      </c>
      <c r="AB12" s="2">
        <v>0</v>
      </c>
      <c r="AC12" s="2">
        <v>0</v>
      </c>
      <c r="AD12" s="2">
        <v>0</v>
      </c>
      <c r="AE12" s="2">
        <v>3.5341304347826079</v>
      </c>
      <c r="AF12" s="2">
        <v>0</v>
      </c>
      <c r="AG12" s="2">
        <v>0</v>
      </c>
      <c r="AH12" t="s">
        <v>46</v>
      </c>
      <c r="AI12">
        <v>4</v>
      </c>
    </row>
    <row r="13" spans="1:35" x14ac:dyDescent="0.25">
      <c r="A13" t="s">
        <v>617</v>
      </c>
      <c r="B13" t="s">
        <v>361</v>
      </c>
      <c r="C13" t="s">
        <v>401</v>
      </c>
      <c r="D13" t="s">
        <v>514</v>
      </c>
      <c r="E13" s="2">
        <v>77.217391304347828</v>
      </c>
      <c r="F13" s="2">
        <v>5.5550000000000015</v>
      </c>
      <c r="G13" s="2">
        <v>0</v>
      </c>
      <c r="H13" s="2">
        <v>0.33967391304347827</v>
      </c>
      <c r="I13" s="2">
        <v>0.46195652173913043</v>
      </c>
      <c r="J13" s="2">
        <v>0</v>
      </c>
      <c r="K13" s="2">
        <v>0</v>
      </c>
      <c r="L13" s="2">
        <v>4.006195652173913</v>
      </c>
      <c r="M13" s="2">
        <v>0</v>
      </c>
      <c r="N13" s="2">
        <v>0</v>
      </c>
      <c r="O13" s="2">
        <v>0</v>
      </c>
      <c r="P13" s="2">
        <v>5.0631521739130445</v>
      </c>
      <c r="Q13" s="2">
        <v>5.7654347826086978</v>
      </c>
      <c r="R13" s="2">
        <v>0.14023507882882888</v>
      </c>
      <c r="S13" s="2">
        <v>5.4853260869565208</v>
      </c>
      <c r="T13" s="2">
        <v>4.0644565217391309</v>
      </c>
      <c r="U13" s="2">
        <v>0</v>
      </c>
      <c r="V13" s="2">
        <v>0.12367398648648646</v>
      </c>
      <c r="W13" s="2">
        <v>1.7051086956521737</v>
      </c>
      <c r="X13" s="2">
        <v>14.002500000000005</v>
      </c>
      <c r="Y13" s="2">
        <v>0</v>
      </c>
      <c r="Z13" s="2">
        <v>0.20342060810810816</v>
      </c>
      <c r="AA13" s="2">
        <v>0</v>
      </c>
      <c r="AB13" s="2">
        <v>0</v>
      </c>
      <c r="AC13" s="2">
        <v>0</v>
      </c>
      <c r="AD13" s="2">
        <v>0</v>
      </c>
      <c r="AE13" s="2">
        <v>0</v>
      </c>
      <c r="AF13" s="2">
        <v>0</v>
      </c>
      <c r="AG13" s="2">
        <v>0</v>
      </c>
      <c r="AH13" t="s">
        <v>161</v>
      </c>
      <c r="AI13">
        <v>4</v>
      </c>
    </row>
    <row r="14" spans="1:35" x14ac:dyDescent="0.25">
      <c r="A14" t="s">
        <v>617</v>
      </c>
      <c r="B14" t="s">
        <v>243</v>
      </c>
      <c r="C14" t="s">
        <v>461</v>
      </c>
      <c r="D14" t="s">
        <v>556</v>
      </c>
      <c r="E14" s="2">
        <v>46.760869565217391</v>
      </c>
      <c r="F14" s="2">
        <v>5.3102173913043478</v>
      </c>
      <c r="G14" s="2">
        <v>0.29347826086956524</v>
      </c>
      <c r="H14" s="2">
        <v>0.2608695652173913</v>
      </c>
      <c r="I14" s="2">
        <v>0.2608695652173913</v>
      </c>
      <c r="J14" s="2">
        <v>0</v>
      </c>
      <c r="K14" s="2">
        <v>5.4782608695652177</v>
      </c>
      <c r="L14" s="2">
        <v>5.4728260869565206</v>
      </c>
      <c r="M14" s="2">
        <v>0</v>
      </c>
      <c r="N14" s="2">
        <v>0.17097826086956522</v>
      </c>
      <c r="O14" s="2">
        <v>3.6564388656438866E-3</v>
      </c>
      <c r="P14" s="2">
        <v>6.4548913043478304</v>
      </c>
      <c r="Q14" s="2">
        <v>3.1161956521739129</v>
      </c>
      <c r="R14" s="2">
        <v>0.20468154346815443</v>
      </c>
      <c r="S14" s="2">
        <v>2.8797826086956535</v>
      </c>
      <c r="T14" s="2">
        <v>4.2442391304347815</v>
      </c>
      <c r="U14" s="2">
        <v>0</v>
      </c>
      <c r="V14" s="2">
        <v>0.15235006973500698</v>
      </c>
      <c r="W14" s="2">
        <v>0.62989130434782603</v>
      </c>
      <c r="X14" s="2">
        <v>4.684130434782606</v>
      </c>
      <c r="Y14" s="2">
        <v>0</v>
      </c>
      <c r="Z14" s="2">
        <v>0.11364249186424913</v>
      </c>
      <c r="AA14" s="2">
        <v>0</v>
      </c>
      <c r="AB14" s="2">
        <v>0</v>
      </c>
      <c r="AC14" s="2">
        <v>0</v>
      </c>
      <c r="AD14" s="2">
        <v>0</v>
      </c>
      <c r="AE14" s="2">
        <v>0</v>
      </c>
      <c r="AF14" s="2">
        <v>0</v>
      </c>
      <c r="AG14" s="2">
        <v>0</v>
      </c>
      <c r="AH14" t="s">
        <v>42</v>
      </c>
      <c r="AI14">
        <v>4</v>
      </c>
    </row>
    <row r="15" spans="1:35" x14ac:dyDescent="0.25">
      <c r="A15" t="s">
        <v>617</v>
      </c>
      <c r="B15" t="s">
        <v>244</v>
      </c>
      <c r="C15" t="s">
        <v>428</v>
      </c>
      <c r="D15" t="s">
        <v>542</v>
      </c>
      <c r="E15" s="2">
        <v>61.271739130434781</v>
      </c>
      <c r="F15" s="2">
        <v>5.4369565217391314</v>
      </c>
      <c r="G15" s="2">
        <v>0</v>
      </c>
      <c r="H15" s="2">
        <v>0.43478260869565216</v>
      </c>
      <c r="I15" s="2">
        <v>0.22826086956521738</v>
      </c>
      <c r="J15" s="2">
        <v>0</v>
      </c>
      <c r="K15" s="2">
        <v>0</v>
      </c>
      <c r="L15" s="2">
        <v>4.9705434782608684</v>
      </c>
      <c r="M15" s="2">
        <v>0</v>
      </c>
      <c r="N15" s="2">
        <v>0</v>
      </c>
      <c r="O15" s="2">
        <v>0</v>
      </c>
      <c r="P15" s="2">
        <v>4.9886956521739094</v>
      </c>
      <c r="Q15" s="2">
        <v>6.0307608695652188</v>
      </c>
      <c r="R15" s="2">
        <v>0.17984566258648213</v>
      </c>
      <c r="S15" s="2">
        <v>4.852391304347826</v>
      </c>
      <c r="T15" s="2">
        <v>0.34673913043478261</v>
      </c>
      <c r="U15" s="2">
        <v>0</v>
      </c>
      <c r="V15" s="2">
        <v>8.4853645556146884E-2</v>
      </c>
      <c r="W15" s="2">
        <v>2.0553260869565215</v>
      </c>
      <c r="X15" s="2">
        <v>5.2811956521739134</v>
      </c>
      <c r="Y15" s="2">
        <v>0</v>
      </c>
      <c r="Z15" s="2">
        <v>0.11973744899769381</v>
      </c>
      <c r="AA15" s="2">
        <v>0</v>
      </c>
      <c r="AB15" s="2">
        <v>0</v>
      </c>
      <c r="AC15" s="2">
        <v>0</v>
      </c>
      <c r="AD15" s="2">
        <v>0</v>
      </c>
      <c r="AE15" s="2">
        <v>0</v>
      </c>
      <c r="AF15" s="2">
        <v>0</v>
      </c>
      <c r="AG15" s="2">
        <v>0</v>
      </c>
      <c r="AH15" t="s">
        <v>43</v>
      </c>
      <c r="AI15">
        <v>4</v>
      </c>
    </row>
    <row r="16" spans="1:35" x14ac:dyDescent="0.25">
      <c r="A16" t="s">
        <v>617</v>
      </c>
      <c r="B16" t="s">
        <v>242</v>
      </c>
      <c r="C16" t="s">
        <v>460</v>
      </c>
      <c r="D16" t="s">
        <v>573</v>
      </c>
      <c r="E16" s="2">
        <v>48.706521739130437</v>
      </c>
      <c r="F16" s="2">
        <v>5.5416304347826086</v>
      </c>
      <c r="G16" s="2">
        <v>1.1304347826086956</v>
      </c>
      <c r="H16" s="2">
        <v>0.19673913043478261</v>
      </c>
      <c r="I16" s="2">
        <v>0.46739130434782611</v>
      </c>
      <c r="J16" s="2">
        <v>0</v>
      </c>
      <c r="K16" s="2">
        <v>0</v>
      </c>
      <c r="L16" s="2">
        <v>4.9493478260869557</v>
      </c>
      <c r="M16" s="2">
        <v>0</v>
      </c>
      <c r="N16" s="2">
        <v>0</v>
      </c>
      <c r="O16" s="2">
        <v>0</v>
      </c>
      <c r="P16" s="2">
        <v>13.663152173913044</v>
      </c>
      <c r="Q16" s="2">
        <v>5.831630434782606</v>
      </c>
      <c r="R16" s="2">
        <v>0.40024994420888188</v>
      </c>
      <c r="S16" s="2">
        <v>5.1954347826086948</v>
      </c>
      <c r="T16" s="2">
        <v>0.41282608695652173</v>
      </c>
      <c r="U16" s="2">
        <v>0</v>
      </c>
      <c r="V16" s="2">
        <v>0.11514394108457932</v>
      </c>
      <c r="W16" s="2">
        <v>3.8521739130434791</v>
      </c>
      <c r="X16" s="2">
        <v>5.5395652173913037</v>
      </c>
      <c r="Y16" s="2">
        <v>0</v>
      </c>
      <c r="Z16" s="2">
        <v>0.19282303057353267</v>
      </c>
      <c r="AA16" s="2">
        <v>0</v>
      </c>
      <c r="AB16" s="2">
        <v>0</v>
      </c>
      <c r="AC16" s="2">
        <v>0</v>
      </c>
      <c r="AD16" s="2">
        <v>0</v>
      </c>
      <c r="AE16" s="2">
        <v>0</v>
      </c>
      <c r="AF16" s="2">
        <v>0</v>
      </c>
      <c r="AG16" s="2">
        <v>0</v>
      </c>
      <c r="AH16" t="s">
        <v>41</v>
      </c>
      <c r="AI16">
        <v>4</v>
      </c>
    </row>
    <row r="17" spans="1:35" x14ac:dyDescent="0.25">
      <c r="A17" t="s">
        <v>617</v>
      </c>
      <c r="B17" t="s">
        <v>373</v>
      </c>
      <c r="C17" t="s">
        <v>457</v>
      </c>
      <c r="D17" t="s">
        <v>571</v>
      </c>
      <c r="E17" s="2">
        <v>52.956521739130437</v>
      </c>
      <c r="F17" s="2">
        <v>5.4782608695652177</v>
      </c>
      <c r="G17" s="2">
        <v>0</v>
      </c>
      <c r="H17" s="2">
        <v>0.19021739130434784</v>
      </c>
      <c r="I17" s="2">
        <v>0.24184782608695651</v>
      </c>
      <c r="J17" s="2">
        <v>0</v>
      </c>
      <c r="K17" s="2">
        <v>0</v>
      </c>
      <c r="L17" s="2">
        <v>6.5388043478260851</v>
      </c>
      <c r="M17" s="2">
        <v>0</v>
      </c>
      <c r="N17" s="2">
        <v>0</v>
      </c>
      <c r="O17" s="2">
        <v>0</v>
      </c>
      <c r="P17" s="2">
        <v>5.6986956521739129</v>
      </c>
      <c r="Q17" s="2">
        <v>0</v>
      </c>
      <c r="R17" s="2">
        <v>0.10761083743842363</v>
      </c>
      <c r="S17" s="2">
        <v>2.4109782608695651</v>
      </c>
      <c r="T17" s="2">
        <v>7.4779347826086946</v>
      </c>
      <c r="U17" s="2">
        <v>0</v>
      </c>
      <c r="V17" s="2">
        <v>0.18673645320197041</v>
      </c>
      <c r="W17" s="2">
        <v>2.0045652173913036</v>
      </c>
      <c r="X17" s="2">
        <v>9.3294565217391341</v>
      </c>
      <c r="Y17" s="2">
        <v>0</v>
      </c>
      <c r="Z17" s="2">
        <v>0.21402504105090317</v>
      </c>
      <c r="AA17" s="2">
        <v>0</v>
      </c>
      <c r="AB17" s="2">
        <v>0</v>
      </c>
      <c r="AC17" s="2">
        <v>0</v>
      </c>
      <c r="AD17" s="2">
        <v>0</v>
      </c>
      <c r="AE17" s="2">
        <v>0</v>
      </c>
      <c r="AF17" s="2">
        <v>0</v>
      </c>
      <c r="AG17" s="2">
        <v>0</v>
      </c>
      <c r="AH17" t="s">
        <v>173</v>
      </c>
      <c r="AI17">
        <v>4</v>
      </c>
    </row>
    <row r="18" spans="1:35" x14ac:dyDescent="0.25">
      <c r="A18" t="s">
        <v>617</v>
      </c>
      <c r="B18" t="s">
        <v>332</v>
      </c>
      <c r="C18" t="s">
        <v>462</v>
      </c>
      <c r="D18" t="s">
        <v>573</v>
      </c>
      <c r="E18" s="2">
        <v>70.434782608695656</v>
      </c>
      <c r="F18" s="2">
        <v>5.6579347826086952</v>
      </c>
      <c r="G18" s="2">
        <v>0</v>
      </c>
      <c r="H18" s="2">
        <v>0</v>
      </c>
      <c r="I18" s="2">
        <v>0</v>
      </c>
      <c r="J18" s="2">
        <v>0</v>
      </c>
      <c r="K18" s="2">
        <v>0</v>
      </c>
      <c r="L18" s="2">
        <v>3.9114130434782597</v>
      </c>
      <c r="M18" s="2">
        <v>0</v>
      </c>
      <c r="N18" s="2">
        <v>0</v>
      </c>
      <c r="O18" s="2">
        <v>0</v>
      </c>
      <c r="P18" s="2">
        <v>1.7680434782608696</v>
      </c>
      <c r="Q18" s="2">
        <v>9.3513043478260904</v>
      </c>
      <c r="R18" s="2">
        <v>0.15786728395061733</v>
      </c>
      <c r="S18" s="2">
        <v>2.3486956521739124</v>
      </c>
      <c r="T18" s="2">
        <v>3.8139130434782622</v>
      </c>
      <c r="U18" s="2">
        <v>0</v>
      </c>
      <c r="V18" s="2">
        <v>8.7493827160493837E-2</v>
      </c>
      <c r="W18" s="2">
        <v>0.80652173913043501</v>
      </c>
      <c r="X18" s="2">
        <v>3.5165217391304351</v>
      </c>
      <c r="Y18" s="2">
        <v>0</v>
      </c>
      <c r="Z18" s="2">
        <v>6.1376543209876552E-2</v>
      </c>
      <c r="AA18" s="2">
        <v>0</v>
      </c>
      <c r="AB18" s="2">
        <v>0</v>
      </c>
      <c r="AC18" s="2">
        <v>0</v>
      </c>
      <c r="AD18" s="2">
        <v>0</v>
      </c>
      <c r="AE18" s="2">
        <v>11.105543478260872</v>
      </c>
      <c r="AF18" s="2">
        <v>0</v>
      </c>
      <c r="AG18" s="2">
        <v>0</v>
      </c>
      <c r="AH18" t="s">
        <v>132</v>
      </c>
      <c r="AI18">
        <v>4</v>
      </c>
    </row>
    <row r="19" spans="1:35" x14ac:dyDescent="0.25">
      <c r="A19" t="s">
        <v>617</v>
      </c>
      <c r="B19" t="s">
        <v>313</v>
      </c>
      <c r="C19" t="s">
        <v>405</v>
      </c>
      <c r="D19" t="s">
        <v>561</v>
      </c>
      <c r="E19" s="2">
        <v>33.739130434782609</v>
      </c>
      <c r="F19" s="2">
        <v>5.6521739130434785</v>
      </c>
      <c r="G19" s="2">
        <v>0.28260869565217389</v>
      </c>
      <c r="H19" s="2">
        <v>5.434782608695652E-2</v>
      </c>
      <c r="I19" s="2">
        <v>0.2608695652173913</v>
      </c>
      <c r="J19" s="2">
        <v>0</v>
      </c>
      <c r="K19" s="2">
        <v>0</v>
      </c>
      <c r="L19" s="2">
        <v>6.642391304347826</v>
      </c>
      <c r="M19" s="2">
        <v>5.0978260869565215</v>
      </c>
      <c r="N19" s="2">
        <v>0</v>
      </c>
      <c r="O19" s="2">
        <v>0.15109536082474226</v>
      </c>
      <c r="P19" s="2">
        <v>5.1875</v>
      </c>
      <c r="Q19" s="2">
        <v>0</v>
      </c>
      <c r="R19" s="2">
        <v>0.15375322164948454</v>
      </c>
      <c r="S19" s="2">
        <v>8.1090217391304353</v>
      </c>
      <c r="T19" s="2">
        <v>0</v>
      </c>
      <c r="U19" s="2">
        <v>0</v>
      </c>
      <c r="V19" s="2">
        <v>0.24034471649484537</v>
      </c>
      <c r="W19" s="2">
        <v>0.13043478260869565</v>
      </c>
      <c r="X19" s="2">
        <v>8.3994565217391308</v>
      </c>
      <c r="Y19" s="2">
        <v>0</v>
      </c>
      <c r="Z19" s="2">
        <v>0.25281894329896909</v>
      </c>
      <c r="AA19" s="2">
        <v>0</v>
      </c>
      <c r="AB19" s="2">
        <v>0</v>
      </c>
      <c r="AC19" s="2">
        <v>0</v>
      </c>
      <c r="AD19" s="2">
        <v>0</v>
      </c>
      <c r="AE19" s="2">
        <v>0</v>
      </c>
      <c r="AF19" s="2">
        <v>0</v>
      </c>
      <c r="AG19" s="2">
        <v>0</v>
      </c>
      <c r="AH19" t="s">
        <v>112</v>
      </c>
      <c r="AI19">
        <v>4</v>
      </c>
    </row>
    <row r="20" spans="1:35" x14ac:dyDescent="0.25">
      <c r="A20" t="s">
        <v>617</v>
      </c>
      <c r="B20" t="s">
        <v>288</v>
      </c>
      <c r="C20" t="s">
        <v>442</v>
      </c>
      <c r="D20" t="s">
        <v>559</v>
      </c>
      <c r="E20" s="2">
        <v>46.097826086956523</v>
      </c>
      <c r="F20" s="2">
        <v>4.8532608695652177</v>
      </c>
      <c r="G20" s="2">
        <v>2.1739130434782608E-2</v>
      </c>
      <c r="H20" s="2">
        <v>8.6956521739130432E-2</v>
      </c>
      <c r="I20" s="2">
        <v>0.22532608695652173</v>
      </c>
      <c r="J20" s="2">
        <v>0</v>
      </c>
      <c r="K20" s="2">
        <v>0</v>
      </c>
      <c r="L20" s="2">
        <v>1.9658695652173919</v>
      </c>
      <c r="M20" s="2">
        <v>0</v>
      </c>
      <c r="N20" s="2">
        <v>4.9761956521739146</v>
      </c>
      <c r="O20" s="2">
        <v>0.10794859702900263</v>
      </c>
      <c r="P20" s="2">
        <v>2.7754347826086958</v>
      </c>
      <c r="Q20" s="2">
        <v>15.008804347826089</v>
      </c>
      <c r="R20" s="2">
        <v>0.38579344494223061</v>
      </c>
      <c r="S20" s="2">
        <v>0.28532608695652173</v>
      </c>
      <c r="T20" s="2">
        <v>4.7258695652173914</v>
      </c>
      <c r="U20" s="2">
        <v>0</v>
      </c>
      <c r="V20" s="2">
        <v>0.10870785192171657</v>
      </c>
      <c r="W20" s="2">
        <v>0.79347826086956519</v>
      </c>
      <c r="X20" s="2">
        <v>5.6438043478260873</v>
      </c>
      <c r="Y20" s="2">
        <v>0</v>
      </c>
      <c r="Z20" s="2">
        <v>0.13964395189813725</v>
      </c>
      <c r="AA20" s="2">
        <v>0</v>
      </c>
      <c r="AB20" s="2">
        <v>0</v>
      </c>
      <c r="AC20" s="2">
        <v>0</v>
      </c>
      <c r="AD20" s="2">
        <v>0</v>
      </c>
      <c r="AE20" s="2">
        <v>4.7704347826086959</v>
      </c>
      <c r="AF20" s="2">
        <v>0</v>
      </c>
      <c r="AG20" s="2">
        <v>0</v>
      </c>
      <c r="AH20" t="s">
        <v>87</v>
      </c>
      <c r="AI20">
        <v>4</v>
      </c>
    </row>
    <row r="21" spans="1:35" x14ac:dyDescent="0.25">
      <c r="A21" t="s">
        <v>617</v>
      </c>
      <c r="B21" t="s">
        <v>204</v>
      </c>
      <c r="C21" t="s">
        <v>416</v>
      </c>
      <c r="D21" t="s">
        <v>552</v>
      </c>
      <c r="E21" s="2">
        <v>113.40217391304348</v>
      </c>
      <c r="F21" s="2">
        <v>5.4782608695652177</v>
      </c>
      <c r="G21" s="2">
        <v>0.1766304347826087</v>
      </c>
      <c r="H21" s="2">
        <v>0.6871739130434783</v>
      </c>
      <c r="I21" s="2">
        <v>5.2173913043478262</v>
      </c>
      <c r="J21" s="2">
        <v>0</v>
      </c>
      <c r="K21" s="2">
        <v>0</v>
      </c>
      <c r="L21" s="2">
        <v>6.4415217391304358</v>
      </c>
      <c r="M21" s="2">
        <v>4.9565217391304346</v>
      </c>
      <c r="N21" s="2">
        <v>0</v>
      </c>
      <c r="O21" s="2">
        <v>4.3707466692226582E-2</v>
      </c>
      <c r="P21" s="2">
        <v>4.5842391304347823</v>
      </c>
      <c r="Q21" s="2">
        <v>5.0869565217391308</v>
      </c>
      <c r="R21" s="2">
        <v>8.5282277389053973E-2</v>
      </c>
      <c r="S21" s="2">
        <v>6.3853260869565194</v>
      </c>
      <c r="T21" s="2">
        <v>8.9890217391304361</v>
      </c>
      <c r="U21" s="2">
        <v>0</v>
      </c>
      <c r="V21" s="2">
        <v>0.13557366050033545</v>
      </c>
      <c r="W21" s="2">
        <v>2.6115217391304357</v>
      </c>
      <c r="X21" s="2">
        <v>17.210326086956524</v>
      </c>
      <c r="Y21" s="2">
        <v>4.3642391304347834</v>
      </c>
      <c r="Z21" s="2">
        <v>0.21327710150484042</v>
      </c>
      <c r="AA21" s="2">
        <v>0</v>
      </c>
      <c r="AB21" s="2">
        <v>0</v>
      </c>
      <c r="AC21" s="2">
        <v>0</v>
      </c>
      <c r="AD21" s="2">
        <v>0</v>
      </c>
      <c r="AE21" s="2">
        <v>0</v>
      </c>
      <c r="AF21" s="2">
        <v>0</v>
      </c>
      <c r="AG21" s="2">
        <v>0</v>
      </c>
      <c r="AH21" t="s">
        <v>3</v>
      </c>
      <c r="AI21">
        <v>4</v>
      </c>
    </row>
    <row r="22" spans="1:35" x14ac:dyDescent="0.25">
      <c r="A22" t="s">
        <v>617</v>
      </c>
      <c r="B22" t="s">
        <v>303</v>
      </c>
      <c r="C22" t="s">
        <v>417</v>
      </c>
      <c r="D22" t="s">
        <v>563</v>
      </c>
      <c r="E22" s="2">
        <v>73.380434782608702</v>
      </c>
      <c r="F22" s="2">
        <v>0</v>
      </c>
      <c r="G22" s="2">
        <v>0.95923913043478259</v>
      </c>
      <c r="H22" s="2">
        <v>0.52173913043478259</v>
      </c>
      <c r="I22" s="2">
        <v>0.77173913043478259</v>
      </c>
      <c r="J22" s="2">
        <v>0</v>
      </c>
      <c r="K22" s="2">
        <v>0</v>
      </c>
      <c r="L22" s="2">
        <v>8.46086956521739</v>
      </c>
      <c r="M22" s="2">
        <v>0</v>
      </c>
      <c r="N22" s="2">
        <v>0</v>
      </c>
      <c r="O22" s="2">
        <v>0</v>
      </c>
      <c r="P22" s="2">
        <v>0</v>
      </c>
      <c r="Q22" s="2">
        <v>0</v>
      </c>
      <c r="R22" s="2">
        <v>0</v>
      </c>
      <c r="S22" s="2">
        <v>8.2465217391304346</v>
      </c>
      <c r="T22" s="2">
        <v>9.1971739130434784</v>
      </c>
      <c r="U22" s="2">
        <v>0</v>
      </c>
      <c r="V22" s="2">
        <v>0.23771589394163828</v>
      </c>
      <c r="W22" s="2">
        <v>3.4178260869565222</v>
      </c>
      <c r="X22" s="2">
        <v>13.742826086956521</v>
      </c>
      <c r="Y22" s="2">
        <v>0</v>
      </c>
      <c r="Z22" s="2">
        <v>0.23385868760183673</v>
      </c>
      <c r="AA22" s="2">
        <v>0</v>
      </c>
      <c r="AB22" s="2">
        <v>0</v>
      </c>
      <c r="AC22" s="2">
        <v>0</v>
      </c>
      <c r="AD22" s="2">
        <v>0</v>
      </c>
      <c r="AE22" s="2">
        <v>0</v>
      </c>
      <c r="AF22" s="2">
        <v>0</v>
      </c>
      <c r="AG22" s="2">
        <v>0</v>
      </c>
      <c r="AH22" t="s">
        <v>102</v>
      </c>
      <c r="AI22">
        <v>4</v>
      </c>
    </row>
    <row r="23" spans="1:35" x14ac:dyDescent="0.25">
      <c r="A23" t="s">
        <v>617</v>
      </c>
      <c r="B23" t="s">
        <v>215</v>
      </c>
      <c r="C23" t="s">
        <v>417</v>
      </c>
      <c r="D23" t="s">
        <v>563</v>
      </c>
      <c r="E23" s="2">
        <v>192.79347826086956</v>
      </c>
      <c r="F23" s="2">
        <v>7.0434782608695654</v>
      </c>
      <c r="G23" s="2">
        <v>0.44565217391304346</v>
      </c>
      <c r="H23" s="2">
        <v>0.88043478260869568</v>
      </c>
      <c r="I23" s="2">
        <v>5.7853260869565215</v>
      </c>
      <c r="J23" s="2">
        <v>0</v>
      </c>
      <c r="K23" s="2">
        <v>0</v>
      </c>
      <c r="L23" s="2">
        <v>27.449456521739144</v>
      </c>
      <c r="M23" s="2">
        <v>5.5652173913043477</v>
      </c>
      <c r="N23" s="2">
        <v>8.2301086956521718</v>
      </c>
      <c r="O23" s="2">
        <v>7.1554941647403725E-2</v>
      </c>
      <c r="P23" s="2">
        <v>5.1304347826086953</v>
      </c>
      <c r="Q23" s="2">
        <v>6.7605434782608675</v>
      </c>
      <c r="R23" s="2">
        <v>6.1677284771945638E-2</v>
      </c>
      <c r="S23" s="2">
        <v>10.324999999999999</v>
      </c>
      <c r="T23" s="2">
        <v>14.239021739130438</v>
      </c>
      <c r="U23" s="2">
        <v>0</v>
      </c>
      <c r="V23" s="2">
        <v>0.12741106162259686</v>
      </c>
      <c r="W23" s="2">
        <v>14.669673913043484</v>
      </c>
      <c r="X23" s="2">
        <v>13.695978260869564</v>
      </c>
      <c r="Y23" s="2">
        <v>14.055326086956526</v>
      </c>
      <c r="Z23" s="2">
        <v>0.22003326379883864</v>
      </c>
      <c r="AA23" s="2">
        <v>0</v>
      </c>
      <c r="AB23" s="2">
        <v>0</v>
      </c>
      <c r="AC23" s="2">
        <v>0</v>
      </c>
      <c r="AD23" s="2">
        <v>63.419456521739143</v>
      </c>
      <c r="AE23" s="2">
        <v>0</v>
      </c>
      <c r="AF23" s="2">
        <v>0</v>
      </c>
      <c r="AG23" s="2">
        <v>0</v>
      </c>
      <c r="AH23" t="s">
        <v>14</v>
      </c>
      <c r="AI23">
        <v>4</v>
      </c>
    </row>
    <row r="24" spans="1:35" x14ac:dyDescent="0.25">
      <c r="A24" t="s">
        <v>617</v>
      </c>
      <c r="B24" t="s">
        <v>337</v>
      </c>
      <c r="C24" t="s">
        <v>400</v>
      </c>
      <c r="D24" t="s">
        <v>563</v>
      </c>
      <c r="E24" s="2">
        <v>55.347826086956523</v>
      </c>
      <c r="F24" s="2">
        <v>5.7391304347826084</v>
      </c>
      <c r="G24" s="2">
        <v>0</v>
      </c>
      <c r="H24" s="2">
        <v>0</v>
      </c>
      <c r="I24" s="2">
        <v>0</v>
      </c>
      <c r="J24" s="2">
        <v>0</v>
      </c>
      <c r="K24" s="2">
        <v>0</v>
      </c>
      <c r="L24" s="2">
        <v>6.1603260869565215</v>
      </c>
      <c r="M24" s="2">
        <v>0</v>
      </c>
      <c r="N24" s="2">
        <v>5.5219565217391313</v>
      </c>
      <c r="O24" s="2">
        <v>9.976826394344071E-2</v>
      </c>
      <c r="P24" s="2">
        <v>0</v>
      </c>
      <c r="Q24" s="2">
        <v>11.241956521739128</v>
      </c>
      <c r="R24" s="2">
        <v>0.20311468970934796</v>
      </c>
      <c r="S24" s="2">
        <v>5.2173913043478262</v>
      </c>
      <c r="T24" s="2">
        <v>5.0434782608695654</v>
      </c>
      <c r="U24" s="2">
        <v>0</v>
      </c>
      <c r="V24" s="2">
        <v>0.18538884524744695</v>
      </c>
      <c r="W24" s="2">
        <v>5.3396739130434785</v>
      </c>
      <c r="X24" s="2">
        <v>5.6222826086956523</v>
      </c>
      <c r="Y24" s="2">
        <v>0</v>
      </c>
      <c r="Z24" s="2">
        <v>0.19805577376276512</v>
      </c>
      <c r="AA24" s="2">
        <v>0</v>
      </c>
      <c r="AB24" s="2">
        <v>0</v>
      </c>
      <c r="AC24" s="2">
        <v>0</v>
      </c>
      <c r="AD24" s="2">
        <v>0</v>
      </c>
      <c r="AE24" s="2">
        <v>0</v>
      </c>
      <c r="AF24" s="2">
        <v>0</v>
      </c>
      <c r="AG24" s="2">
        <v>0</v>
      </c>
      <c r="AH24" t="s">
        <v>137</v>
      </c>
      <c r="AI24">
        <v>4</v>
      </c>
    </row>
    <row r="25" spans="1:35" x14ac:dyDescent="0.25">
      <c r="A25" t="s">
        <v>617</v>
      </c>
      <c r="B25" t="s">
        <v>357</v>
      </c>
      <c r="C25" t="s">
        <v>496</v>
      </c>
      <c r="D25" t="s">
        <v>520</v>
      </c>
      <c r="E25" s="2">
        <v>28.380434782608695</v>
      </c>
      <c r="F25" s="2">
        <v>4.6956521739130439</v>
      </c>
      <c r="G25" s="2">
        <v>0.2608695652173913</v>
      </c>
      <c r="H25" s="2">
        <v>0</v>
      </c>
      <c r="I25" s="2">
        <v>0</v>
      </c>
      <c r="J25" s="2">
        <v>0</v>
      </c>
      <c r="K25" s="2">
        <v>0</v>
      </c>
      <c r="L25" s="2">
        <v>3.3525</v>
      </c>
      <c r="M25" s="2">
        <v>0</v>
      </c>
      <c r="N25" s="2">
        <v>5.5227173913043472</v>
      </c>
      <c r="O25" s="2">
        <v>0.19459594025277668</v>
      </c>
      <c r="P25" s="2">
        <v>4.4329347826086964</v>
      </c>
      <c r="Q25" s="2">
        <v>0</v>
      </c>
      <c r="R25" s="2">
        <v>0.15619685944082731</v>
      </c>
      <c r="S25" s="2">
        <v>1.2611956521739127</v>
      </c>
      <c r="T25" s="2">
        <v>0</v>
      </c>
      <c r="U25" s="2">
        <v>0</v>
      </c>
      <c r="V25" s="2">
        <v>4.4438912294140168E-2</v>
      </c>
      <c r="W25" s="2">
        <v>10.60913043478261</v>
      </c>
      <c r="X25" s="2">
        <v>5.3011956521739094</v>
      </c>
      <c r="Y25" s="2">
        <v>0</v>
      </c>
      <c r="Z25" s="2">
        <v>0.56060896208349287</v>
      </c>
      <c r="AA25" s="2">
        <v>0</v>
      </c>
      <c r="AB25" s="2">
        <v>0</v>
      </c>
      <c r="AC25" s="2">
        <v>0</v>
      </c>
      <c r="AD25" s="2">
        <v>0</v>
      </c>
      <c r="AE25" s="2">
        <v>0</v>
      </c>
      <c r="AF25" s="2">
        <v>0</v>
      </c>
      <c r="AG25" s="2">
        <v>0</v>
      </c>
      <c r="AH25" t="s">
        <v>157</v>
      </c>
      <c r="AI25">
        <v>4</v>
      </c>
    </row>
    <row r="26" spans="1:35" x14ac:dyDescent="0.25">
      <c r="A26" t="s">
        <v>617</v>
      </c>
      <c r="B26" t="s">
        <v>317</v>
      </c>
      <c r="C26" t="s">
        <v>443</v>
      </c>
      <c r="D26" t="s">
        <v>531</v>
      </c>
      <c r="E26" s="2">
        <v>18.847826086956523</v>
      </c>
      <c r="F26" s="2">
        <v>0</v>
      </c>
      <c r="G26" s="2">
        <v>8.4239130434782608E-2</v>
      </c>
      <c r="H26" s="2">
        <v>0.21739130434782608</v>
      </c>
      <c r="I26" s="2">
        <v>0.24478260869565216</v>
      </c>
      <c r="J26" s="2">
        <v>0</v>
      </c>
      <c r="K26" s="2">
        <v>0</v>
      </c>
      <c r="L26" s="2">
        <v>2.489782608695652</v>
      </c>
      <c r="M26" s="2">
        <v>0</v>
      </c>
      <c r="N26" s="2">
        <v>0</v>
      </c>
      <c r="O26" s="2">
        <v>0</v>
      </c>
      <c r="P26" s="2">
        <v>0</v>
      </c>
      <c r="Q26" s="2">
        <v>0</v>
      </c>
      <c r="R26" s="2">
        <v>0</v>
      </c>
      <c r="S26" s="2">
        <v>0.96010869565217405</v>
      </c>
      <c r="T26" s="2">
        <v>7.9153260869565232</v>
      </c>
      <c r="U26" s="2">
        <v>0</v>
      </c>
      <c r="V26" s="2">
        <v>0.47089965397923877</v>
      </c>
      <c r="W26" s="2">
        <v>1.2476086956521739</v>
      </c>
      <c r="X26" s="2">
        <v>8.8429347826086939</v>
      </c>
      <c r="Y26" s="2">
        <v>0.34880434782608699</v>
      </c>
      <c r="Z26" s="2">
        <v>0.55387543252595139</v>
      </c>
      <c r="AA26" s="2">
        <v>0</v>
      </c>
      <c r="AB26" s="2">
        <v>0</v>
      </c>
      <c r="AC26" s="2">
        <v>0</v>
      </c>
      <c r="AD26" s="2">
        <v>0</v>
      </c>
      <c r="AE26" s="2">
        <v>0</v>
      </c>
      <c r="AF26" s="2">
        <v>0</v>
      </c>
      <c r="AG26" s="2">
        <v>0</v>
      </c>
      <c r="AH26" t="s">
        <v>116</v>
      </c>
      <c r="AI26">
        <v>4</v>
      </c>
    </row>
    <row r="27" spans="1:35" x14ac:dyDescent="0.25">
      <c r="A27" t="s">
        <v>617</v>
      </c>
      <c r="B27" t="s">
        <v>208</v>
      </c>
      <c r="C27" t="s">
        <v>441</v>
      </c>
      <c r="D27" t="s">
        <v>532</v>
      </c>
      <c r="E27" s="2">
        <v>89.586956521739125</v>
      </c>
      <c r="F27" s="2">
        <v>0</v>
      </c>
      <c r="G27" s="2">
        <v>0.36869565217391304</v>
      </c>
      <c r="H27" s="2">
        <v>0.15760869565217392</v>
      </c>
      <c r="I27" s="2">
        <v>0.10869565217391304</v>
      </c>
      <c r="J27" s="2">
        <v>0</v>
      </c>
      <c r="K27" s="2">
        <v>0</v>
      </c>
      <c r="L27" s="2">
        <v>4.7788043478260844</v>
      </c>
      <c r="M27" s="2">
        <v>0</v>
      </c>
      <c r="N27" s="2">
        <v>0</v>
      </c>
      <c r="O27" s="2">
        <v>0</v>
      </c>
      <c r="P27" s="2">
        <v>0</v>
      </c>
      <c r="Q27" s="2">
        <v>0</v>
      </c>
      <c r="R27" s="2">
        <v>0</v>
      </c>
      <c r="S27" s="2">
        <v>1.7243478260869565</v>
      </c>
      <c r="T27" s="2">
        <v>4.9596739130434768</v>
      </c>
      <c r="U27" s="2">
        <v>0</v>
      </c>
      <c r="V27" s="2">
        <v>7.4609318126668267E-2</v>
      </c>
      <c r="W27" s="2">
        <v>2.5271739130434789</v>
      </c>
      <c r="X27" s="2">
        <v>8.3909782608695647</v>
      </c>
      <c r="Y27" s="2">
        <v>0.10847826086956522</v>
      </c>
      <c r="Z27" s="2">
        <v>0.12308298956563941</v>
      </c>
      <c r="AA27" s="2">
        <v>0</v>
      </c>
      <c r="AB27" s="2">
        <v>0</v>
      </c>
      <c r="AC27" s="2">
        <v>0</v>
      </c>
      <c r="AD27" s="2">
        <v>0</v>
      </c>
      <c r="AE27" s="2">
        <v>0</v>
      </c>
      <c r="AF27" s="2">
        <v>0</v>
      </c>
      <c r="AG27" s="2">
        <v>0</v>
      </c>
      <c r="AH27" t="s">
        <v>7</v>
      </c>
      <c r="AI27">
        <v>4</v>
      </c>
    </row>
    <row r="28" spans="1:35" x14ac:dyDescent="0.25">
      <c r="A28" t="s">
        <v>617</v>
      </c>
      <c r="B28" t="s">
        <v>206</v>
      </c>
      <c r="C28" t="s">
        <v>436</v>
      </c>
      <c r="D28" t="s">
        <v>550</v>
      </c>
      <c r="E28" s="2">
        <v>71.891304347826093</v>
      </c>
      <c r="F28" s="2">
        <v>0</v>
      </c>
      <c r="G28" s="2">
        <v>0.69565217391304346</v>
      </c>
      <c r="H28" s="2">
        <v>0</v>
      </c>
      <c r="I28" s="2">
        <v>0.45978260869565224</v>
      </c>
      <c r="J28" s="2">
        <v>0</v>
      </c>
      <c r="K28" s="2">
        <v>0</v>
      </c>
      <c r="L28" s="2">
        <v>4.2926086956521763</v>
      </c>
      <c r="M28" s="2">
        <v>0</v>
      </c>
      <c r="N28" s="2">
        <v>0</v>
      </c>
      <c r="O28" s="2">
        <v>0</v>
      </c>
      <c r="P28" s="2">
        <v>0</v>
      </c>
      <c r="Q28" s="2">
        <v>0</v>
      </c>
      <c r="R28" s="2">
        <v>0</v>
      </c>
      <c r="S28" s="2">
        <v>0.98380434782608683</v>
      </c>
      <c r="T28" s="2">
        <v>8.8867391304347851</v>
      </c>
      <c r="U28" s="2">
        <v>0</v>
      </c>
      <c r="V28" s="2">
        <v>0.13729815542788029</v>
      </c>
      <c r="W28" s="2">
        <v>4.7807608695652162</v>
      </c>
      <c r="X28" s="2">
        <v>4.9832608695652185</v>
      </c>
      <c r="Y28" s="2">
        <v>3.3318478260869573</v>
      </c>
      <c r="Z28" s="2">
        <v>0.18216208043543997</v>
      </c>
      <c r="AA28" s="2">
        <v>0</v>
      </c>
      <c r="AB28" s="2">
        <v>0</v>
      </c>
      <c r="AC28" s="2">
        <v>0</v>
      </c>
      <c r="AD28" s="2">
        <v>0</v>
      </c>
      <c r="AE28" s="2">
        <v>0</v>
      </c>
      <c r="AF28" s="2">
        <v>0</v>
      </c>
      <c r="AG28" s="2">
        <v>0</v>
      </c>
      <c r="AH28" t="s">
        <v>5</v>
      </c>
      <c r="AI28">
        <v>4</v>
      </c>
    </row>
    <row r="29" spans="1:35" x14ac:dyDescent="0.25">
      <c r="A29" t="s">
        <v>617</v>
      </c>
      <c r="B29" t="s">
        <v>335</v>
      </c>
      <c r="C29" t="s">
        <v>468</v>
      </c>
      <c r="D29" t="s">
        <v>576</v>
      </c>
      <c r="E29" s="2">
        <v>50.413043478260867</v>
      </c>
      <c r="F29" s="2">
        <v>5.2939130434782609</v>
      </c>
      <c r="G29" s="2">
        <v>0</v>
      </c>
      <c r="H29" s="2">
        <v>0</v>
      </c>
      <c r="I29" s="2">
        <v>0</v>
      </c>
      <c r="J29" s="2">
        <v>0</v>
      </c>
      <c r="K29" s="2">
        <v>0</v>
      </c>
      <c r="L29" s="2">
        <v>10.146739130434783</v>
      </c>
      <c r="M29" s="2">
        <v>5.4410869565217395</v>
      </c>
      <c r="N29" s="2">
        <v>0</v>
      </c>
      <c r="O29" s="2">
        <v>0.10793014230271671</v>
      </c>
      <c r="P29" s="2">
        <v>0</v>
      </c>
      <c r="Q29" s="2">
        <v>5.4225000000000012</v>
      </c>
      <c r="R29" s="2">
        <v>0.10756144890038813</v>
      </c>
      <c r="S29" s="2">
        <v>7.7663043478260869</v>
      </c>
      <c r="T29" s="2">
        <v>1.2798913043478262</v>
      </c>
      <c r="U29" s="2">
        <v>0</v>
      </c>
      <c r="V29" s="2">
        <v>0.17944156964208713</v>
      </c>
      <c r="W29" s="2">
        <v>5.6910869565217386</v>
      </c>
      <c r="X29" s="2">
        <v>5.9563043478260873</v>
      </c>
      <c r="Y29" s="2">
        <v>0</v>
      </c>
      <c r="Z29" s="2">
        <v>0.23103924105217766</v>
      </c>
      <c r="AA29" s="2">
        <v>0</v>
      </c>
      <c r="AB29" s="2">
        <v>0</v>
      </c>
      <c r="AC29" s="2">
        <v>0</v>
      </c>
      <c r="AD29" s="2">
        <v>0</v>
      </c>
      <c r="AE29" s="2">
        <v>0</v>
      </c>
      <c r="AF29" s="2">
        <v>0</v>
      </c>
      <c r="AG29" s="2">
        <v>0</v>
      </c>
      <c r="AH29" t="s">
        <v>135</v>
      </c>
      <c r="AI29">
        <v>4</v>
      </c>
    </row>
    <row r="30" spans="1:35" x14ac:dyDescent="0.25">
      <c r="A30" t="s">
        <v>617</v>
      </c>
      <c r="B30" t="s">
        <v>380</v>
      </c>
      <c r="C30" t="s">
        <v>448</v>
      </c>
      <c r="D30" t="s">
        <v>564</v>
      </c>
      <c r="E30" s="2">
        <v>22.434782608695652</v>
      </c>
      <c r="F30" s="2">
        <v>5.6521739130434785</v>
      </c>
      <c r="G30" s="2">
        <v>0.28260869565217389</v>
      </c>
      <c r="H30" s="2">
        <v>8.1521739130434784E-2</v>
      </c>
      <c r="I30" s="2">
        <v>0</v>
      </c>
      <c r="J30" s="2">
        <v>0</v>
      </c>
      <c r="K30" s="2">
        <v>0</v>
      </c>
      <c r="L30" s="2">
        <v>5.0727173913043471</v>
      </c>
      <c r="M30" s="2">
        <v>1.4429347826086956</v>
      </c>
      <c r="N30" s="2">
        <v>0</v>
      </c>
      <c r="O30" s="2">
        <v>6.4316860465116268E-2</v>
      </c>
      <c r="P30" s="2">
        <v>5.1358695652173916</v>
      </c>
      <c r="Q30" s="2">
        <v>0</v>
      </c>
      <c r="R30" s="2">
        <v>0.22892441860465118</v>
      </c>
      <c r="S30" s="2">
        <v>0.70434782608695645</v>
      </c>
      <c r="T30" s="2">
        <v>5.7638043478260856</v>
      </c>
      <c r="U30" s="2">
        <v>0</v>
      </c>
      <c r="V30" s="2">
        <v>0.28830910852713171</v>
      </c>
      <c r="W30" s="2">
        <v>0.45652173913043476</v>
      </c>
      <c r="X30" s="2">
        <v>5.4513043478260874</v>
      </c>
      <c r="Y30" s="2">
        <v>0</v>
      </c>
      <c r="Z30" s="2">
        <v>0.26333333333333336</v>
      </c>
      <c r="AA30" s="2">
        <v>0</v>
      </c>
      <c r="AB30" s="2">
        <v>0</v>
      </c>
      <c r="AC30" s="2">
        <v>0</v>
      </c>
      <c r="AD30" s="2">
        <v>0</v>
      </c>
      <c r="AE30" s="2">
        <v>0</v>
      </c>
      <c r="AF30" s="2">
        <v>0</v>
      </c>
      <c r="AG30" s="2">
        <v>0</v>
      </c>
      <c r="AH30" t="s">
        <v>180</v>
      </c>
      <c r="AI30">
        <v>4</v>
      </c>
    </row>
    <row r="31" spans="1:35" x14ac:dyDescent="0.25">
      <c r="A31" t="s">
        <v>617</v>
      </c>
      <c r="B31" t="s">
        <v>343</v>
      </c>
      <c r="C31" t="s">
        <v>447</v>
      </c>
      <c r="D31" t="s">
        <v>529</v>
      </c>
      <c r="E31" s="2">
        <v>112.20652173913044</v>
      </c>
      <c r="F31" s="2">
        <v>9.6195652173913047</v>
      </c>
      <c r="G31" s="2">
        <v>0</v>
      </c>
      <c r="H31" s="2">
        <v>0</v>
      </c>
      <c r="I31" s="2">
        <v>0</v>
      </c>
      <c r="J31" s="2">
        <v>0</v>
      </c>
      <c r="K31" s="2">
        <v>0</v>
      </c>
      <c r="L31" s="2">
        <v>13.373695652173915</v>
      </c>
      <c r="M31" s="2">
        <v>8.98054347826087</v>
      </c>
      <c r="N31" s="2">
        <v>0</v>
      </c>
      <c r="O31" s="2">
        <v>8.0035842293906811E-2</v>
      </c>
      <c r="P31" s="2">
        <v>6.6868478260869537</v>
      </c>
      <c r="Q31" s="2">
        <v>20.514565217391304</v>
      </c>
      <c r="R31" s="2">
        <v>0.24242274532597111</v>
      </c>
      <c r="S31" s="2">
        <v>13.621847826086958</v>
      </c>
      <c r="T31" s="2">
        <v>12.826195652173919</v>
      </c>
      <c r="U31" s="2">
        <v>0</v>
      </c>
      <c r="V31" s="2">
        <v>0.23570861183764416</v>
      </c>
      <c r="W31" s="2">
        <v>10.106847826086954</v>
      </c>
      <c r="X31" s="2">
        <v>11.905108695652171</v>
      </c>
      <c r="Y31" s="2">
        <v>12.934021739130435</v>
      </c>
      <c r="Z31" s="2">
        <v>0.31144337886273366</v>
      </c>
      <c r="AA31" s="2">
        <v>0</v>
      </c>
      <c r="AB31" s="2">
        <v>0</v>
      </c>
      <c r="AC31" s="2">
        <v>0</v>
      </c>
      <c r="AD31" s="2">
        <v>0</v>
      </c>
      <c r="AE31" s="2">
        <v>0</v>
      </c>
      <c r="AF31" s="2">
        <v>0</v>
      </c>
      <c r="AG31" s="2">
        <v>0</v>
      </c>
      <c r="AH31" t="s">
        <v>143</v>
      </c>
      <c r="AI31">
        <v>4</v>
      </c>
    </row>
    <row r="32" spans="1:35" x14ac:dyDescent="0.25">
      <c r="A32" t="s">
        <v>617</v>
      </c>
      <c r="B32" t="s">
        <v>228</v>
      </c>
      <c r="C32" t="s">
        <v>405</v>
      </c>
      <c r="D32" t="s">
        <v>561</v>
      </c>
      <c r="E32" s="2">
        <v>85.065217391304344</v>
      </c>
      <c r="F32" s="2">
        <v>5.3913043478260869</v>
      </c>
      <c r="G32" s="2">
        <v>0.22826086956521738</v>
      </c>
      <c r="H32" s="2">
        <v>0.19565217391304349</v>
      </c>
      <c r="I32" s="2">
        <v>0.78260869565217395</v>
      </c>
      <c r="J32" s="2">
        <v>0</v>
      </c>
      <c r="K32" s="2">
        <v>0</v>
      </c>
      <c r="L32" s="2">
        <v>16.860543478260873</v>
      </c>
      <c r="M32" s="2">
        <v>5.0104347826086952</v>
      </c>
      <c r="N32" s="2">
        <v>0</v>
      </c>
      <c r="O32" s="2">
        <v>5.8901098901098896E-2</v>
      </c>
      <c r="P32" s="2">
        <v>4.62304347826087</v>
      </c>
      <c r="Q32" s="2">
        <v>4.6934782608695658</v>
      </c>
      <c r="R32" s="2">
        <v>0.10952210580117559</v>
      </c>
      <c r="S32" s="2">
        <v>5.9540217391304324</v>
      </c>
      <c r="T32" s="2">
        <v>6.8356521739130436</v>
      </c>
      <c r="U32" s="2">
        <v>0.125</v>
      </c>
      <c r="V32" s="2">
        <v>0.1518208535650396</v>
      </c>
      <c r="W32" s="2">
        <v>5.1339130434782616</v>
      </c>
      <c r="X32" s="2">
        <v>9.0575000000000028</v>
      </c>
      <c r="Y32" s="2">
        <v>0</v>
      </c>
      <c r="Z32" s="2">
        <v>0.16682979810886792</v>
      </c>
      <c r="AA32" s="2">
        <v>0</v>
      </c>
      <c r="AB32" s="2">
        <v>0</v>
      </c>
      <c r="AC32" s="2">
        <v>0</v>
      </c>
      <c r="AD32" s="2">
        <v>45.325217391304328</v>
      </c>
      <c r="AE32" s="2">
        <v>0</v>
      </c>
      <c r="AF32" s="2">
        <v>0</v>
      </c>
      <c r="AG32" s="2">
        <v>0</v>
      </c>
      <c r="AH32" t="s">
        <v>27</v>
      </c>
      <c r="AI32">
        <v>4</v>
      </c>
    </row>
    <row r="33" spans="1:35" x14ac:dyDescent="0.25">
      <c r="A33" t="s">
        <v>617</v>
      </c>
      <c r="B33" t="s">
        <v>376</v>
      </c>
      <c r="C33" t="s">
        <v>504</v>
      </c>
      <c r="D33" t="s">
        <v>526</v>
      </c>
      <c r="E33" s="2">
        <v>52</v>
      </c>
      <c r="F33" s="2">
        <v>0</v>
      </c>
      <c r="G33" s="2">
        <v>0.2608695652173913</v>
      </c>
      <c r="H33" s="2">
        <v>0.22826086956521738</v>
      </c>
      <c r="I33" s="2">
        <v>0.32173913043478264</v>
      </c>
      <c r="J33" s="2">
        <v>0.17391304347826086</v>
      </c>
      <c r="K33" s="2">
        <v>0</v>
      </c>
      <c r="L33" s="2">
        <v>0.1184782608695652</v>
      </c>
      <c r="M33" s="2">
        <v>0</v>
      </c>
      <c r="N33" s="2">
        <v>0</v>
      </c>
      <c r="O33" s="2">
        <v>0</v>
      </c>
      <c r="P33" s="2">
        <v>0</v>
      </c>
      <c r="Q33" s="2">
        <v>0</v>
      </c>
      <c r="R33" s="2">
        <v>0</v>
      </c>
      <c r="S33" s="2">
        <v>0</v>
      </c>
      <c r="T33" s="2">
        <v>0</v>
      </c>
      <c r="U33" s="2">
        <v>0</v>
      </c>
      <c r="V33" s="2">
        <v>0</v>
      </c>
      <c r="W33" s="2">
        <v>0.99782608695652186</v>
      </c>
      <c r="X33" s="2">
        <v>0</v>
      </c>
      <c r="Y33" s="2">
        <v>0</v>
      </c>
      <c r="Z33" s="2">
        <v>1.9188963210702344E-2</v>
      </c>
      <c r="AA33" s="2">
        <v>0</v>
      </c>
      <c r="AB33" s="2">
        <v>0</v>
      </c>
      <c r="AC33" s="2">
        <v>0</v>
      </c>
      <c r="AD33" s="2">
        <v>0</v>
      </c>
      <c r="AE33" s="2">
        <v>0</v>
      </c>
      <c r="AF33" s="2">
        <v>0</v>
      </c>
      <c r="AG33" s="2">
        <v>8.6956521739130432E-2</v>
      </c>
      <c r="AH33" t="s">
        <v>176</v>
      </c>
      <c r="AI33">
        <v>4</v>
      </c>
    </row>
    <row r="34" spans="1:35" x14ac:dyDescent="0.25">
      <c r="A34" t="s">
        <v>617</v>
      </c>
      <c r="B34" t="s">
        <v>369</v>
      </c>
      <c r="C34" t="s">
        <v>501</v>
      </c>
      <c r="D34" t="s">
        <v>569</v>
      </c>
      <c r="E34" s="2">
        <v>83.673913043478265</v>
      </c>
      <c r="F34" s="2">
        <v>5.1304347826086953</v>
      </c>
      <c r="G34" s="2">
        <v>0.17391304347826086</v>
      </c>
      <c r="H34" s="2">
        <v>0.39130434782608697</v>
      </c>
      <c r="I34" s="2">
        <v>0.52173913043478259</v>
      </c>
      <c r="J34" s="2">
        <v>0</v>
      </c>
      <c r="K34" s="2">
        <v>0</v>
      </c>
      <c r="L34" s="2">
        <v>4.0315217391304348</v>
      </c>
      <c r="M34" s="2">
        <v>0</v>
      </c>
      <c r="N34" s="2">
        <v>4.8804347826086953</v>
      </c>
      <c r="O34" s="2">
        <v>5.8326838139776557E-2</v>
      </c>
      <c r="P34" s="2">
        <v>2.972826086956522</v>
      </c>
      <c r="Q34" s="2">
        <v>5.1739130434782608</v>
      </c>
      <c r="R34" s="2">
        <v>9.7362951415952192E-2</v>
      </c>
      <c r="S34" s="2">
        <v>5.0069565217391281</v>
      </c>
      <c r="T34" s="2">
        <v>5.266413043478261</v>
      </c>
      <c r="U34" s="2">
        <v>0</v>
      </c>
      <c r="V34" s="2">
        <v>0.12277864380358533</v>
      </c>
      <c r="W34" s="2">
        <v>5.9176086956521718</v>
      </c>
      <c r="X34" s="2">
        <v>5.0672826086956526</v>
      </c>
      <c r="Y34" s="2">
        <v>4.8313043478260882</v>
      </c>
      <c r="Z34" s="2">
        <v>0.18902182385035074</v>
      </c>
      <c r="AA34" s="2">
        <v>0</v>
      </c>
      <c r="AB34" s="2">
        <v>0</v>
      </c>
      <c r="AC34" s="2">
        <v>0</v>
      </c>
      <c r="AD34" s="2">
        <v>0</v>
      </c>
      <c r="AE34" s="2">
        <v>0</v>
      </c>
      <c r="AF34" s="2">
        <v>0</v>
      </c>
      <c r="AG34" s="2">
        <v>0</v>
      </c>
      <c r="AH34" t="s">
        <v>169</v>
      </c>
      <c r="AI34">
        <v>4</v>
      </c>
    </row>
    <row r="35" spans="1:35" x14ac:dyDescent="0.25">
      <c r="A35" t="s">
        <v>617</v>
      </c>
      <c r="B35" t="s">
        <v>266</v>
      </c>
      <c r="C35" t="s">
        <v>473</v>
      </c>
      <c r="D35" t="s">
        <v>557</v>
      </c>
      <c r="E35" s="2">
        <v>67.586956521739125</v>
      </c>
      <c r="F35" s="2">
        <v>4.0869565217391308</v>
      </c>
      <c r="G35" s="2">
        <v>0.28260869565217389</v>
      </c>
      <c r="H35" s="2">
        <v>0.19565217391304349</v>
      </c>
      <c r="I35" s="2">
        <v>0.2608695652173913</v>
      </c>
      <c r="J35" s="2">
        <v>0</v>
      </c>
      <c r="K35" s="2">
        <v>0</v>
      </c>
      <c r="L35" s="2">
        <v>8.3994565217391308</v>
      </c>
      <c r="M35" s="2">
        <v>4.3260869565217392</v>
      </c>
      <c r="N35" s="2">
        <v>0</v>
      </c>
      <c r="O35" s="2">
        <v>6.4007719523962697E-2</v>
      </c>
      <c r="P35" s="2">
        <v>5.8858695652173916</v>
      </c>
      <c r="Q35" s="2">
        <v>0</v>
      </c>
      <c r="R35" s="2">
        <v>8.708587970408492E-2</v>
      </c>
      <c r="S35" s="2">
        <v>6.0081521739130439</v>
      </c>
      <c r="T35" s="2">
        <v>5.6630434782608692</v>
      </c>
      <c r="U35" s="2">
        <v>0</v>
      </c>
      <c r="V35" s="2">
        <v>0.17268414281119335</v>
      </c>
      <c r="W35" s="2">
        <v>6.1005434782608692</v>
      </c>
      <c r="X35" s="2">
        <v>0.84239130434782605</v>
      </c>
      <c r="Y35" s="2">
        <v>0</v>
      </c>
      <c r="Z35" s="2">
        <v>0.10272595689932454</v>
      </c>
      <c r="AA35" s="2">
        <v>0</v>
      </c>
      <c r="AB35" s="2">
        <v>0</v>
      </c>
      <c r="AC35" s="2">
        <v>0</v>
      </c>
      <c r="AD35" s="2">
        <v>0</v>
      </c>
      <c r="AE35" s="2">
        <v>0</v>
      </c>
      <c r="AF35" s="2">
        <v>0</v>
      </c>
      <c r="AG35" s="2">
        <v>0</v>
      </c>
      <c r="AH35" t="s">
        <v>65</v>
      </c>
      <c r="AI35">
        <v>4</v>
      </c>
    </row>
    <row r="36" spans="1:35" x14ac:dyDescent="0.25">
      <c r="A36" t="s">
        <v>617</v>
      </c>
      <c r="B36" t="s">
        <v>304</v>
      </c>
      <c r="C36" t="s">
        <v>481</v>
      </c>
      <c r="D36" t="s">
        <v>583</v>
      </c>
      <c r="E36" s="2">
        <v>55.076086956521742</v>
      </c>
      <c r="F36" s="2">
        <v>0</v>
      </c>
      <c r="G36" s="2">
        <v>0.31521739130434784</v>
      </c>
      <c r="H36" s="2">
        <v>0.17391304347826086</v>
      </c>
      <c r="I36" s="2">
        <v>0.46739130434782611</v>
      </c>
      <c r="J36" s="2">
        <v>0</v>
      </c>
      <c r="K36" s="2">
        <v>0</v>
      </c>
      <c r="L36" s="2">
        <v>4.4858695652173921</v>
      </c>
      <c r="M36" s="2">
        <v>0</v>
      </c>
      <c r="N36" s="2">
        <v>0</v>
      </c>
      <c r="O36" s="2">
        <v>0</v>
      </c>
      <c r="P36" s="2">
        <v>0</v>
      </c>
      <c r="Q36" s="2">
        <v>0</v>
      </c>
      <c r="R36" s="2">
        <v>0</v>
      </c>
      <c r="S36" s="2">
        <v>1.832826086956522</v>
      </c>
      <c r="T36" s="2">
        <v>5.472282608695652</v>
      </c>
      <c r="U36" s="2">
        <v>0</v>
      </c>
      <c r="V36" s="2">
        <v>0.13263666864022103</v>
      </c>
      <c r="W36" s="2">
        <v>0.66630434782608705</v>
      </c>
      <c r="X36" s="2">
        <v>5.3286956521739119</v>
      </c>
      <c r="Y36" s="2">
        <v>0</v>
      </c>
      <c r="Z36" s="2">
        <v>0.10884941780146042</v>
      </c>
      <c r="AA36" s="2">
        <v>0</v>
      </c>
      <c r="AB36" s="2">
        <v>0</v>
      </c>
      <c r="AC36" s="2">
        <v>0</v>
      </c>
      <c r="AD36" s="2">
        <v>0</v>
      </c>
      <c r="AE36" s="2">
        <v>0</v>
      </c>
      <c r="AF36" s="2">
        <v>0</v>
      </c>
      <c r="AG36" s="2">
        <v>0</v>
      </c>
      <c r="AH36" t="s">
        <v>103</v>
      </c>
      <c r="AI36">
        <v>4</v>
      </c>
    </row>
    <row r="37" spans="1:35" x14ac:dyDescent="0.25">
      <c r="A37" t="s">
        <v>617</v>
      </c>
      <c r="B37" t="s">
        <v>222</v>
      </c>
      <c r="C37" t="s">
        <v>423</v>
      </c>
      <c r="D37" t="s">
        <v>567</v>
      </c>
      <c r="E37" s="2">
        <v>109.76086956521739</v>
      </c>
      <c r="F37" s="2">
        <v>5.4782608695652177</v>
      </c>
      <c r="G37" s="2">
        <v>0.42391304347826086</v>
      </c>
      <c r="H37" s="2">
        <v>0.44565217391304346</v>
      </c>
      <c r="I37" s="2">
        <v>0.82608695652173914</v>
      </c>
      <c r="J37" s="2">
        <v>0</v>
      </c>
      <c r="K37" s="2">
        <v>0</v>
      </c>
      <c r="L37" s="2">
        <v>6.834021739130435</v>
      </c>
      <c r="M37" s="2">
        <v>5.5871739130434781</v>
      </c>
      <c r="N37" s="2">
        <v>5.3031521739130438</v>
      </c>
      <c r="O37" s="2">
        <v>9.9218657159833634E-2</v>
      </c>
      <c r="P37" s="2">
        <v>5.0474999999999985</v>
      </c>
      <c r="Q37" s="2">
        <v>4.8145652173913023</v>
      </c>
      <c r="R37" s="2">
        <v>8.9850465438700705E-2</v>
      </c>
      <c r="S37" s="2">
        <v>2.9772826086956523</v>
      </c>
      <c r="T37" s="2">
        <v>5.0923913043478271</v>
      </c>
      <c r="U37" s="2">
        <v>0</v>
      </c>
      <c r="V37" s="2">
        <v>7.3520499108734413E-2</v>
      </c>
      <c r="W37" s="2">
        <v>8.0845652173913027</v>
      </c>
      <c r="X37" s="2">
        <v>0</v>
      </c>
      <c r="Y37" s="2">
        <v>2.3578260869565209</v>
      </c>
      <c r="Z37" s="2">
        <v>9.5137651020003947E-2</v>
      </c>
      <c r="AA37" s="2">
        <v>0</v>
      </c>
      <c r="AB37" s="2">
        <v>0</v>
      </c>
      <c r="AC37" s="2">
        <v>0</v>
      </c>
      <c r="AD37" s="2">
        <v>54.386956521739123</v>
      </c>
      <c r="AE37" s="2">
        <v>0</v>
      </c>
      <c r="AF37" s="2">
        <v>0</v>
      </c>
      <c r="AG37" s="2">
        <v>0</v>
      </c>
      <c r="AH37" t="s">
        <v>21</v>
      </c>
      <c r="AI37">
        <v>4</v>
      </c>
    </row>
    <row r="38" spans="1:35" x14ac:dyDescent="0.25">
      <c r="A38" t="s">
        <v>617</v>
      </c>
      <c r="B38" t="s">
        <v>319</v>
      </c>
      <c r="C38" t="s">
        <v>412</v>
      </c>
      <c r="D38" t="s">
        <v>561</v>
      </c>
      <c r="E38" s="2">
        <v>107.8804347826087</v>
      </c>
      <c r="F38" s="2">
        <v>5.6521739130434785</v>
      </c>
      <c r="G38" s="2">
        <v>0.28260869565217389</v>
      </c>
      <c r="H38" s="2">
        <v>0.25271739130434784</v>
      </c>
      <c r="I38" s="2">
        <v>0</v>
      </c>
      <c r="J38" s="2">
        <v>0</v>
      </c>
      <c r="K38" s="2">
        <v>0</v>
      </c>
      <c r="L38" s="2">
        <v>9.9798913043478255</v>
      </c>
      <c r="M38" s="2">
        <v>5.1956521739130439</v>
      </c>
      <c r="N38" s="2">
        <v>0</v>
      </c>
      <c r="O38" s="2">
        <v>4.8161209068010073E-2</v>
      </c>
      <c r="P38" s="2">
        <v>5.5108695652173916</v>
      </c>
      <c r="Q38" s="2">
        <v>11.103260869565217</v>
      </c>
      <c r="R38" s="2">
        <v>0.15400503778337532</v>
      </c>
      <c r="S38" s="2">
        <v>6.578804347826086</v>
      </c>
      <c r="T38" s="2">
        <v>5.9673913043478262</v>
      </c>
      <c r="U38" s="2">
        <v>0</v>
      </c>
      <c r="V38" s="2">
        <v>0.11629722921914357</v>
      </c>
      <c r="W38" s="2">
        <v>6.2809782608695652</v>
      </c>
      <c r="X38" s="2">
        <v>5.3396739130434785</v>
      </c>
      <c r="Y38" s="2">
        <v>0</v>
      </c>
      <c r="Z38" s="2">
        <v>0.10771788413098236</v>
      </c>
      <c r="AA38" s="2">
        <v>0</v>
      </c>
      <c r="AB38" s="2">
        <v>0</v>
      </c>
      <c r="AC38" s="2">
        <v>0</v>
      </c>
      <c r="AD38" s="2">
        <v>0</v>
      </c>
      <c r="AE38" s="2">
        <v>0</v>
      </c>
      <c r="AF38" s="2">
        <v>0</v>
      </c>
      <c r="AG38" s="2">
        <v>0</v>
      </c>
      <c r="AH38" t="s">
        <v>118</v>
      </c>
      <c r="AI38">
        <v>4</v>
      </c>
    </row>
    <row r="39" spans="1:35" x14ac:dyDescent="0.25">
      <c r="A39" t="s">
        <v>617</v>
      </c>
      <c r="B39" t="s">
        <v>281</v>
      </c>
      <c r="C39" t="s">
        <v>427</v>
      </c>
      <c r="D39" t="s">
        <v>525</v>
      </c>
      <c r="E39" s="2">
        <v>77.510869565217391</v>
      </c>
      <c r="F39" s="2">
        <v>5.3913043478260869</v>
      </c>
      <c r="G39" s="2">
        <v>0.65217391304347827</v>
      </c>
      <c r="H39" s="2">
        <v>0.24184782608695651</v>
      </c>
      <c r="I39" s="2">
        <v>0.80434782608695654</v>
      </c>
      <c r="J39" s="2">
        <v>0</v>
      </c>
      <c r="K39" s="2">
        <v>0</v>
      </c>
      <c r="L39" s="2">
        <v>3.1539130434782616</v>
      </c>
      <c r="M39" s="2">
        <v>5.1976086956521739</v>
      </c>
      <c r="N39" s="2">
        <v>0</v>
      </c>
      <c r="O39" s="2">
        <v>6.7056513812929458E-2</v>
      </c>
      <c r="P39" s="2">
        <v>11.413478260869567</v>
      </c>
      <c r="Q39" s="2">
        <v>0</v>
      </c>
      <c r="R39" s="2">
        <v>0.14725003505819664</v>
      </c>
      <c r="S39" s="2">
        <v>4.8532608695652177</v>
      </c>
      <c r="T39" s="2">
        <v>5.2582608695652171</v>
      </c>
      <c r="U39" s="2">
        <v>0</v>
      </c>
      <c r="V39" s="2">
        <v>0.13045295190015427</v>
      </c>
      <c r="W39" s="2">
        <v>0.97054347826086962</v>
      </c>
      <c r="X39" s="2">
        <v>5.0391304347826091</v>
      </c>
      <c r="Y39" s="2">
        <v>0</v>
      </c>
      <c r="Z39" s="2">
        <v>7.7533305286776044E-2</v>
      </c>
      <c r="AA39" s="2">
        <v>0</v>
      </c>
      <c r="AB39" s="2">
        <v>0</v>
      </c>
      <c r="AC39" s="2">
        <v>0</v>
      </c>
      <c r="AD39" s="2">
        <v>0</v>
      </c>
      <c r="AE39" s="2">
        <v>0</v>
      </c>
      <c r="AF39" s="2">
        <v>24.8558695652174</v>
      </c>
      <c r="AG39" s="2">
        <v>0</v>
      </c>
      <c r="AH39" t="s">
        <v>80</v>
      </c>
      <c r="AI39">
        <v>4</v>
      </c>
    </row>
    <row r="40" spans="1:35" x14ac:dyDescent="0.25">
      <c r="A40" t="s">
        <v>617</v>
      </c>
      <c r="B40" t="s">
        <v>390</v>
      </c>
      <c r="C40" t="s">
        <v>436</v>
      </c>
      <c r="D40" t="s">
        <v>550</v>
      </c>
      <c r="E40" s="2">
        <v>115.94565217391305</v>
      </c>
      <c r="F40" s="2">
        <v>5.3911956521739128</v>
      </c>
      <c r="G40" s="2">
        <v>0</v>
      </c>
      <c r="H40" s="2">
        <v>0.30434782608695654</v>
      </c>
      <c r="I40" s="2">
        <v>0</v>
      </c>
      <c r="J40" s="2">
        <v>0</v>
      </c>
      <c r="K40" s="2">
        <v>0</v>
      </c>
      <c r="L40" s="2">
        <v>0.19597826086956524</v>
      </c>
      <c r="M40" s="2">
        <v>10.374999999999998</v>
      </c>
      <c r="N40" s="2">
        <v>0</v>
      </c>
      <c r="O40" s="2">
        <v>8.9481578700665587E-2</v>
      </c>
      <c r="P40" s="2">
        <v>5.0178260869565205</v>
      </c>
      <c r="Q40" s="2">
        <v>17.579130434782602</v>
      </c>
      <c r="R40" s="2">
        <v>0.19489265960438729</v>
      </c>
      <c r="S40" s="2">
        <v>5.4203260869565213</v>
      </c>
      <c r="T40" s="2">
        <v>0</v>
      </c>
      <c r="U40" s="2">
        <v>0</v>
      </c>
      <c r="V40" s="2">
        <v>4.6748851598387542E-2</v>
      </c>
      <c r="W40" s="2">
        <v>2.8778260869565218</v>
      </c>
      <c r="X40" s="2">
        <v>4.8478260869565215</v>
      </c>
      <c r="Y40" s="2">
        <v>0</v>
      </c>
      <c r="Z40" s="2">
        <v>6.6631667760382485E-2</v>
      </c>
      <c r="AA40" s="2">
        <v>0</v>
      </c>
      <c r="AB40" s="2">
        <v>0</v>
      </c>
      <c r="AC40" s="2">
        <v>0</v>
      </c>
      <c r="AD40" s="2">
        <v>0</v>
      </c>
      <c r="AE40" s="2">
        <v>0</v>
      </c>
      <c r="AF40" s="2">
        <v>0</v>
      </c>
      <c r="AG40" s="2">
        <v>1.5</v>
      </c>
      <c r="AH40" t="s">
        <v>190</v>
      </c>
      <c r="AI40">
        <v>4</v>
      </c>
    </row>
    <row r="41" spans="1:35" x14ac:dyDescent="0.25">
      <c r="A41" t="s">
        <v>617</v>
      </c>
      <c r="B41" t="s">
        <v>322</v>
      </c>
      <c r="C41" t="s">
        <v>417</v>
      </c>
      <c r="D41" t="s">
        <v>563</v>
      </c>
      <c r="E41" s="2">
        <v>53.358695652173914</v>
      </c>
      <c r="F41" s="2">
        <v>36.994565217391305</v>
      </c>
      <c r="G41" s="2">
        <v>0</v>
      </c>
      <c r="H41" s="2">
        <v>0</v>
      </c>
      <c r="I41" s="2">
        <v>0</v>
      </c>
      <c r="J41" s="2">
        <v>0</v>
      </c>
      <c r="K41" s="2">
        <v>0</v>
      </c>
      <c r="L41" s="2">
        <v>4.560652173913045</v>
      </c>
      <c r="M41" s="2">
        <v>0</v>
      </c>
      <c r="N41" s="2">
        <v>4.5815217391304346</v>
      </c>
      <c r="O41" s="2">
        <v>8.5862701161132607E-2</v>
      </c>
      <c r="P41" s="2">
        <v>0</v>
      </c>
      <c r="Q41" s="2">
        <v>5.0163043478260869</v>
      </c>
      <c r="R41" s="2">
        <v>9.4011000203707479E-2</v>
      </c>
      <c r="S41" s="2">
        <v>1.6643478260869562</v>
      </c>
      <c r="T41" s="2">
        <v>5.2079347826086941</v>
      </c>
      <c r="U41" s="2">
        <v>0</v>
      </c>
      <c r="V41" s="2">
        <v>0.12879405174169889</v>
      </c>
      <c r="W41" s="2">
        <v>4.831630434782606</v>
      </c>
      <c r="X41" s="2">
        <v>3.8427173913043489</v>
      </c>
      <c r="Y41" s="2">
        <v>0</v>
      </c>
      <c r="Z41" s="2">
        <v>0.16256671419841104</v>
      </c>
      <c r="AA41" s="2">
        <v>0</v>
      </c>
      <c r="AB41" s="2">
        <v>0</v>
      </c>
      <c r="AC41" s="2">
        <v>0</v>
      </c>
      <c r="AD41" s="2">
        <v>0</v>
      </c>
      <c r="AE41" s="2">
        <v>0</v>
      </c>
      <c r="AF41" s="2">
        <v>0</v>
      </c>
      <c r="AG41" s="2">
        <v>0</v>
      </c>
      <c r="AH41" t="s">
        <v>121</v>
      </c>
      <c r="AI41">
        <v>4</v>
      </c>
    </row>
    <row r="42" spans="1:35" x14ac:dyDescent="0.25">
      <c r="A42" t="s">
        <v>617</v>
      </c>
      <c r="B42" t="s">
        <v>291</v>
      </c>
      <c r="C42" t="s">
        <v>405</v>
      </c>
      <c r="D42" t="s">
        <v>561</v>
      </c>
      <c r="E42" s="2">
        <v>48.630434782608695</v>
      </c>
      <c r="F42" s="2">
        <v>12.429347826086957</v>
      </c>
      <c r="G42" s="2">
        <v>0.28260869565217389</v>
      </c>
      <c r="H42" s="2">
        <v>0.10869565217391304</v>
      </c>
      <c r="I42" s="2">
        <v>0.2608695652173913</v>
      </c>
      <c r="J42" s="2">
        <v>0</v>
      </c>
      <c r="K42" s="2">
        <v>0</v>
      </c>
      <c r="L42" s="2">
        <v>4.9619565217391308</v>
      </c>
      <c r="M42" s="2">
        <v>0</v>
      </c>
      <c r="N42" s="2">
        <v>5.1222826086956523</v>
      </c>
      <c r="O42" s="2">
        <v>0.10533080017881091</v>
      </c>
      <c r="P42" s="2">
        <v>4.9592391304347823</v>
      </c>
      <c r="Q42" s="2">
        <v>0</v>
      </c>
      <c r="R42" s="2">
        <v>0.10197809566383549</v>
      </c>
      <c r="S42" s="2">
        <v>0.53804347826086951</v>
      </c>
      <c r="T42" s="2">
        <v>6.1059782608695654</v>
      </c>
      <c r="U42" s="2">
        <v>0</v>
      </c>
      <c r="V42" s="2">
        <v>0.13662270898524809</v>
      </c>
      <c r="W42" s="2">
        <v>0.29619565217391303</v>
      </c>
      <c r="X42" s="2">
        <v>6.5027173913043477</v>
      </c>
      <c r="Y42" s="2">
        <v>0</v>
      </c>
      <c r="Z42" s="2">
        <v>0.13980777827447474</v>
      </c>
      <c r="AA42" s="2">
        <v>0</v>
      </c>
      <c r="AB42" s="2">
        <v>0</v>
      </c>
      <c r="AC42" s="2">
        <v>0</v>
      </c>
      <c r="AD42" s="2">
        <v>0</v>
      </c>
      <c r="AE42" s="2">
        <v>0</v>
      </c>
      <c r="AF42" s="2">
        <v>0</v>
      </c>
      <c r="AG42" s="2">
        <v>0</v>
      </c>
      <c r="AH42" t="s">
        <v>90</v>
      </c>
      <c r="AI42">
        <v>4</v>
      </c>
    </row>
    <row r="43" spans="1:35" x14ac:dyDescent="0.25">
      <c r="A43" t="s">
        <v>617</v>
      </c>
      <c r="B43" t="s">
        <v>328</v>
      </c>
      <c r="C43" t="s">
        <v>490</v>
      </c>
      <c r="D43" t="s">
        <v>579</v>
      </c>
      <c r="E43" s="2">
        <v>54.184782608695649</v>
      </c>
      <c r="F43" s="2">
        <v>0</v>
      </c>
      <c r="G43" s="2">
        <v>6.5217391304347824E-2</v>
      </c>
      <c r="H43" s="2">
        <v>0.125</v>
      </c>
      <c r="I43" s="2">
        <v>0.16304347826086957</v>
      </c>
      <c r="J43" s="2">
        <v>0</v>
      </c>
      <c r="K43" s="2">
        <v>0</v>
      </c>
      <c r="L43" s="2">
        <v>4.5139130434782615</v>
      </c>
      <c r="M43" s="2">
        <v>0</v>
      </c>
      <c r="N43" s="2">
        <v>0</v>
      </c>
      <c r="O43" s="2">
        <v>0</v>
      </c>
      <c r="P43" s="2">
        <v>0</v>
      </c>
      <c r="Q43" s="2">
        <v>0</v>
      </c>
      <c r="R43" s="2">
        <v>0</v>
      </c>
      <c r="S43" s="2">
        <v>4.5351086956521733</v>
      </c>
      <c r="T43" s="2">
        <v>4.8398913043478258</v>
      </c>
      <c r="U43" s="2">
        <v>0</v>
      </c>
      <c r="V43" s="2">
        <v>0.17301905717151456</v>
      </c>
      <c r="W43" s="2">
        <v>4.6348913043478239</v>
      </c>
      <c r="X43" s="2">
        <v>6.1601086956521725</v>
      </c>
      <c r="Y43" s="2">
        <v>0.69402173913043474</v>
      </c>
      <c r="Z43" s="2">
        <v>0.21203410230692071</v>
      </c>
      <c r="AA43" s="2">
        <v>0</v>
      </c>
      <c r="AB43" s="2">
        <v>0</v>
      </c>
      <c r="AC43" s="2">
        <v>0</v>
      </c>
      <c r="AD43" s="2">
        <v>0</v>
      </c>
      <c r="AE43" s="2">
        <v>0</v>
      </c>
      <c r="AF43" s="2">
        <v>0</v>
      </c>
      <c r="AG43" s="2">
        <v>0</v>
      </c>
      <c r="AH43" t="s">
        <v>127</v>
      </c>
      <c r="AI43">
        <v>4</v>
      </c>
    </row>
    <row r="44" spans="1:35" x14ac:dyDescent="0.25">
      <c r="A44" t="s">
        <v>617</v>
      </c>
      <c r="B44" t="s">
        <v>285</v>
      </c>
      <c r="C44" t="s">
        <v>450</v>
      </c>
      <c r="D44" t="s">
        <v>565</v>
      </c>
      <c r="E44" s="2">
        <v>65.913043478260875</v>
      </c>
      <c r="F44" s="2">
        <v>0</v>
      </c>
      <c r="G44" s="2">
        <v>0.2608695652173913</v>
      </c>
      <c r="H44" s="2">
        <v>0.27445652173913043</v>
      </c>
      <c r="I44" s="2">
        <v>1.1983695652173914</v>
      </c>
      <c r="J44" s="2">
        <v>0</v>
      </c>
      <c r="K44" s="2">
        <v>0</v>
      </c>
      <c r="L44" s="2">
        <v>5.0377173913043478</v>
      </c>
      <c r="M44" s="2">
        <v>5.4596739130434813</v>
      </c>
      <c r="N44" s="2">
        <v>0</v>
      </c>
      <c r="O44" s="2">
        <v>8.2831464379947276E-2</v>
      </c>
      <c r="P44" s="2">
        <v>9.8553260869565218</v>
      </c>
      <c r="Q44" s="2">
        <v>0</v>
      </c>
      <c r="R44" s="2">
        <v>0.14952011873350923</v>
      </c>
      <c r="S44" s="2">
        <v>10.012826086956522</v>
      </c>
      <c r="T44" s="2">
        <v>9.611739130434783</v>
      </c>
      <c r="U44" s="2">
        <v>0</v>
      </c>
      <c r="V44" s="2">
        <v>0.29773416886543536</v>
      </c>
      <c r="W44" s="2">
        <v>2.3239130434782611</v>
      </c>
      <c r="X44" s="2">
        <v>13.951195652173913</v>
      </c>
      <c r="Y44" s="2">
        <v>0</v>
      </c>
      <c r="Z44" s="2">
        <v>0.24691787598944592</v>
      </c>
      <c r="AA44" s="2">
        <v>0</v>
      </c>
      <c r="AB44" s="2">
        <v>0</v>
      </c>
      <c r="AC44" s="2">
        <v>0</v>
      </c>
      <c r="AD44" s="2">
        <v>0</v>
      </c>
      <c r="AE44" s="2">
        <v>0</v>
      </c>
      <c r="AF44" s="2">
        <v>9.6478260869565222</v>
      </c>
      <c r="AG44" s="2">
        <v>0</v>
      </c>
      <c r="AH44" t="s">
        <v>84</v>
      </c>
      <c r="AI44">
        <v>4</v>
      </c>
    </row>
    <row r="45" spans="1:35" x14ac:dyDescent="0.25">
      <c r="A45" t="s">
        <v>617</v>
      </c>
      <c r="B45" t="s">
        <v>239</v>
      </c>
      <c r="C45" t="s">
        <v>443</v>
      </c>
      <c r="D45" t="s">
        <v>531</v>
      </c>
      <c r="E45" s="2">
        <v>110.05434782608695</v>
      </c>
      <c r="F45" s="2">
        <v>5.0434782608695654</v>
      </c>
      <c r="G45" s="2">
        <v>0.17391304347826095</v>
      </c>
      <c r="H45" s="2">
        <v>0.37663043478260877</v>
      </c>
      <c r="I45" s="2">
        <v>0.90489130434782605</v>
      </c>
      <c r="J45" s="2">
        <v>0</v>
      </c>
      <c r="K45" s="2">
        <v>0</v>
      </c>
      <c r="L45" s="2">
        <v>4.0579347826086956</v>
      </c>
      <c r="M45" s="2">
        <v>5.5394565217391305</v>
      </c>
      <c r="N45" s="2">
        <v>0</v>
      </c>
      <c r="O45" s="2">
        <v>5.0333827160493831E-2</v>
      </c>
      <c r="P45" s="2">
        <v>0</v>
      </c>
      <c r="Q45" s="2">
        <v>4.5874999999999986</v>
      </c>
      <c r="R45" s="2">
        <v>4.1683950617283937E-2</v>
      </c>
      <c r="S45" s="2">
        <v>4.0797826086956528</v>
      </c>
      <c r="T45" s="2">
        <v>5.3386956521739135</v>
      </c>
      <c r="U45" s="2">
        <v>0</v>
      </c>
      <c r="V45" s="2">
        <v>8.5580246913580266E-2</v>
      </c>
      <c r="W45" s="2">
        <v>3.5911956521739135</v>
      </c>
      <c r="X45" s="2">
        <v>4.9208695652173926</v>
      </c>
      <c r="Y45" s="2">
        <v>0</v>
      </c>
      <c r="Z45" s="2">
        <v>7.7344197530864217E-2</v>
      </c>
      <c r="AA45" s="2">
        <v>0</v>
      </c>
      <c r="AB45" s="2">
        <v>0</v>
      </c>
      <c r="AC45" s="2">
        <v>0</v>
      </c>
      <c r="AD45" s="2">
        <v>0</v>
      </c>
      <c r="AE45" s="2">
        <v>0</v>
      </c>
      <c r="AF45" s="2">
        <v>0</v>
      </c>
      <c r="AG45" s="2">
        <v>0</v>
      </c>
      <c r="AH45" t="s">
        <v>38</v>
      </c>
      <c r="AI45">
        <v>4</v>
      </c>
    </row>
    <row r="46" spans="1:35" x14ac:dyDescent="0.25">
      <c r="A46" t="s">
        <v>617</v>
      </c>
      <c r="B46" t="s">
        <v>270</v>
      </c>
      <c r="C46" t="s">
        <v>433</v>
      </c>
      <c r="D46" t="s">
        <v>575</v>
      </c>
      <c r="E46" s="2">
        <v>53.456521739130437</v>
      </c>
      <c r="F46" s="2">
        <v>5.3913043478260869</v>
      </c>
      <c r="G46" s="2">
        <v>0</v>
      </c>
      <c r="H46" s="2">
        <v>0</v>
      </c>
      <c r="I46" s="2">
        <v>0</v>
      </c>
      <c r="J46" s="2">
        <v>0</v>
      </c>
      <c r="K46" s="2">
        <v>1.0896739130434783</v>
      </c>
      <c r="L46" s="2">
        <v>5.5830434782608691</v>
      </c>
      <c r="M46" s="2">
        <v>0</v>
      </c>
      <c r="N46" s="2">
        <v>5.5183695652173927</v>
      </c>
      <c r="O46" s="2">
        <v>0.10323098820658806</v>
      </c>
      <c r="P46" s="2">
        <v>4.557282608695651</v>
      </c>
      <c r="Q46" s="2">
        <v>0</v>
      </c>
      <c r="R46" s="2">
        <v>8.5252135014233399E-2</v>
      </c>
      <c r="S46" s="2">
        <v>1.5134782608695649</v>
      </c>
      <c r="T46" s="2">
        <v>8.9075000000000006</v>
      </c>
      <c r="U46" s="2">
        <v>0</v>
      </c>
      <c r="V46" s="2">
        <v>0.19494306628710859</v>
      </c>
      <c r="W46" s="2">
        <v>0.85586956521739144</v>
      </c>
      <c r="X46" s="2">
        <v>4.2889130434782601</v>
      </c>
      <c r="Y46" s="2">
        <v>0</v>
      </c>
      <c r="Z46" s="2">
        <v>9.6242374949166307E-2</v>
      </c>
      <c r="AA46" s="2">
        <v>0</v>
      </c>
      <c r="AB46" s="2">
        <v>0</v>
      </c>
      <c r="AC46" s="2">
        <v>0</v>
      </c>
      <c r="AD46" s="2">
        <v>0</v>
      </c>
      <c r="AE46" s="2">
        <v>0</v>
      </c>
      <c r="AF46" s="2">
        <v>0</v>
      </c>
      <c r="AG46" s="2">
        <v>0</v>
      </c>
      <c r="AH46" t="s">
        <v>69</v>
      </c>
      <c r="AI46">
        <v>4</v>
      </c>
    </row>
    <row r="47" spans="1:35" x14ac:dyDescent="0.25">
      <c r="A47" t="s">
        <v>617</v>
      </c>
      <c r="B47" t="s">
        <v>245</v>
      </c>
      <c r="C47" t="s">
        <v>414</v>
      </c>
      <c r="D47" t="s">
        <v>574</v>
      </c>
      <c r="E47" s="2">
        <v>79.086956521739125</v>
      </c>
      <c r="F47" s="2">
        <v>5.4782608695652177</v>
      </c>
      <c r="G47" s="2">
        <v>0.32608695652173914</v>
      </c>
      <c r="H47" s="2">
        <v>0.29347826086956524</v>
      </c>
      <c r="I47" s="2">
        <v>1.1277173913043479</v>
      </c>
      <c r="J47" s="2">
        <v>0</v>
      </c>
      <c r="K47" s="2">
        <v>0</v>
      </c>
      <c r="L47" s="2">
        <v>4.5977173913043483</v>
      </c>
      <c r="M47" s="2">
        <v>5.420108695652174</v>
      </c>
      <c r="N47" s="2">
        <v>0</v>
      </c>
      <c r="O47" s="2">
        <v>6.853353490929083E-2</v>
      </c>
      <c r="P47" s="2">
        <v>15.087391304347824</v>
      </c>
      <c r="Q47" s="2">
        <v>0</v>
      </c>
      <c r="R47" s="2">
        <v>0.19076965365585485</v>
      </c>
      <c r="S47" s="2">
        <v>1.6860869565217389</v>
      </c>
      <c r="T47" s="2">
        <v>5.1063043478260877</v>
      </c>
      <c r="U47" s="2">
        <v>0</v>
      </c>
      <c r="V47" s="2">
        <v>8.5885101704233108E-2</v>
      </c>
      <c r="W47" s="2">
        <v>1.2472826086956521</v>
      </c>
      <c r="X47" s="2">
        <v>2.6359782608695652</v>
      </c>
      <c r="Y47" s="2">
        <v>0</v>
      </c>
      <c r="Z47" s="2">
        <v>4.9101154480483779E-2</v>
      </c>
      <c r="AA47" s="2">
        <v>0</v>
      </c>
      <c r="AB47" s="2">
        <v>0</v>
      </c>
      <c r="AC47" s="2">
        <v>0</v>
      </c>
      <c r="AD47" s="2">
        <v>0</v>
      </c>
      <c r="AE47" s="2">
        <v>0</v>
      </c>
      <c r="AF47" s="2">
        <v>37.90358695652175</v>
      </c>
      <c r="AG47" s="2">
        <v>0</v>
      </c>
      <c r="AH47" t="s">
        <v>44</v>
      </c>
      <c r="AI47">
        <v>4</v>
      </c>
    </row>
    <row r="48" spans="1:35" x14ac:dyDescent="0.25">
      <c r="A48" t="s">
        <v>617</v>
      </c>
      <c r="B48" t="s">
        <v>249</v>
      </c>
      <c r="C48" t="s">
        <v>433</v>
      </c>
      <c r="D48" t="s">
        <v>575</v>
      </c>
      <c r="E48" s="2">
        <v>122.54347826086956</v>
      </c>
      <c r="F48" s="2">
        <v>4.3097826086956523</v>
      </c>
      <c r="G48" s="2">
        <v>1.0869565217391304E-2</v>
      </c>
      <c r="H48" s="2">
        <v>0.52173913043478259</v>
      </c>
      <c r="I48" s="2">
        <v>0</v>
      </c>
      <c r="J48" s="2">
        <v>0</v>
      </c>
      <c r="K48" s="2">
        <v>0.3858695652173913</v>
      </c>
      <c r="L48" s="2">
        <v>12.532608695652174</v>
      </c>
      <c r="M48" s="2">
        <v>14.798913043478262</v>
      </c>
      <c r="N48" s="2">
        <v>0</v>
      </c>
      <c r="O48" s="2">
        <v>0.12076459109455386</v>
      </c>
      <c r="P48" s="2">
        <v>5.1032608695652177</v>
      </c>
      <c r="Q48" s="2">
        <v>5.2527173913043477</v>
      </c>
      <c r="R48" s="2">
        <v>8.4508603867305312E-2</v>
      </c>
      <c r="S48" s="2">
        <v>10.475543478260869</v>
      </c>
      <c r="T48" s="2">
        <v>19.502717391304348</v>
      </c>
      <c r="U48" s="2">
        <v>0</v>
      </c>
      <c r="V48" s="2">
        <v>0.24463367039205253</v>
      </c>
      <c r="W48" s="2">
        <v>9.5842391304347831</v>
      </c>
      <c r="X48" s="2">
        <v>20.002717391304348</v>
      </c>
      <c r="Y48" s="2">
        <v>0</v>
      </c>
      <c r="Z48" s="2">
        <v>0.24144048252616643</v>
      </c>
      <c r="AA48" s="2">
        <v>0</v>
      </c>
      <c r="AB48" s="2">
        <v>0</v>
      </c>
      <c r="AC48" s="2">
        <v>0</v>
      </c>
      <c r="AD48" s="2">
        <v>0</v>
      </c>
      <c r="AE48" s="2">
        <v>0</v>
      </c>
      <c r="AF48" s="2">
        <v>0</v>
      </c>
      <c r="AG48" s="2">
        <v>0</v>
      </c>
      <c r="AH48" t="s">
        <v>48</v>
      </c>
      <c r="AI48">
        <v>4</v>
      </c>
    </row>
    <row r="49" spans="1:35" x14ac:dyDescent="0.25">
      <c r="A49" t="s">
        <v>617</v>
      </c>
      <c r="B49" t="s">
        <v>282</v>
      </c>
      <c r="C49" t="s">
        <v>423</v>
      </c>
      <c r="D49" t="s">
        <v>567</v>
      </c>
      <c r="E49" s="2">
        <v>60.706521739130437</v>
      </c>
      <c r="F49" s="2">
        <v>5.3913043478260869</v>
      </c>
      <c r="G49" s="2">
        <v>0.2608695652173913</v>
      </c>
      <c r="H49" s="2">
        <v>0.20380434782608695</v>
      </c>
      <c r="I49" s="2">
        <v>0.47554347826086957</v>
      </c>
      <c r="J49" s="2">
        <v>0</v>
      </c>
      <c r="K49" s="2">
        <v>0</v>
      </c>
      <c r="L49" s="2">
        <v>5.8590217391304344</v>
      </c>
      <c r="M49" s="2">
        <v>5.69032608695652</v>
      </c>
      <c r="N49" s="2">
        <v>0</v>
      </c>
      <c r="O49" s="2">
        <v>9.373500447627571E-2</v>
      </c>
      <c r="P49" s="2">
        <v>7.0496739130434776</v>
      </c>
      <c r="Q49" s="2">
        <v>0</v>
      </c>
      <c r="R49" s="2">
        <v>0.11612712623097581</v>
      </c>
      <c r="S49" s="2">
        <v>0.85173913043478244</v>
      </c>
      <c r="T49" s="2">
        <v>6.4515217391304329</v>
      </c>
      <c r="U49" s="2">
        <v>0</v>
      </c>
      <c r="V49" s="2">
        <v>0.12030438675022377</v>
      </c>
      <c r="W49" s="2">
        <v>6.6968478260869544</v>
      </c>
      <c r="X49" s="2">
        <v>0</v>
      </c>
      <c r="Y49" s="2">
        <v>0</v>
      </c>
      <c r="Z49" s="2">
        <v>0.11031512981199638</v>
      </c>
      <c r="AA49" s="2">
        <v>0</v>
      </c>
      <c r="AB49" s="2">
        <v>0</v>
      </c>
      <c r="AC49" s="2">
        <v>0</v>
      </c>
      <c r="AD49" s="2">
        <v>0</v>
      </c>
      <c r="AE49" s="2">
        <v>0</v>
      </c>
      <c r="AF49" s="2">
        <v>0</v>
      </c>
      <c r="AG49" s="2">
        <v>0</v>
      </c>
      <c r="AH49" t="s">
        <v>81</v>
      </c>
      <c r="AI49">
        <v>4</v>
      </c>
    </row>
    <row r="50" spans="1:35" x14ac:dyDescent="0.25">
      <c r="A50" t="s">
        <v>617</v>
      </c>
      <c r="B50" t="s">
        <v>331</v>
      </c>
      <c r="C50" t="s">
        <v>449</v>
      </c>
      <c r="D50" t="s">
        <v>545</v>
      </c>
      <c r="E50" s="2">
        <v>84.576086956521735</v>
      </c>
      <c r="F50" s="2">
        <v>23.538043478260871</v>
      </c>
      <c r="G50" s="2">
        <v>0</v>
      </c>
      <c r="H50" s="2">
        <v>0.58695652173913049</v>
      </c>
      <c r="I50" s="2">
        <v>0.86956521739130432</v>
      </c>
      <c r="J50" s="2">
        <v>0</v>
      </c>
      <c r="K50" s="2">
        <v>0</v>
      </c>
      <c r="L50" s="2">
        <v>10.64586956521739</v>
      </c>
      <c r="M50" s="2">
        <v>0</v>
      </c>
      <c r="N50" s="2">
        <v>15.682065217391305</v>
      </c>
      <c r="O50" s="2">
        <v>0.18541961187508033</v>
      </c>
      <c r="P50" s="2">
        <v>5.7255434782608692</v>
      </c>
      <c r="Q50" s="2">
        <v>9.8695652173913047</v>
      </c>
      <c r="R50" s="2">
        <v>0.18439146639249454</v>
      </c>
      <c r="S50" s="2">
        <v>7.0642391304347836</v>
      </c>
      <c r="T50" s="2">
        <v>4.3011956521739121</v>
      </c>
      <c r="U50" s="2">
        <v>0</v>
      </c>
      <c r="V50" s="2">
        <v>0.13438118493766868</v>
      </c>
      <c r="W50" s="2">
        <v>4.7664130434782601</v>
      </c>
      <c r="X50" s="2">
        <v>9.2803260869565207</v>
      </c>
      <c r="Y50" s="2">
        <v>0</v>
      </c>
      <c r="Z50" s="2">
        <v>0.16608405089320136</v>
      </c>
      <c r="AA50" s="2">
        <v>0</v>
      </c>
      <c r="AB50" s="2">
        <v>0</v>
      </c>
      <c r="AC50" s="2">
        <v>0</v>
      </c>
      <c r="AD50" s="2">
        <v>54.785326086956523</v>
      </c>
      <c r="AE50" s="2">
        <v>9.4157608695652169</v>
      </c>
      <c r="AF50" s="2">
        <v>0</v>
      </c>
      <c r="AG50" s="2">
        <v>0</v>
      </c>
      <c r="AH50" t="s">
        <v>131</v>
      </c>
      <c r="AI50">
        <v>4</v>
      </c>
    </row>
    <row r="51" spans="1:35" x14ac:dyDescent="0.25">
      <c r="A51" t="s">
        <v>617</v>
      </c>
      <c r="B51" t="s">
        <v>227</v>
      </c>
      <c r="C51" t="s">
        <v>453</v>
      </c>
      <c r="D51" t="s">
        <v>532</v>
      </c>
      <c r="E51" s="2">
        <v>106.10869565217391</v>
      </c>
      <c r="F51" s="2">
        <v>5.5652173913043477</v>
      </c>
      <c r="G51" s="2">
        <v>0.45652173913043476</v>
      </c>
      <c r="H51" s="2">
        <v>0.63858695652173914</v>
      </c>
      <c r="I51" s="2">
        <v>2.1956521739130435</v>
      </c>
      <c r="J51" s="2">
        <v>0</v>
      </c>
      <c r="K51" s="2">
        <v>0</v>
      </c>
      <c r="L51" s="2">
        <v>10.939130434782607</v>
      </c>
      <c r="M51" s="2">
        <v>5.6124999999999998</v>
      </c>
      <c r="N51" s="2">
        <v>5.0535869565217384</v>
      </c>
      <c r="O51" s="2">
        <v>0.10052038516697398</v>
      </c>
      <c r="P51" s="2">
        <v>4.9902173913043466</v>
      </c>
      <c r="Q51" s="2">
        <v>4.6274999999999995</v>
      </c>
      <c r="R51" s="2">
        <v>9.0640237656217981E-2</v>
      </c>
      <c r="S51" s="2">
        <v>9.672934782608694</v>
      </c>
      <c r="T51" s="2">
        <v>10.27195652173913</v>
      </c>
      <c r="U51" s="2">
        <v>0</v>
      </c>
      <c r="V51" s="2">
        <v>0.18796660520385167</v>
      </c>
      <c r="W51" s="2">
        <v>5.8647826086956503</v>
      </c>
      <c r="X51" s="2">
        <v>10.539130434782612</v>
      </c>
      <c r="Y51" s="2">
        <v>0</v>
      </c>
      <c r="Z51" s="2">
        <v>0.15459536980127025</v>
      </c>
      <c r="AA51" s="2">
        <v>0</v>
      </c>
      <c r="AB51" s="2">
        <v>0</v>
      </c>
      <c r="AC51" s="2">
        <v>0</v>
      </c>
      <c r="AD51" s="2">
        <v>0</v>
      </c>
      <c r="AE51" s="2">
        <v>0</v>
      </c>
      <c r="AF51" s="2">
        <v>0</v>
      </c>
      <c r="AG51" s="2">
        <v>0</v>
      </c>
      <c r="AH51" t="s">
        <v>26</v>
      </c>
      <c r="AI51">
        <v>4</v>
      </c>
    </row>
    <row r="52" spans="1:35" x14ac:dyDescent="0.25">
      <c r="A52" t="s">
        <v>617</v>
      </c>
      <c r="B52" t="s">
        <v>235</v>
      </c>
      <c r="C52" t="s">
        <v>410</v>
      </c>
      <c r="D52" t="s">
        <v>570</v>
      </c>
      <c r="E52" s="2">
        <v>77.880434782608702</v>
      </c>
      <c r="F52" s="2">
        <v>5.9130434782608692</v>
      </c>
      <c r="G52" s="2">
        <v>0.2608695652173913</v>
      </c>
      <c r="H52" s="2">
        <v>0.47130434782608704</v>
      </c>
      <c r="I52" s="2">
        <v>1.2418478260869565</v>
      </c>
      <c r="J52" s="2">
        <v>0</v>
      </c>
      <c r="K52" s="2">
        <v>0</v>
      </c>
      <c r="L52" s="2">
        <v>5.0896739130434803</v>
      </c>
      <c r="M52" s="2">
        <v>1.1785869565217393</v>
      </c>
      <c r="N52" s="2">
        <v>0</v>
      </c>
      <c r="O52" s="2">
        <v>1.5133286810886253E-2</v>
      </c>
      <c r="P52" s="2">
        <v>5.4927173913043461</v>
      </c>
      <c r="Q52" s="2">
        <v>4.3609782608695653</v>
      </c>
      <c r="R52" s="2">
        <v>0.12652337752965803</v>
      </c>
      <c r="S52" s="2">
        <v>4.6904347826086958</v>
      </c>
      <c r="T52" s="2">
        <v>5.8274999999999997</v>
      </c>
      <c r="U52" s="2">
        <v>0</v>
      </c>
      <c r="V52" s="2">
        <v>0.13505233775296577</v>
      </c>
      <c r="W52" s="2">
        <v>3.1282608695652177</v>
      </c>
      <c r="X52" s="2">
        <v>5.9719565217391297</v>
      </c>
      <c r="Y52" s="2">
        <v>0</v>
      </c>
      <c r="Z52" s="2">
        <v>0.11684856943475226</v>
      </c>
      <c r="AA52" s="2">
        <v>0</v>
      </c>
      <c r="AB52" s="2">
        <v>0</v>
      </c>
      <c r="AC52" s="2">
        <v>0</v>
      </c>
      <c r="AD52" s="2">
        <v>0</v>
      </c>
      <c r="AE52" s="2">
        <v>0</v>
      </c>
      <c r="AF52" s="2">
        <v>0</v>
      </c>
      <c r="AG52" s="2">
        <v>0</v>
      </c>
      <c r="AH52" t="s">
        <v>34</v>
      </c>
      <c r="AI52">
        <v>4</v>
      </c>
    </row>
    <row r="53" spans="1:35" x14ac:dyDescent="0.25">
      <c r="A53" t="s">
        <v>617</v>
      </c>
      <c r="B53" t="s">
        <v>260</v>
      </c>
      <c r="C53" t="s">
        <v>465</v>
      </c>
      <c r="D53" t="s">
        <v>540</v>
      </c>
      <c r="E53" s="2">
        <v>48.858695652173914</v>
      </c>
      <c r="F53" s="2">
        <v>5.3913043478260869</v>
      </c>
      <c r="G53" s="2">
        <v>0.39130434782608697</v>
      </c>
      <c r="H53" s="2">
        <v>0.31271739130434784</v>
      </c>
      <c r="I53" s="2">
        <v>0.63586956521739135</v>
      </c>
      <c r="J53" s="2">
        <v>0</v>
      </c>
      <c r="K53" s="2">
        <v>0</v>
      </c>
      <c r="L53" s="2">
        <v>2.3295652173913042</v>
      </c>
      <c r="M53" s="2">
        <v>5.1782608695652179</v>
      </c>
      <c r="N53" s="2">
        <v>0</v>
      </c>
      <c r="O53" s="2">
        <v>0.10598442714126809</v>
      </c>
      <c r="P53" s="2">
        <v>5.1581521739130434</v>
      </c>
      <c r="Q53" s="2">
        <v>1.8661956521739134</v>
      </c>
      <c r="R53" s="2">
        <v>0.14376863181312569</v>
      </c>
      <c r="S53" s="2">
        <v>3.1406521739130433</v>
      </c>
      <c r="T53" s="2">
        <v>4.6794565217391302</v>
      </c>
      <c r="U53" s="2">
        <v>0</v>
      </c>
      <c r="V53" s="2">
        <v>0.160055617352614</v>
      </c>
      <c r="W53" s="2">
        <v>2.4085869565217402</v>
      </c>
      <c r="X53" s="2">
        <v>6.6238043478260895</v>
      </c>
      <c r="Y53" s="2">
        <v>0</v>
      </c>
      <c r="Z53" s="2">
        <v>0.18486763070077869</v>
      </c>
      <c r="AA53" s="2">
        <v>0</v>
      </c>
      <c r="AB53" s="2">
        <v>0</v>
      </c>
      <c r="AC53" s="2">
        <v>0</v>
      </c>
      <c r="AD53" s="2">
        <v>0</v>
      </c>
      <c r="AE53" s="2">
        <v>0</v>
      </c>
      <c r="AF53" s="2">
        <v>0</v>
      </c>
      <c r="AG53" s="2">
        <v>0</v>
      </c>
      <c r="AH53" t="s">
        <v>59</v>
      </c>
      <c r="AI53">
        <v>4</v>
      </c>
    </row>
    <row r="54" spans="1:35" x14ac:dyDescent="0.25">
      <c r="A54" t="s">
        <v>617</v>
      </c>
      <c r="B54" t="s">
        <v>225</v>
      </c>
      <c r="C54" t="s">
        <v>452</v>
      </c>
      <c r="D54" t="s">
        <v>553</v>
      </c>
      <c r="E54" s="2">
        <v>100.57608695652173</v>
      </c>
      <c r="F54" s="2">
        <v>5.2173913043478262</v>
      </c>
      <c r="G54" s="2">
        <v>0.2608695652173913</v>
      </c>
      <c r="H54" s="2">
        <v>0.57130434782608686</v>
      </c>
      <c r="I54" s="2">
        <v>1.0516304347826086</v>
      </c>
      <c r="J54" s="2">
        <v>0</v>
      </c>
      <c r="K54" s="2">
        <v>0</v>
      </c>
      <c r="L54" s="2">
        <v>9.3038043478260892</v>
      </c>
      <c r="M54" s="2">
        <v>5.6290217391304349</v>
      </c>
      <c r="N54" s="2">
        <v>1.1443478260869566</v>
      </c>
      <c r="O54" s="2">
        <v>6.7345725710580354E-2</v>
      </c>
      <c r="P54" s="2">
        <v>5.0242391304347844</v>
      </c>
      <c r="Q54" s="2">
        <v>4.9399999999999995</v>
      </c>
      <c r="R54" s="2">
        <v>9.9071652437047464E-2</v>
      </c>
      <c r="S54" s="2">
        <v>4.9704347826086943</v>
      </c>
      <c r="T54" s="2">
        <v>11.244782608695649</v>
      </c>
      <c r="U54" s="2">
        <v>0</v>
      </c>
      <c r="V54" s="2">
        <v>0.16122338700961847</v>
      </c>
      <c r="W54" s="2">
        <v>5.8355434782608695</v>
      </c>
      <c r="X54" s="2">
        <v>9.7183695652173938</v>
      </c>
      <c r="Y54" s="2">
        <v>0</v>
      </c>
      <c r="Z54" s="2">
        <v>0.15464822219820604</v>
      </c>
      <c r="AA54" s="2">
        <v>0</v>
      </c>
      <c r="AB54" s="2">
        <v>0</v>
      </c>
      <c r="AC54" s="2">
        <v>0</v>
      </c>
      <c r="AD54" s="2">
        <v>0</v>
      </c>
      <c r="AE54" s="2">
        <v>0</v>
      </c>
      <c r="AF54" s="2">
        <v>0</v>
      </c>
      <c r="AG54" s="2">
        <v>0</v>
      </c>
      <c r="AH54" t="s">
        <v>24</v>
      </c>
      <c r="AI54">
        <v>4</v>
      </c>
    </row>
    <row r="55" spans="1:35" x14ac:dyDescent="0.25">
      <c r="A55" t="s">
        <v>617</v>
      </c>
      <c r="B55" t="s">
        <v>226</v>
      </c>
      <c r="C55" t="s">
        <v>425</v>
      </c>
      <c r="D55" t="s">
        <v>514</v>
      </c>
      <c r="E55" s="2">
        <v>82.880434782608702</v>
      </c>
      <c r="F55" s="2">
        <v>5.3913043478260869</v>
      </c>
      <c r="G55" s="2">
        <v>0.39130434782608697</v>
      </c>
      <c r="H55" s="2">
        <v>0.41826086956521741</v>
      </c>
      <c r="I55" s="2">
        <v>1.7608695652173914</v>
      </c>
      <c r="J55" s="2">
        <v>0</v>
      </c>
      <c r="K55" s="2">
        <v>0</v>
      </c>
      <c r="L55" s="2">
        <v>3.9688043478260853</v>
      </c>
      <c r="M55" s="2">
        <v>5.1974999999999998</v>
      </c>
      <c r="N55" s="2">
        <v>0.43184782608695654</v>
      </c>
      <c r="O55" s="2">
        <v>6.7921311475409821E-2</v>
      </c>
      <c r="P55" s="2">
        <v>4.8877173913043501</v>
      </c>
      <c r="Q55" s="2">
        <v>4.9232608695652171</v>
      </c>
      <c r="R55" s="2">
        <v>0.11837508196721314</v>
      </c>
      <c r="S55" s="2">
        <v>5.0607608695652173</v>
      </c>
      <c r="T55" s="2">
        <v>4.8074999999999992</v>
      </c>
      <c r="U55" s="2">
        <v>0</v>
      </c>
      <c r="V55" s="2">
        <v>0.11906622950819669</v>
      </c>
      <c r="W55" s="2">
        <v>1.7589130434782605</v>
      </c>
      <c r="X55" s="2">
        <v>8.2957608695652141</v>
      </c>
      <c r="Y55" s="2">
        <v>0</v>
      </c>
      <c r="Z55" s="2">
        <v>0.12131540983606552</v>
      </c>
      <c r="AA55" s="2">
        <v>0</v>
      </c>
      <c r="AB55" s="2">
        <v>0</v>
      </c>
      <c r="AC55" s="2">
        <v>0</v>
      </c>
      <c r="AD55" s="2">
        <v>0</v>
      </c>
      <c r="AE55" s="2">
        <v>0</v>
      </c>
      <c r="AF55" s="2">
        <v>0</v>
      </c>
      <c r="AG55" s="2">
        <v>0</v>
      </c>
      <c r="AH55" t="s">
        <v>25</v>
      </c>
      <c r="AI55">
        <v>4</v>
      </c>
    </row>
    <row r="56" spans="1:35" x14ac:dyDescent="0.25">
      <c r="A56" t="s">
        <v>617</v>
      </c>
      <c r="B56" t="s">
        <v>211</v>
      </c>
      <c r="C56" t="s">
        <v>444</v>
      </c>
      <c r="D56" t="s">
        <v>560</v>
      </c>
      <c r="E56" s="2">
        <v>102.06521739130434</v>
      </c>
      <c r="F56" s="2">
        <v>9.1304347826086953</v>
      </c>
      <c r="G56" s="2">
        <v>0.52173913043478259</v>
      </c>
      <c r="H56" s="2">
        <v>0.56206521739130433</v>
      </c>
      <c r="I56" s="2">
        <v>1.6820652173913044</v>
      </c>
      <c r="J56" s="2">
        <v>0</v>
      </c>
      <c r="K56" s="2">
        <v>0</v>
      </c>
      <c r="L56" s="2">
        <v>4.1936956521739139</v>
      </c>
      <c r="M56" s="2">
        <v>1.3636956521739132</v>
      </c>
      <c r="N56" s="2">
        <v>5.571739130434783</v>
      </c>
      <c r="O56" s="2">
        <v>6.795101171458999E-2</v>
      </c>
      <c r="P56" s="2">
        <v>4.9136956521739137</v>
      </c>
      <c r="Q56" s="2">
        <v>3.2871739130434783</v>
      </c>
      <c r="R56" s="2">
        <v>8.0349307774227913E-2</v>
      </c>
      <c r="S56" s="2">
        <v>9.0466304347826121</v>
      </c>
      <c r="T56" s="2">
        <v>12.906739130434786</v>
      </c>
      <c r="U56" s="2">
        <v>0</v>
      </c>
      <c r="V56" s="2">
        <v>0.2150915867944623</v>
      </c>
      <c r="W56" s="2">
        <v>1.770978260869565</v>
      </c>
      <c r="X56" s="2">
        <v>8.9763043478260869</v>
      </c>
      <c r="Y56" s="2">
        <v>0</v>
      </c>
      <c r="Z56" s="2">
        <v>0.10529818956336529</v>
      </c>
      <c r="AA56" s="2">
        <v>0</v>
      </c>
      <c r="AB56" s="2">
        <v>0</v>
      </c>
      <c r="AC56" s="2">
        <v>0</v>
      </c>
      <c r="AD56" s="2">
        <v>0</v>
      </c>
      <c r="AE56" s="2">
        <v>0</v>
      </c>
      <c r="AF56" s="2">
        <v>0</v>
      </c>
      <c r="AG56" s="2">
        <v>0</v>
      </c>
      <c r="AH56" t="s">
        <v>10</v>
      </c>
      <c r="AI56">
        <v>4</v>
      </c>
    </row>
    <row r="57" spans="1:35" x14ac:dyDescent="0.25">
      <c r="A57" t="s">
        <v>617</v>
      </c>
      <c r="B57" t="s">
        <v>217</v>
      </c>
      <c r="C57" t="s">
        <v>449</v>
      </c>
      <c r="D57" t="s">
        <v>545</v>
      </c>
      <c r="E57" s="2">
        <v>116.15217391304348</v>
      </c>
      <c r="F57" s="2">
        <v>5.5652173913043477</v>
      </c>
      <c r="G57" s="2">
        <v>0.65217391304347827</v>
      </c>
      <c r="H57" s="2">
        <v>0.73499999999999976</v>
      </c>
      <c r="I57" s="2">
        <v>2.1630434782608696</v>
      </c>
      <c r="J57" s="2">
        <v>0</v>
      </c>
      <c r="K57" s="2">
        <v>0</v>
      </c>
      <c r="L57" s="2">
        <v>8.0348913043478269</v>
      </c>
      <c r="M57" s="2">
        <v>5.6092391304347835</v>
      </c>
      <c r="N57" s="2">
        <v>5.4985869565217405</v>
      </c>
      <c r="O57" s="2">
        <v>9.5631667602470549E-2</v>
      </c>
      <c r="P57" s="2">
        <v>1.0833695652173911</v>
      </c>
      <c r="Q57" s="2">
        <v>4.1711956521739122</v>
      </c>
      <c r="R57" s="2">
        <v>4.5238629983155525E-2</v>
      </c>
      <c r="S57" s="2">
        <v>4.725434782608696</v>
      </c>
      <c r="T57" s="2">
        <v>6.8545652173913032</v>
      </c>
      <c r="U57" s="2">
        <v>0</v>
      </c>
      <c r="V57" s="2">
        <v>9.9696799550814133E-2</v>
      </c>
      <c r="W57" s="2">
        <v>7.6827173913043474</v>
      </c>
      <c r="X57" s="2">
        <v>10.733260869565214</v>
      </c>
      <c r="Y57" s="2">
        <v>0</v>
      </c>
      <c r="Z57" s="2">
        <v>0.15855043982781206</v>
      </c>
      <c r="AA57" s="2">
        <v>0</v>
      </c>
      <c r="AB57" s="2">
        <v>0</v>
      </c>
      <c r="AC57" s="2">
        <v>0</v>
      </c>
      <c r="AD57" s="2">
        <v>0</v>
      </c>
      <c r="AE57" s="2">
        <v>0</v>
      </c>
      <c r="AF57" s="2">
        <v>0</v>
      </c>
      <c r="AG57" s="2">
        <v>0</v>
      </c>
      <c r="AH57" t="s">
        <v>16</v>
      </c>
      <c r="AI57">
        <v>4</v>
      </c>
    </row>
    <row r="58" spans="1:35" x14ac:dyDescent="0.25">
      <c r="A58" t="s">
        <v>617</v>
      </c>
      <c r="B58" t="s">
        <v>214</v>
      </c>
      <c r="C58" t="s">
        <v>447</v>
      </c>
      <c r="D58" t="s">
        <v>529</v>
      </c>
      <c r="E58" s="2">
        <v>82.880434782608702</v>
      </c>
      <c r="F58" s="2">
        <v>5.6521739130434785</v>
      </c>
      <c r="G58" s="2">
        <v>0.4891304347826087</v>
      </c>
      <c r="H58" s="2">
        <v>0.52010869565217388</v>
      </c>
      <c r="I58" s="2">
        <v>1.8451086956521738</v>
      </c>
      <c r="J58" s="2">
        <v>0</v>
      </c>
      <c r="K58" s="2">
        <v>0</v>
      </c>
      <c r="L58" s="2">
        <v>10.342282608695655</v>
      </c>
      <c r="M58" s="2">
        <v>5.8652173913043484</v>
      </c>
      <c r="N58" s="2">
        <v>0</v>
      </c>
      <c r="O58" s="2">
        <v>7.0767213114754104E-2</v>
      </c>
      <c r="P58" s="2">
        <v>4.1516304347826098</v>
      </c>
      <c r="Q58" s="2">
        <v>4.952826086956521</v>
      </c>
      <c r="R58" s="2">
        <v>0.10985049180327869</v>
      </c>
      <c r="S58" s="2">
        <v>5.0649999999999995</v>
      </c>
      <c r="T58" s="2">
        <v>8.9881521739130452</v>
      </c>
      <c r="U58" s="2">
        <v>0</v>
      </c>
      <c r="V58" s="2">
        <v>0.16955934426229508</v>
      </c>
      <c r="W58" s="2">
        <v>3.5227173913043477</v>
      </c>
      <c r="X58" s="2">
        <v>14.254782608695653</v>
      </c>
      <c r="Y58" s="2">
        <v>0</v>
      </c>
      <c r="Z58" s="2">
        <v>0.214495737704918</v>
      </c>
      <c r="AA58" s="2">
        <v>0</v>
      </c>
      <c r="AB58" s="2">
        <v>0</v>
      </c>
      <c r="AC58" s="2">
        <v>0</v>
      </c>
      <c r="AD58" s="2">
        <v>0</v>
      </c>
      <c r="AE58" s="2">
        <v>0</v>
      </c>
      <c r="AF58" s="2">
        <v>0</v>
      </c>
      <c r="AG58" s="2">
        <v>0</v>
      </c>
      <c r="AH58" t="s">
        <v>13</v>
      </c>
      <c r="AI58">
        <v>4</v>
      </c>
    </row>
    <row r="59" spans="1:35" x14ac:dyDescent="0.25">
      <c r="A59" t="s">
        <v>617</v>
      </c>
      <c r="B59" t="s">
        <v>209</v>
      </c>
      <c r="C59" t="s">
        <v>442</v>
      </c>
      <c r="D59" t="s">
        <v>559</v>
      </c>
      <c r="E59" s="2">
        <v>38.978260869565219</v>
      </c>
      <c r="F59" s="2">
        <v>5.3043478260869561</v>
      </c>
      <c r="G59" s="2">
        <v>0.32608695652173914</v>
      </c>
      <c r="H59" s="2">
        <v>0.23206521739130431</v>
      </c>
      <c r="I59" s="2">
        <v>0.34239130434782611</v>
      </c>
      <c r="J59" s="2">
        <v>0</v>
      </c>
      <c r="K59" s="2">
        <v>0</v>
      </c>
      <c r="L59" s="2">
        <v>1.5946739130434784</v>
      </c>
      <c r="M59" s="2">
        <v>3.9951086956521742</v>
      </c>
      <c r="N59" s="2">
        <v>0</v>
      </c>
      <c r="O59" s="2">
        <v>0.10249581706636922</v>
      </c>
      <c r="P59" s="2">
        <v>4.4598913043478259</v>
      </c>
      <c r="Q59" s="2">
        <v>0</v>
      </c>
      <c r="R59" s="2">
        <v>0.11441996653653094</v>
      </c>
      <c r="S59" s="2">
        <v>0.87260869565217358</v>
      </c>
      <c r="T59" s="2">
        <v>1.8423913043478251</v>
      </c>
      <c r="U59" s="2">
        <v>0</v>
      </c>
      <c r="V59" s="2">
        <v>6.9654210819854956E-2</v>
      </c>
      <c r="W59" s="2">
        <v>0.8061956521739132</v>
      </c>
      <c r="X59" s="2">
        <v>5.5215217391304359</v>
      </c>
      <c r="Y59" s="2">
        <v>0</v>
      </c>
      <c r="Z59" s="2">
        <v>0.16233965421081986</v>
      </c>
      <c r="AA59" s="2">
        <v>0</v>
      </c>
      <c r="AB59" s="2">
        <v>0</v>
      </c>
      <c r="AC59" s="2">
        <v>0</v>
      </c>
      <c r="AD59" s="2">
        <v>0</v>
      </c>
      <c r="AE59" s="2">
        <v>0</v>
      </c>
      <c r="AF59" s="2">
        <v>0</v>
      </c>
      <c r="AG59" s="2">
        <v>0</v>
      </c>
      <c r="AH59" t="s">
        <v>8</v>
      </c>
      <c r="AI59">
        <v>4</v>
      </c>
    </row>
    <row r="60" spans="1:35" x14ac:dyDescent="0.25">
      <c r="A60" t="s">
        <v>617</v>
      </c>
      <c r="B60" t="s">
        <v>327</v>
      </c>
      <c r="C60" t="s">
        <v>416</v>
      </c>
      <c r="D60" t="s">
        <v>552</v>
      </c>
      <c r="E60" s="2">
        <v>94.902173913043484</v>
      </c>
      <c r="F60" s="2">
        <v>0</v>
      </c>
      <c r="G60" s="2">
        <v>1.3755434782608698</v>
      </c>
      <c r="H60" s="2">
        <v>0.42391304347826086</v>
      </c>
      <c r="I60" s="2">
        <v>3.2092391304347827</v>
      </c>
      <c r="J60" s="2">
        <v>0</v>
      </c>
      <c r="K60" s="2">
        <v>9.2717391304347831</v>
      </c>
      <c r="L60" s="2">
        <v>3.8329347826086955</v>
      </c>
      <c r="M60" s="2">
        <v>0</v>
      </c>
      <c r="N60" s="2">
        <v>0</v>
      </c>
      <c r="O60" s="2">
        <v>0</v>
      </c>
      <c r="P60" s="2">
        <v>0</v>
      </c>
      <c r="Q60" s="2">
        <v>0</v>
      </c>
      <c r="R60" s="2">
        <v>0</v>
      </c>
      <c r="S60" s="2">
        <v>3.9757608695652178</v>
      </c>
      <c r="T60" s="2">
        <v>5.0434782608695654</v>
      </c>
      <c r="U60" s="2">
        <v>0</v>
      </c>
      <c r="V60" s="2">
        <v>9.503722368571757E-2</v>
      </c>
      <c r="W60" s="2">
        <v>4.5075000000000003</v>
      </c>
      <c r="X60" s="2">
        <v>4.0472826086956522</v>
      </c>
      <c r="Y60" s="2">
        <v>0</v>
      </c>
      <c r="Z60" s="2">
        <v>9.0143168021990613E-2</v>
      </c>
      <c r="AA60" s="2">
        <v>0</v>
      </c>
      <c r="AB60" s="2">
        <v>0</v>
      </c>
      <c r="AC60" s="2">
        <v>0</v>
      </c>
      <c r="AD60" s="2">
        <v>0</v>
      </c>
      <c r="AE60" s="2">
        <v>0</v>
      </c>
      <c r="AF60" s="2">
        <v>0</v>
      </c>
      <c r="AG60" s="2">
        <v>0</v>
      </c>
      <c r="AH60" t="s">
        <v>126</v>
      </c>
      <c r="AI60">
        <v>4</v>
      </c>
    </row>
    <row r="61" spans="1:35" x14ac:dyDescent="0.25">
      <c r="A61" t="s">
        <v>617</v>
      </c>
      <c r="B61" t="s">
        <v>347</v>
      </c>
      <c r="C61" t="s">
        <v>432</v>
      </c>
      <c r="D61" t="s">
        <v>522</v>
      </c>
      <c r="E61" s="2">
        <v>53.347826086956523</v>
      </c>
      <c r="F61" s="2">
        <v>5.6385869565217392</v>
      </c>
      <c r="G61" s="2">
        <v>0.13043478260869565</v>
      </c>
      <c r="H61" s="2">
        <v>0.2608695652173913</v>
      </c>
      <c r="I61" s="2">
        <v>2.7826086956521738</v>
      </c>
      <c r="J61" s="2">
        <v>0</v>
      </c>
      <c r="K61" s="2">
        <v>0</v>
      </c>
      <c r="L61" s="2">
        <v>6.1851086956521737</v>
      </c>
      <c r="M61" s="2">
        <v>7.5663043478260876</v>
      </c>
      <c r="N61" s="2">
        <v>5.7764130434782599</v>
      </c>
      <c r="O61" s="2">
        <v>0.2501079869600652</v>
      </c>
      <c r="P61" s="2">
        <v>5.118913043478261</v>
      </c>
      <c r="Q61" s="2">
        <v>7.1304347826086967E-2</v>
      </c>
      <c r="R61" s="2">
        <v>9.7290138549307251E-2</v>
      </c>
      <c r="S61" s="2">
        <v>2.2001086956521743</v>
      </c>
      <c r="T61" s="2">
        <v>4.1295652173913036</v>
      </c>
      <c r="U61" s="2">
        <v>0</v>
      </c>
      <c r="V61" s="2">
        <v>0.11864914425427872</v>
      </c>
      <c r="W61" s="2">
        <v>5.3861956521739121</v>
      </c>
      <c r="X61" s="2">
        <v>6.3610869565217385</v>
      </c>
      <c r="Y61" s="2">
        <v>0</v>
      </c>
      <c r="Z61" s="2">
        <v>0.22020171149144249</v>
      </c>
      <c r="AA61" s="2">
        <v>0</v>
      </c>
      <c r="AB61" s="2">
        <v>0</v>
      </c>
      <c r="AC61" s="2">
        <v>0</v>
      </c>
      <c r="AD61" s="2">
        <v>0</v>
      </c>
      <c r="AE61" s="2">
        <v>0</v>
      </c>
      <c r="AF61" s="2">
        <v>0</v>
      </c>
      <c r="AG61" s="2">
        <v>0</v>
      </c>
      <c r="AH61" t="s">
        <v>147</v>
      </c>
      <c r="AI61">
        <v>4</v>
      </c>
    </row>
    <row r="62" spans="1:35" x14ac:dyDescent="0.25">
      <c r="A62" t="s">
        <v>617</v>
      </c>
      <c r="B62" t="s">
        <v>355</v>
      </c>
      <c r="C62" t="s">
        <v>494</v>
      </c>
      <c r="D62" t="s">
        <v>547</v>
      </c>
      <c r="E62" s="2">
        <v>47.184782608695649</v>
      </c>
      <c r="F62" s="2">
        <v>11.411847826086955</v>
      </c>
      <c r="G62" s="2">
        <v>0.97826086956521741</v>
      </c>
      <c r="H62" s="2">
        <v>0.2391304347826087</v>
      </c>
      <c r="I62" s="2">
        <v>0.52173913043478259</v>
      </c>
      <c r="J62" s="2">
        <v>0</v>
      </c>
      <c r="K62" s="2">
        <v>3.3913043478260869</v>
      </c>
      <c r="L62" s="2">
        <v>10.34576086956522</v>
      </c>
      <c r="M62" s="2">
        <v>0</v>
      </c>
      <c r="N62" s="2">
        <v>5.85</v>
      </c>
      <c r="O62" s="2">
        <v>0.12398064961990325</v>
      </c>
      <c r="P62" s="2">
        <v>0</v>
      </c>
      <c r="Q62" s="2">
        <v>5.755108695652174</v>
      </c>
      <c r="R62" s="2">
        <v>0.12196959225984798</v>
      </c>
      <c r="S62" s="2">
        <v>8.4243478260869562</v>
      </c>
      <c r="T62" s="2">
        <v>10.588152173913043</v>
      </c>
      <c r="U62" s="2">
        <v>0</v>
      </c>
      <c r="V62" s="2">
        <v>0.40293711126468557</v>
      </c>
      <c r="W62" s="2">
        <v>4.9026086956521731</v>
      </c>
      <c r="X62" s="2">
        <v>7.8898913043478283</v>
      </c>
      <c r="Y62" s="2">
        <v>2.9452173913043471</v>
      </c>
      <c r="Z62" s="2">
        <v>0.33353374798433544</v>
      </c>
      <c r="AA62" s="2">
        <v>0</v>
      </c>
      <c r="AB62" s="2">
        <v>0</v>
      </c>
      <c r="AC62" s="2">
        <v>0</v>
      </c>
      <c r="AD62" s="2">
        <v>0</v>
      </c>
      <c r="AE62" s="2">
        <v>0</v>
      </c>
      <c r="AF62" s="2">
        <v>0</v>
      </c>
      <c r="AG62" s="2">
        <v>0</v>
      </c>
      <c r="AH62" t="s">
        <v>155</v>
      </c>
      <c r="AI62">
        <v>4</v>
      </c>
    </row>
    <row r="63" spans="1:35" x14ac:dyDescent="0.25">
      <c r="A63" t="s">
        <v>617</v>
      </c>
      <c r="B63" t="s">
        <v>212</v>
      </c>
      <c r="C63" t="s">
        <v>445</v>
      </c>
      <c r="D63" t="s">
        <v>561</v>
      </c>
      <c r="E63" s="2">
        <v>111.58695652173913</v>
      </c>
      <c r="F63" s="2">
        <v>5.6521739130434785</v>
      </c>
      <c r="G63" s="2">
        <v>0.28260869565217389</v>
      </c>
      <c r="H63" s="2">
        <v>0.21739130434782608</v>
      </c>
      <c r="I63" s="2">
        <v>0.17391304347826086</v>
      </c>
      <c r="J63" s="2">
        <v>0</v>
      </c>
      <c r="K63" s="2">
        <v>0</v>
      </c>
      <c r="L63" s="2">
        <v>11.080326086956521</v>
      </c>
      <c r="M63" s="2">
        <v>0</v>
      </c>
      <c r="N63" s="2">
        <v>8.5135869565217384</v>
      </c>
      <c r="O63" s="2">
        <v>7.6295538671342297E-2</v>
      </c>
      <c r="P63" s="2">
        <v>5.125</v>
      </c>
      <c r="Q63" s="2">
        <v>5.0679347826086953</v>
      </c>
      <c r="R63" s="2">
        <v>9.1345217221897521E-2</v>
      </c>
      <c r="S63" s="2">
        <v>10.980978260869565</v>
      </c>
      <c r="T63" s="2">
        <v>6.1358695652173916</v>
      </c>
      <c r="U63" s="2">
        <v>0</v>
      </c>
      <c r="V63" s="2">
        <v>0.15339470095460744</v>
      </c>
      <c r="W63" s="2">
        <v>8.75</v>
      </c>
      <c r="X63" s="2">
        <v>7.9782608695652177</v>
      </c>
      <c r="Y63" s="2">
        <v>0</v>
      </c>
      <c r="Z63" s="2">
        <v>0.14991233196960843</v>
      </c>
      <c r="AA63" s="2">
        <v>0</v>
      </c>
      <c r="AB63" s="2">
        <v>0</v>
      </c>
      <c r="AC63" s="2">
        <v>0</v>
      </c>
      <c r="AD63" s="2">
        <v>0</v>
      </c>
      <c r="AE63" s="2">
        <v>0</v>
      </c>
      <c r="AF63" s="2">
        <v>0</v>
      </c>
      <c r="AG63" s="2">
        <v>0</v>
      </c>
      <c r="AH63" t="s">
        <v>11</v>
      </c>
      <c r="AI63">
        <v>4</v>
      </c>
    </row>
    <row r="64" spans="1:35" x14ac:dyDescent="0.25">
      <c r="A64" t="s">
        <v>617</v>
      </c>
      <c r="B64" t="s">
        <v>340</v>
      </c>
      <c r="C64" t="s">
        <v>438</v>
      </c>
      <c r="D64" t="s">
        <v>554</v>
      </c>
      <c r="E64" s="2">
        <v>44.347826086956523</v>
      </c>
      <c r="F64" s="2">
        <v>5.8529347826086964</v>
      </c>
      <c r="G64" s="2">
        <v>0</v>
      </c>
      <c r="H64" s="2">
        <v>0</v>
      </c>
      <c r="I64" s="2">
        <v>0.72239130434782617</v>
      </c>
      <c r="J64" s="2">
        <v>0</v>
      </c>
      <c r="K64" s="2">
        <v>0</v>
      </c>
      <c r="L64" s="2">
        <v>4.6198913043478278</v>
      </c>
      <c r="M64" s="2">
        <v>5.0976086956521742</v>
      </c>
      <c r="N64" s="2">
        <v>0</v>
      </c>
      <c r="O64" s="2">
        <v>0.11494607843137256</v>
      </c>
      <c r="P64" s="2">
        <v>0</v>
      </c>
      <c r="Q64" s="2">
        <v>4.6738043478260867</v>
      </c>
      <c r="R64" s="2">
        <v>0.10538970588235293</v>
      </c>
      <c r="S64" s="2">
        <v>6.9715217391304352</v>
      </c>
      <c r="T64" s="2">
        <v>0</v>
      </c>
      <c r="U64" s="2">
        <v>0</v>
      </c>
      <c r="V64" s="2">
        <v>0.15720098039215685</v>
      </c>
      <c r="W64" s="2">
        <v>5.364891304347827</v>
      </c>
      <c r="X64" s="2">
        <v>4.390434782608696</v>
      </c>
      <c r="Y64" s="2">
        <v>0</v>
      </c>
      <c r="Z64" s="2">
        <v>0.21997303921568628</v>
      </c>
      <c r="AA64" s="2">
        <v>1.1446739130434782</v>
      </c>
      <c r="AB64" s="2">
        <v>0</v>
      </c>
      <c r="AC64" s="2">
        <v>0</v>
      </c>
      <c r="AD64" s="2">
        <v>0</v>
      </c>
      <c r="AE64" s="2">
        <v>5.022608695652174</v>
      </c>
      <c r="AF64" s="2">
        <v>14.482173913043477</v>
      </c>
      <c r="AG64" s="2">
        <v>0</v>
      </c>
      <c r="AH64" t="s">
        <v>140</v>
      </c>
      <c r="AI64">
        <v>4</v>
      </c>
    </row>
    <row r="65" spans="1:35" x14ac:dyDescent="0.25">
      <c r="A65" t="s">
        <v>617</v>
      </c>
      <c r="B65" t="s">
        <v>310</v>
      </c>
      <c r="C65" t="s">
        <v>405</v>
      </c>
      <c r="D65" t="s">
        <v>561</v>
      </c>
      <c r="E65" s="2">
        <v>48.152173913043477</v>
      </c>
      <c r="F65" s="2">
        <v>28.360326086956512</v>
      </c>
      <c r="G65" s="2">
        <v>0</v>
      </c>
      <c r="H65" s="2">
        <v>0</v>
      </c>
      <c r="I65" s="2">
        <v>0</v>
      </c>
      <c r="J65" s="2">
        <v>0</v>
      </c>
      <c r="K65" s="2">
        <v>0.56521739130434778</v>
      </c>
      <c r="L65" s="2">
        <v>3.0226086956521736</v>
      </c>
      <c r="M65" s="2">
        <v>0</v>
      </c>
      <c r="N65" s="2">
        <v>5.6147826086956529</v>
      </c>
      <c r="O65" s="2">
        <v>0.11660496613995487</v>
      </c>
      <c r="P65" s="2">
        <v>5.7217391304347824</v>
      </c>
      <c r="Q65" s="2">
        <v>4.0451086956521749</v>
      </c>
      <c r="R65" s="2">
        <v>0.2028329571106095</v>
      </c>
      <c r="S65" s="2">
        <v>0.67739130434782624</v>
      </c>
      <c r="T65" s="2">
        <v>2.9198913043478258</v>
      </c>
      <c r="U65" s="2">
        <v>0</v>
      </c>
      <c r="V65" s="2">
        <v>7.4706546275395039E-2</v>
      </c>
      <c r="W65" s="2">
        <v>0.28652173913043472</v>
      </c>
      <c r="X65" s="2">
        <v>3.3478260869565224</v>
      </c>
      <c r="Y65" s="2">
        <v>0</v>
      </c>
      <c r="Z65" s="2">
        <v>7.5476297968397305E-2</v>
      </c>
      <c r="AA65" s="2">
        <v>0</v>
      </c>
      <c r="AB65" s="2">
        <v>0</v>
      </c>
      <c r="AC65" s="2">
        <v>0</v>
      </c>
      <c r="AD65" s="2">
        <v>0</v>
      </c>
      <c r="AE65" s="2">
        <v>0</v>
      </c>
      <c r="AF65" s="2">
        <v>0</v>
      </c>
      <c r="AG65" s="2">
        <v>5.9782608695652176E-2</v>
      </c>
      <c r="AH65" t="s">
        <v>109</v>
      </c>
      <c r="AI65">
        <v>4</v>
      </c>
    </row>
    <row r="66" spans="1:35" x14ac:dyDescent="0.25">
      <c r="A66" t="s">
        <v>617</v>
      </c>
      <c r="B66" t="s">
        <v>367</v>
      </c>
      <c r="C66" t="s">
        <v>462</v>
      </c>
      <c r="D66" t="s">
        <v>573</v>
      </c>
      <c r="E66" s="2">
        <v>16.380434782608695</v>
      </c>
      <c r="F66" s="2">
        <v>5.2173913043478262</v>
      </c>
      <c r="G66" s="2">
        <v>2.1956521739130435</v>
      </c>
      <c r="H66" s="2">
        <v>0.40076086956521761</v>
      </c>
      <c r="I66" s="2">
        <v>0.97826086956521741</v>
      </c>
      <c r="J66" s="2">
        <v>0</v>
      </c>
      <c r="K66" s="2">
        <v>0</v>
      </c>
      <c r="L66" s="2">
        <v>0.57336956521739135</v>
      </c>
      <c r="M66" s="2">
        <v>5.4538043478260869</v>
      </c>
      <c r="N66" s="2">
        <v>0</v>
      </c>
      <c r="O66" s="2">
        <v>0.3329462508294625</v>
      </c>
      <c r="P66" s="2">
        <v>3.7282608695652173</v>
      </c>
      <c r="Q66" s="2">
        <v>9.4048913043478262</v>
      </c>
      <c r="R66" s="2">
        <v>0.80175846051758459</v>
      </c>
      <c r="S66" s="2">
        <v>7.2391304347826084</v>
      </c>
      <c r="T66" s="2">
        <v>5.3641304347826084</v>
      </c>
      <c r="U66" s="2">
        <v>0</v>
      </c>
      <c r="V66" s="2">
        <v>0.76940942269409418</v>
      </c>
      <c r="W66" s="2">
        <v>7.25</v>
      </c>
      <c r="X66" s="2">
        <v>11.714673913043478</v>
      </c>
      <c r="Y66" s="2">
        <v>4.1956521739130439</v>
      </c>
      <c r="Z66" s="2">
        <v>1.4139017916390177</v>
      </c>
      <c r="AA66" s="2">
        <v>0</v>
      </c>
      <c r="AB66" s="2">
        <v>0</v>
      </c>
      <c r="AC66" s="2">
        <v>0</v>
      </c>
      <c r="AD66" s="2">
        <v>0</v>
      </c>
      <c r="AE66" s="2">
        <v>1.0139130434782604</v>
      </c>
      <c r="AF66" s="2">
        <v>0</v>
      </c>
      <c r="AG66" s="2">
        <v>0</v>
      </c>
      <c r="AH66" t="s">
        <v>167</v>
      </c>
      <c r="AI66">
        <v>4</v>
      </c>
    </row>
    <row r="67" spans="1:35" x14ac:dyDescent="0.25">
      <c r="A67" t="s">
        <v>617</v>
      </c>
      <c r="B67" t="s">
        <v>365</v>
      </c>
      <c r="C67" t="s">
        <v>471</v>
      </c>
      <c r="D67" t="s">
        <v>577</v>
      </c>
      <c r="E67" s="2">
        <v>39.293478260869563</v>
      </c>
      <c r="F67" s="2">
        <v>5.7391304347826084</v>
      </c>
      <c r="G67" s="2">
        <v>5.7065217391304345E-2</v>
      </c>
      <c r="H67" s="2">
        <v>0.27173913043478259</v>
      </c>
      <c r="I67" s="2">
        <v>0.59782608695652173</v>
      </c>
      <c r="J67" s="2">
        <v>0</v>
      </c>
      <c r="K67" s="2">
        <v>0</v>
      </c>
      <c r="L67" s="2">
        <v>1.2282608695652173</v>
      </c>
      <c r="M67" s="2">
        <v>6.0706521739130439</v>
      </c>
      <c r="N67" s="2">
        <v>0</v>
      </c>
      <c r="O67" s="2">
        <v>0.15449515905947445</v>
      </c>
      <c r="P67" s="2">
        <v>4.0326086956521738</v>
      </c>
      <c r="Q67" s="2">
        <v>1.0896739130434783</v>
      </c>
      <c r="R67" s="2">
        <v>0.13035961272475796</v>
      </c>
      <c r="S67" s="2">
        <v>0.78804347826086951</v>
      </c>
      <c r="T67" s="2">
        <v>5.0271739130434785</v>
      </c>
      <c r="U67" s="2">
        <v>0</v>
      </c>
      <c r="V67" s="2">
        <v>0.14799446749654219</v>
      </c>
      <c r="W67" s="2">
        <v>1.2038043478260869</v>
      </c>
      <c r="X67" s="2">
        <v>4.7201086956521738</v>
      </c>
      <c r="Y67" s="2">
        <v>0</v>
      </c>
      <c r="Z67" s="2">
        <v>0.15076071922544954</v>
      </c>
      <c r="AA67" s="2">
        <v>0</v>
      </c>
      <c r="AB67" s="2">
        <v>0</v>
      </c>
      <c r="AC67" s="2">
        <v>0</v>
      </c>
      <c r="AD67" s="2">
        <v>0</v>
      </c>
      <c r="AE67" s="2">
        <v>0</v>
      </c>
      <c r="AF67" s="2">
        <v>0</v>
      </c>
      <c r="AG67" s="2">
        <v>0</v>
      </c>
      <c r="AH67" t="s">
        <v>165</v>
      </c>
      <c r="AI67">
        <v>4</v>
      </c>
    </row>
    <row r="68" spans="1:35" x14ac:dyDescent="0.25">
      <c r="A68" t="s">
        <v>617</v>
      </c>
      <c r="B68" t="s">
        <v>262</v>
      </c>
      <c r="C68" t="s">
        <v>471</v>
      </c>
      <c r="D68" t="s">
        <v>577</v>
      </c>
      <c r="E68" s="2">
        <v>36.75</v>
      </c>
      <c r="F68" s="2">
        <v>15.888586956521738</v>
      </c>
      <c r="G68" s="2">
        <v>0</v>
      </c>
      <c r="H68" s="2">
        <v>0</v>
      </c>
      <c r="I68" s="2">
        <v>0</v>
      </c>
      <c r="J68" s="2">
        <v>0</v>
      </c>
      <c r="K68" s="2">
        <v>0</v>
      </c>
      <c r="L68" s="2">
        <v>0.33152173913043476</v>
      </c>
      <c r="M68" s="2">
        <v>0</v>
      </c>
      <c r="N68" s="2">
        <v>5.9510869565217392</v>
      </c>
      <c r="O68" s="2">
        <v>0.16193433895297249</v>
      </c>
      <c r="P68" s="2">
        <v>0</v>
      </c>
      <c r="Q68" s="2">
        <v>6.0896739130434785</v>
      </c>
      <c r="R68" s="2">
        <v>0.16570541259982255</v>
      </c>
      <c r="S68" s="2">
        <v>0.22619565217391302</v>
      </c>
      <c r="T68" s="2">
        <v>1.7440217391304347</v>
      </c>
      <c r="U68" s="2">
        <v>0</v>
      </c>
      <c r="V68" s="2">
        <v>5.3611357586512864E-2</v>
      </c>
      <c r="W68" s="2">
        <v>0.28489130434782606</v>
      </c>
      <c r="X68" s="2">
        <v>1.7776086956521742</v>
      </c>
      <c r="Y68" s="2">
        <v>0</v>
      </c>
      <c r="Z68" s="2">
        <v>5.6122448979591837E-2</v>
      </c>
      <c r="AA68" s="2">
        <v>0</v>
      </c>
      <c r="AB68" s="2">
        <v>0</v>
      </c>
      <c r="AC68" s="2">
        <v>0</v>
      </c>
      <c r="AD68" s="2">
        <v>0</v>
      </c>
      <c r="AE68" s="2">
        <v>0</v>
      </c>
      <c r="AF68" s="2">
        <v>0</v>
      </c>
      <c r="AG68" s="2">
        <v>0</v>
      </c>
      <c r="AH68" t="s">
        <v>61</v>
      </c>
      <c r="AI68">
        <v>4</v>
      </c>
    </row>
    <row r="69" spans="1:35" x14ac:dyDescent="0.25">
      <c r="A69" t="s">
        <v>617</v>
      </c>
      <c r="B69" t="s">
        <v>258</v>
      </c>
      <c r="C69" t="s">
        <v>467</v>
      </c>
      <c r="D69" t="s">
        <v>543</v>
      </c>
      <c r="E69" s="2">
        <v>53.532608695652172</v>
      </c>
      <c r="F69" s="2">
        <v>6.6086956521739131</v>
      </c>
      <c r="G69" s="2">
        <v>0.3478260869565219</v>
      </c>
      <c r="H69" s="2">
        <v>0.19967391304347828</v>
      </c>
      <c r="I69" s="2">
        <v>0.25</v>
      </c>
      <c r="J69" s="2">
        <v>0</v>
      </c>
      <c r="K69" s="2">
        <v>0</v>
      </c>
      <c r="L69" s="2">
        <v>7.8804347826086971</v>
      </c>
      <c r="M69" s="2">
        <v>0</v>
      </c>
      <c r="N69" s="2">
        <v>5.4227173913043485</v>
      </c>
      <c r="O69" s="2">
        <v>0.10129746192893403</v>
      </c>
      <c r="P69" s="2">
        <v>0</v>
      </c>
      <c r="Q69" s="2">
        <v>5.0134782608695643</v>
      </c>
      <c r="R69" s="2">
        <v>9.3652791878172575E-2</v>
      </c>
      <c r="S69" s="2">
        <v>2.721304347826087</v>
      </c>
      <c r="T69" s="2">
        <v>8.6771739130434806</v>
      </c>
      <c r="U69" s="2">
        <v>0</v>
      </c>
      <c r="V69" s="2">
        <v>0.21292588832487314</v>
      </c>
      <c r="W69" s="2">
        <v>1.0094565217391305</v>
      </c>
      <c r="X69" s="2">
        <v>8.3002173913043489</v>
      </c>
      <c r="Y69" s="2">
        <v>0</v>
      </c>
      <c r="Z69" s="2">
        <v>0.17390659898477159</v>
      </c>
      <c r="AA69" s="2">
        <v>0</v>
      </c>
      <c r="AB69" s="2">
        <v>0</v>
      </c>
      <c r="AC69" s="2">
        <v>0</v>
      </c>
      <c r="AD69" s="2">
        <v>0</v>
      </c>
      <c r="AE69" s="2">
        <v>2.4565217391304347E-2</v>
      </c>
      <c r="AF69" s="2">
        <v>0</v>
      </c>
      <c r="AG69" s="2">
        <v>0</v>
      </c>
      <c r="AH69" t="s">
        <v>57</v>
      </c>
      <c r="AI69">
        <v>4</v>
      </c>
    </row>
    <row r="70" spans="1:35" x14ac:dyDescent="0.25">
      <c r="A70" t="s">
        <v>617</v>
      </c>
      <c r="B70" t="s">
        <v>341</v>
      </c>
      <c r="C70" t="s">
        <v>414</v>
      </c>
      <c r="D70" t="s">
        <v>574</v>
      </c>
      <c r="E70" s="2">
        <v>88.173913043478265</v>
      </c>
      <c r="F70" s="2">
        <v>12.608695652173912</v>
      </c>
      <c r="G70" s="2">
        <v>0.30434782608695654</v>
      </c>
      <c r="H70" s="2">
        <v>0.44021739130434784</v>
      </c>
      <c r="I70" s="2">
        <v>4.4891304347826084</v>
      </c>
      <c r="J70" s="2">
        <v>0</v>
      </c>
      <c r="K70" s="2">
        <v>2.2391304347826089</v>
      </c>
      <c r="L70" s="2">
        <v>2.9239130434782608</v>
      </c>
      <c r="M70" s="2">
        <v>9.195652173913043</v>
      </c>
      <c r="N70" s="2">
        <v>0</v>
      </c>
      <c r="O70" s="2">
        <v>0.10428994082840236</v>
      </c>
      <c r="P70" s="2">
        <v>4.0760869565217392</v>
      </c>
      <c r="Q70" s="2">
        <v>26.130434782608695</v>
      </c>
      <c r="R70" s="2">
        <v>0.34257889546351084</v>
      </c>
      <c r="S70" s="2">
        <v>2.9854347826086958</v>
      </c>
      <c r="T70" s="2">
        <v>3.1740217391304348</v>
      </c>
      <c r="U70" s="2">
        <v>0</v>
      </c>
      <c r="V70" s="2">
        <v>6.9855769230769235E-2</v>
      </c>
      <c r="W70" s="2">
        <v>4.7439130434782601</v>
      </c>
      <c r="X70" s="2">
        <v>2.9880434782608694</v>
      </c>
      <c r="Y70" s="2">
        <v>0</v>
      </c>
      <c r="Z70" s="2">
        <v>8.7689842209072957E-2</v>
      </c>
      <c r="AA70" s="2">
        <v>0</v>
      </c>
      <c r="AB70" s="2">
        <v>0</v>
      </c>
      <c r="AC70" s="2">
        <v>0</v>
      </c>
      <c r="AD70" s="2">
        <v>0</v>
      </c>
      <c r="AE70" s="2">
        <v>0</v>
      </c>
      <c r="AF70" s="2">
        <v>0</v>
      </c>
      <c r="AG70" s="2">
        <v>0</v>
      </c>
      <c r="AH70" t="s">
        <v>141</v>
      </c>
      <c r="AI70">
        <v>4</v>
      </c>
    </row>
    <row r="71" spans="1:35" x14ac:dyDescent="0.25">
      <c r="A71" t="s">
        <v>617</v>
      </c>
      <c r="B71" t="s">
        <v>345</v>
      </c>
      <c r="C71" t="s">
        <v>493</v>
      </c>
      <c r="D71" t="s">
        <v>516</v>
      </c>
      <c r="E71" s="2">
        <v>40.206521739130437</v>
      </c>
      <c r="F71" s="2">
        <v>5.7391304347826084</v>
      </c>
      <c r="G71" s="2">
        <v>0.2608695652173913</v>
      </c>
      <c r="H71" s="2">
        <v>0.17119565217391305</v>
      </c>
      <c r="I71" s="2">
        <v>1.1521739130434783</v>
      </c>
      <c r="J71" s="2">
        <v>0</v>
      </c>
      <c r="K71" s="2">
        <v>0</v>
      </c>
      <c r="L71" s="2">
        <v>4.6092391304347808</v>
      </c>
      <c r="M71" s="2">
        <v>5.5409782608695659</v>
      </c>
      <c r="N71" s="2">
        <v>0</v>
      </c>
      <c r="O71" s="2">
        <v>0.13781292241146256</v>
      </c>
      <c r="P71" s="2">
        <v>6.3705434782608696</v>
      </c>
      <c r="Q71" s="2">
        <v>0</v>
      </c>
      <c r="R71" s="2">
        <v>0.15844552581778859</v>
      </c>
      <c r="S71" s="2">
        <v>5.1910869565217386</v>
      </c>
      <c r="T71" s="2">
        <v>5.482608695652174</v>
      </c>
      <c r="U71" s="2">
        <v>0</v>
      </c>
      <c r="V71" s="2">
        <v>0.2654717491213841</v>
      </c>
      <c r="W71" s="2">
        <v>5.2832608695652175</v>
      </c>
      <c r="X71" s="2">
        <v>3.7926086956521754</v>
      </c>
      <c r="Y71" s="2">
        <v>0</v>
      </c>
      <c r="Z71" s="2">
        <v>0.22573127872397947</v>
      </c>
      <c r="AA71" s="2">
        <v>0</v>
      </c>
      <c r="AB71" s="2">
        <v>0</v>
      </c>
      <c r="AC71" s="2">
        <v>0</v>
      </c>
      <c r="AD71" s="2">
        <v>0</v>
      </c>
      <c r="AE71" s="2">
        <v>0</v>
      </c>
      <c r="AF71" s="2">
        <v>0</v>
      </c>
      <c r="AG71" s="2">
        <v>0</v>
      </c>
      <c r="AH71" t="s">
        <v>145</v>
      </c>
      <c r="AI71">
        <v>4</v>
      </c>
    </row>
    <row r="72" spans="1:35" x14ac:dyDescent="0.25">
      <c r="A72" t="s">
        <v>617</v>
      </c>
      <c r="B72" t="s">
        <v>330</v>
      </c>
      <c r="C72" t="s">
        <v>481</v>
      </c>
      <c r="D72" t="s">
        <v>583</v>
      </c>
      <c r="E72" s="2">
        <v>51.217391304347828</v>
      </c>
      <c r="F72" s="2">
        <v>10.782608695652174</v>
      </c>
      <c r="G72" s="2">
        <v>0</v>
      </c>
      <c r="H72" s="2">
        <v>0.35206521739130436</v>
      </c>
      <c r="I72" s="2">
        <v>0.375</v>
      </c>
      <c r="J72" s="2">
        <v>0</v>
      </c>
      <c r="K72" s="2">
        <v>0</v>
      </c>
      <c r="L72" s="2">
        <v>3.9021739130434789</v>
      </c>
      <c r="M72" s="2">
        <v>4.9565217391304346</v>
      </c>
      <c r="N72" s="2">
        <v>0</v>
      </c>
      <c r="O72" s="2">
        <v>9.6774193548387094E-2</v>
      </c>
      <c r="P72" s="2">
        <v>0.31793478260869568</v>
      </c>
      <c r="Q72" s="2">
        <v>3.5326086956521736E-2</v>
      </c>
      <c r="R72" s="2">
        <v>6.8972835314091681E-3</v>
      </c>
      <c r="S72" s="2">
        <v>0.93869565217391293</v>
      </c>
      <c r="T72" s="2">
        <v>6.9250000000000016</v>
      </c>
      <c r="U72" s="2">
        <v>0</v>
      </c>
      <c r="V72" s="2">
        <v>0.15353565365025471</v>
      </c>
      <c r="W72" s="2">
        <v>2.2191304347826084</v>
      </c>
      <c r="X72" s="2">
        <v>2.7246739130434787</v>
      </c>
      <c r="Y72" s="2">
        <v>0</v>
      </c>
      <c r="Z72" s="2">
        <v>9.6525891341256373E-2</v>
      </c>
      <c r="AA72" s="2">
        <v>0</v>
      </c>
      <c r="AB72" s="2">
        <v>0</v>
      </c>
      <c r="AC72" s="2">
        <v>0</v>
      </c>
      <c r="AD72" s="2">
        <v>0</v>
      </c>
      <c r="AE72" s="2">
        <v>0</v>
      </c>
      <c r="AF72" s="2">
        <v>0</v>
      </c>
      <c r="AG72" s="2">
        <v>0</v>
      </c>
      <c r="AH72" t="s">
        <v>130</v>
      </c>
      <c r="AI72">
        <v>4</v>
      </c>
    </row>
    <row r="73" spans="1:35" x14ac:dyDescent="0.25">
      <c r="A73" t="s">
        <v>617</v>
      </c>
      <c r="B73" t="s">
        <v>356</v>
      </c>
      <c r="C73" t="s">
        <v>495</v>
      </c>
      <c r="D73" t="s">
        <v>552</v>
      </c>
      <c r="E73" s="2">
        <v>65.663043478260875</v>
      </c>
      <c r="F73" s="2">
        <v>8.8695652173913047</v>
      </c>
      <c r="G73" s="2">
        <v>0.70760869565217388</v>
      </c>
      <c r="H73" s="2">
        <v>0.3510869565217391</v>
      </c>
      <c r="I73" s="2">
        <v>2.847826086956522</v>
      </c>
      <c r="J73" s="2">
        <v>0</v>
      </c>
      <c r="K73" s="2">
        <v>0.16891304347826083</v>
      </c>
      <c r="L73" s="2">
        <v>3.0661956521739135</v>
      </c>
      <c r="M73" s="2">
        <v>0</v>
      </c>
      <c r="N73" s="2">
        <v>0</v>
      </c>
      <c r="O73" s="2">
        <v>0</v>
      </c>
      <c r="P73" s="2">
        <v>5.1684782608695654</v>
      </c>
      <c r="Q73" s="2">
        <v>18.209239130434781</v>
      </c>
      <c r="R73" s="2">
        <v>0.35602549246813436</v>
      </c>
      <c r="S73" s="2">
        <v>5.3284782608695647</v>
      </c>
      <c r="T73" s="2">
        <v>4.2892391304347823</v>
      </c>
      <c r="U73" s="2">
        <v>0</v>
      </c>
      <c r="V73" s="2">
        <v>0.1464707829829498</v>
      </c>
      <c r="W73" s="2">
        <v>5.3455434782608675</v>
      </c>
      <c r="X73" s="2">
        <v>2.0810869565217378</v>
      </c>
      <c r="Y73" s="2">
        <v>4.5444565217391286</v>
      </c>
      <c r="Z73" s="2">
        <v>0.18231087568283388</v>
      </c>
      <c r="AA73" s="2">
        <v>0</v>
      </c>
      <c r="AB73" s="2">
        <v>0</v>
      </c>
      <c r="AC73" s="2">
        <v>0</v>
      </c>
      <c r="AD73" s="2">
        <v>3.0461956521739131</v>
      </c>
      <c r="AE73" s="2">
        <v>0</v>
      </c>
      <c r="AF73" s="2">
        <v>0</v>
      </c>
      <c r="AG73" s="2">
        <v>0</v>
      </c>
      <c r="AH73" t="s">
        <v>156</v>
      </c>
      <c r="AI73">
        <v>4</v>
      </c>
    </row>
    <row r="74" spans="1:35" x14ac:dyDescent="0.25">
      <c r="A74" t="s">
        <v>617</v>
      </c>
      <c r="B74" t="s">
        <v>314</v>
      </c>
      <c r="C74" t="s">
        <v>470</v>
      </c>
      <c r="D74" t="s">
        <v>536</v>
      </c>
      <c r="E74" s="2">
        <v>53.641304347826086</v>
      </c>
      <c r="F74" s="2">
        <v>20.139021739130435</v>
      </c>
      <c r="G74" s="2">
        <v>0.11413043478260869</v>
      </c>
      <c r="H74" s="2">
        <v>0</v>
      </c>
      <c r="I74" s="2">
        <v>8.1521739130434784E-2</v>
      </c>
      <c r="J74" s="2">
        <v>0</v>
      </c>
      <c r="K74" s="2">
        <v>5.434782608695652E-2</v>
      </c>
      <c r="L74" s="2">
        <v>0.58902173913043487</v>
      </c>
      <c r="M74" s="2">
        <v>3.3319565217391305</v>
      </c>
      <c r="N74" s="2">
        <v>0.51619565217391306</v>
      </c>
      <c r="O74" s="2">
        <v>7.1738601823708212E-2</v>
      </c>
      <c r="P74" s="2">
        <v>0</v>
      </c>
      <c r="Q74" s="2">
        <v>22.926847826086956</v>
      </c>
      <c r="R74" s="2">
        <v>0.42741033434650455</v>
      </c>
      <c r="S74" s="2">
        <v>3.1067391304347827</v>
      </c>
      <c r="T74" s="2">
        <v>0</v>
      </c>
      <c r="U74" s="2">
        <v>0</v>
      </c>
      <c r="V74" s="2">
        <v>5.7916919959473151E-2</v>
      </c>
      <c r="W74" s="2">
        <v>0.75663043478260883</v>
      </c>
      <c r="X74" s="2">
        <v>4.1354347826086952</v>
      </c>
      <c r="Y74" s="2">
        <v>0</v>
      </c>
      <c r="Z74" s="2">
        <v>9.1199594731509612E-2</v>
      </c>
      <c r="AA74" s="2">
        <v>0</v>
      </c>
      <c r="AB74" s="2">
        <v>0</v>
      </c>
      <c r="AC74" s="2">
        <v>0</v>
      </c>
      <c r="AD74" s="2">
        <v>0</v>
      </c>
      <c r="AE74" s="2">
        <v>0</v>
      </c>
      <c r="AF74" s="2">
        <v>0</v>
      </c>
      <c r="AG74" s="2">
        <v>9.4239130434782603E-2</v>
      </c>
      <c r="AH74" t="s">
        <v>113</v>
      </c>
      <c r="AI74">
        <v>4</v>
      </c>
    </row>
    <row r="75" spans="1:35" x14ac:dyDescent="0.25">
      <c r="A75" t="s">
        <v>617</v>
      </c>
      <c r="B75" t="s">
        <v>213</v>
      </c>
      <c r="C75" t="s">
        <v>446</v>
      </c>
      <c r="D75" t="s">
        <v>562</v>
      </c>
      <c r="E75" s="2">
        <v>74.706521739130437</v>
      </c>
      <c r="F75" s="2">
        <v>0</v>
      </c>
      <c r="G75" s="2">
        <v>0.24456521739130435</v>
      </c>
      <c r="H75" s="2">
        <v>0.51902173913043481</v>
      </c>
      <c r="I75" s="2">
        <v>0.47554347826086957</v>
      </c>
      <c r="J75" s="2">
        <v>0</v>
      </c>
      <c r="K75" s="2">
        <v>0</v>
      </c>
      <c r="L75" s="2">
        <v>5.2053260869565205</v>
      </c>
      <c r="M75" s="2">
        <v>0</v>
      </c>
      <c r="N75" s="2">
        <v>0</v>
      </c>
      <c r="O75" s="2">
        <v>0</v>
      </c>
      <c r="P75" s="2">
        <v>0</v>
      </c>
      <c r="Q75" s="2">
        <v>0</v>
      </c>
      <c r="R75" s="2">
        <v>0</v>
      </c>
      <c r="S75" s="2">
        <v>5.0221739130434786</v>
      </c>
      <c r="T75" s="2">
        <v>3.6346739130434793</v>
      </c>
      <c r="U75" s="2">
        <v>0</v>
      </c>
      <c r="V75" s="2">
        <v>0.11587807362141715</v>
      </c>
      <c r="W75" s="2">
        <v>1.5178260869565217</v>
      </c>
      <c r="X75" s="2">
        <v>5.5535869565217384</v>
      </c>
      <c r="Y75" s="2">
        <v>0</v>
      </c>
      <c r="Z75" s="2">
        <v>9.4655899898152179E-2</v>
      </c>
      <c r="AA75" s="2">
        <v>0</v>
      </c>
      <c r="AB75" s="2">
        <v>0</v>
      </c>
      <c r="AC75" s="2">
        <v>0</v>
      </c>
      <c r="AD75" s="2">
        <v>0</v>
      </c>
      <c r="AE75" s="2">
        <v>0</v>
      </c>
      <c r="AF75" s="2">
        <v>0</v>
      </c>
      <c r="AG75" s="2">
        <v>0</v>
      </c>
      <c r="AH75" t="s">
        <v>12</v>
      </c>
      <c r="AI75">
        <v>4</v>
      </c>
    </row>
    <row r="76" spans="1:35" x14ac:dyDescent="0.25">
      <c r="A76" t="s">
        <v>617</v>
      </c>
      <c r="B76" t="s">
        <v>246</v>
      </c>
      <c r="C76" t="s">
        <v>446</v>
      </c>
      <c r="D76" t="s">
        <v>562</v>
      </c>
      <c r="E76" s="2">
        <v>83.902173913043484</v>
      </c>
      <c r="F76" s="2">
        <v>5.1304347826086953</v>
      </c>
      <c r="G76" s="2">
        <v>0.2608695652173913</v>
      </c>
      <c r="H76" s="2">
        <v>0.2608695652173913</v>
      </c>
      <c r="I76" s="2">
        <v>1.0951086956521738</v>
      </c>
      <c r="J76" s="2">
        <v>0</v>
      </c>
      <c r="K76" s="2">
        <v>0</v>
      </c>
      <c r="L76" s="2">
        <v>5.5381521739130442</v>
      </c>
      <c r="M76" s="2">
        <v>6.7739130434782604</v>
      </c>
      <c r="N76" s="2">
        <v>0</v>
      </c>
      <c r="O76" s="2">
        <v>8.0735846612255469E-2</v>
      </c>
      <c r="P76" s="2">
        <v>9.034021739130436</v>
      </c>
      <c r="Q76" s="2">
        <v>0</v>
      </c>
      <c r="R76" s="2">
        <v>0.10767327374012178</v>
      </c>
      <c r="S76" s="2">
        <v>5.5578260869565215</v>
      </c>
      <c r="T76" s="2">
        <v>10.730760869565218</v>
      </c>
      <c r="U76" s="2">
        <v>0</v>
      </c>
      <c r="V76" s="2">
        <v>0.19413784168933801</v>
      </c>
      <c r="W76" s="2">
        <v>4.3236956521739129</v>
      </c>
      <c r="X76" s="2">
        <v>10.704456521739131</v>
      </c>
      <c r="Y76" s="2">
        <v>0</v>
      </c>
      <c r="Z76" s="2">
        <v>0.17911517035885474</v>
      </c>
      <c r="AA76" s="2">
        <v>0</v>
      </c>
      <c r="AB76" s="2">
        <v>0</v>
      </c>
      <c r="AC76" s="2">
        <v>0</v>
      </c>
      <c r="AD76" s="2">
        <v>0</v>
      </c>
      <c r="AE76" s="2">
        <v>0</v>
      </c>
      <c r="AF76" s="2">
        <v>13.568260869565211</v>
      </c>
      <c r="AG76" s="2">
        <v>0</v>
      </c>
      <c r="AH76" t="s">
        <v>45</v>
      </c>
      <c r="AI76">
        <v>4</v>
      </c>
    </row>
    <row r="77" spans="1:35" x14ac:dyDescent="0.25">
      <c r="A77" t="s">
        <v>617</v>
      </c>
      <c r="B77" t="s">
        <v>371</v>
      </c>
      <c r="C77" t="s">
        <v>416</v>
      </c>
      <c r="D77" t="s">
        <v>552</v>
      </c>
      <c r="E77" s="2">
        <v>63.663043478260867</v>
      </c>
      <c r="F77" s="2">
        <v>0</v>
      </c>
      <c r="G77" s="2">
        <v>1.2173913043478262</v>
      </c>
      <c r="H77" s="2">
        <v>0.15217391304347827</v>
      </c>
      <c r="I77" s="2">
        <v>0.43478260869565216</v>
      </c>
      <c r="J77" s="2">
        <v>0</v>
      </c>
      <c r="K77" s="2">
        <v>0</v>
      </c>
      <c r="L77" s="2">
        <v>9.9245652173913026</v>
      </c>
      <c r="M77" s="2">
        <v>0</v>
      </c>
      <c r="N77" s="2">
        <v>0</v>
      </c>
      <c r="O77" s="2">
        <v>0</v>
      </c>
      <c r="P77" s="2">
        <v>0</v>
      </c>
      <c r="Q77" s="2">
        <v>0</v>
      </c>
      <c r="R77" s="2">
        <v>0</v>
      </c>
      <c r="S77" s="2">
        <v>3.6369565217391302</v>
      </c>
      <c r="T77" s="2">
        <v>7.7910869565217391</v>
      </c>
      <c r="U77" s="2">
        <v>0</v>
      </c>
      <c r="V77" s="2">
        <v>0.17950828068977293</v>
      </c>
      <c r="W77" s="2">
        <v>4.6059782608695636</v>
      </c>
      <c r="X77" s="2">
        <v>9.6717391304347817</v>
      </c>
      <c r="Y77" s="2">
        <v>0.96804347826086945</v>
      </c>
      <c r="Z77" s="2">
        <v>0.23947584087416762</v>
      </c>
      <c r="AA77" s="2">
        <v>0</v>
      </c>
      <c r="AB77" s="2">
        <v>0</v>
      </c>
      <c r="AC77" s="2">
        <v>0</v>
      </c>
      <c r="AD77" s="2">
        <v>0</v>
      </c>
      <c r="AE77" s="2">
        <v>0</v>
      </c>
      <c r="AF77" s="2">
        <v>0</v>
      </c>
      <c r="AG77" s="2">
        <v>0</v>
      </c>
      <c r="AH77" t="s">
        <v>171</v>
      </c>
      <c r="AI77">
        <v>4</v>
      </c>
    </row>
    <row r="78" spans="1:35" x14ac:dyDescent="0.25">
      <c r="A78" t="s">
        <v>617</v>
      </c>
      <c r="B78" t="s">
        <v>354</v>
      </c>
      <c r="C78" t="s">
        <v>462</v>
      </c>
      <c r="D78" t="s">
        <v>573</v>
      </c>
      <c r="E78" s="2">
        <v>140.94565217391303</v>
      </c>
      <c r="F78" s="2">
        <v>11.478260869565217</v>
      </c>
      <c r="G78" s="2">
        <v>0.2608695652173913</v>
      </c>
      <c r="H78" s="2">
        <v>0.93478260869565222</v>
      </c>
      <c r="I78" s="2">
        <v>0.52173913043478259</v>
      </c>
      <c r="J78" s="2">
        <v>0</v>
      </c>
      <c r="K78" s="2">
        <v>0</v>
      </c>
      <c r="L78" s="2">
        <v>9.5029347826086941</v>
      </c>
      <c r="M78" s="2">
        <v>7.6739130434782608</v>
      </c>
      <c r="N78" s="2">
        <v>5.5652173913043477</v>
      </c>
      <c r="O78" s="2">
        <v>9.3930747281560895E-2</v>
      </c>
      <c r="P78" s="2">
        <v>5.9211956521739131</v>
      </c>
      <c r="Q78" s="2">
        <v>33.584239130434781</v>
      </c>
      <c r="R78" s="2">
        <v>0.28028842446209612</v>
      </c>
      <c r="S78" s="2">
        <v>4.6969565217391303</v>
      </c>
      <c r="T78" s="2">
        <v>5.4202173913043472</v>
      </c>
      <c r="U78" s="2">
        <v>0</v>
      </c>
      <c r="V78" s="2">
        <v>7.1780674018662755E-2</v>
      </c>
      <c r="W78" s="2">
        <v>3.5159782608695642</v>
      </c>
      <c r="X78" s="2">
        <v>2.8914130434782619</v>
      </c>
      <c r="Y78" s="2">
        <v>0</v>
      </c>
      <c r="Z78" s="2">
        <v>4.5460013881391224E-2</v>
      </c>
      <c r="AA78" s="2">
        <v>0</v>
      </c>
      <c r="AB78" s="2">
        <v>0</v>
      </c>
      <c r="AC78" s="2">
        <v>0</v>
      </c>
      <c r="AD78" s="2">
        <v>0</v>
      </c>
      <c r="AE78" s="2">
        <v>5.6793478260869561</v>
      </c>
      <c r="AF78" s="2">
        <v>0</v>
      </c>
      <c r="AG78" s="2">
        <v>0</v>
      </c>
      <c r="AH78" t="s">
        <v>154</v>
      </c>
      <c r="AI78">
        <v>4</v>
      </c>
    </row>
    <row r="79" spans="1:35" x14ac:dyDescent="0.25">
      <c r="A79" t="s">
        <v>617</v>
      </c>
      <c r="B79" t="s">
        <v>278</v>
      </c>
      <c r="C79" t="s">
        <v>465</v>
      </c>
      <c r="D79" t="s">
        <v>540</v>
      </c>
      <c r="E79" s="2">
        <v>63.782608695652172</v>
      </c>
      <c r="F79" s="2">
        <v>0</v>
      </c>
      <c r="G79" s="2">
        <v>0</v>
      </c>
      <c r="H79" s="2">
        <v>0</v>
      </c>
      <c r="I79" s="2">
        <v>0</v>
      </c>
      <c r="J79" s="2">
        <v>0</v>
      </c>
      <c r="K79" s="2">
        <v>0</v>
      </c>
      <c r="L79" s="2">
        <v>0</v>
      </c>
      <c r="M79" s="2">
        <v>0</v>
      </c>
      <c r="N79" s="2">
        <v>0</v>
      </c>
      <c r="O79" s="2">
        <v>0</v>
      </c>
      <c r="P79" s="2">
        <v>5.3967391304347823</v>
      </c>
      <c r="Q79" s="2">
        <v>5.4239130434782608</v>
      </c>
      <c r="R79" s="2">
        <v>0.16964894342194956</v>
      </c>
      <c r="S79" s="2">
        <v>0</v>
      </c>
      <c r="T79" s="2">
        <v>0</v>
      </c>
      <c r="U79" s="2">
        <v>0</v>
      </c>
      <c r="V79" s="2">
        <v>0</v>
      </c>
      <c r="W79" s="2">
        <v>0</v>
      </c>
      <c r="X79" s="2">
        <v>0</v>
      </c>
      <c r="Y79" s="2">
        <v>0</v>
      </c>
      <c r="Z79" s="2">
        <v>0</v>
      </c>
      <c r="AA79" s="2">
        <v>0</v>
      </c>
      <c r="AB79" s="2">
        <v>0</v>
      </c>
      <c r="AC79" s="2">
        <v>0</v>
      </c>
      <c r="AD79" s="2">
        <v>0</v>
      </c>
      <c r="AE79" s="2">
        <v>0</v>
      </c>
      <c r="AF79" s="2">
        <v>0</v>
      </c>
      <c r="AG79" s="2">
        <v>0</v>
      </c>
      <c r="AH79" t="s">
        <v>77</v>
      </c>
      <c r="AI79">
        <v>4</v>
      </c>
    </row>
    <row r="80" spans="1:35" x14ac:dyDescent="0.25">
      <c r="A80" t="s">
        <v>617</v>
      </c>
      <c r="B80" t="s">
        <v>321</v>
      </c>
      <c r="C80" t="s">
        <v>456</v>
      </c>
      <c r="D80" t="s">
        <v>546</v>
      </c>
      <c r="E80" s="2">
        <v>51.847826086956523</v>
      </c>
      <c r="F80" s="2">
        <v>0</v>
      </c>
      <c r="G80" s="2">
        <v>0.35326086956521741</v>
      </c>
      <c r="H80" s="2">
        <v>0.31847826086956521</v>
      </c>
      <c r="I80" s="2">
        <v>0.39130434782608697</v>
      </c>
      <c r="J80" s="2">
        <v>0</v>
      </c>
      <c r="K80" s="2">
        <v>0</v>
      </c>
      <c r="L80" s="2">
        <v>2.8393478260869562</v>
      </c>
      <c r="M80" s="2">
        <v>0</v>
      </c>
      <c r="N80" s="2">
        <v>0</v>
      </c>
      <c r="O80" s="2">
        <v>0</v>
      </c>
      <c r="P80" s="2">
        <v>0</v>
      </c>
      <c r="Q80" s="2">
        <v>0</v>
      </c>
      <c r="R80" s="2">
        <v>0</v>
      </c>
      <c r="S80" s="2">
        <v>9.8459782608695665</v>
      </c>
      <c r="T80" s="2">
        <v>13.207065217391303</v>
      </c>
      <c r="U80" s="2">
        <v>0</v>
      </c>
      <c r="V80" s="2">
        <v>0.44462893081761001</v>
      </c>
      <c r="W80" s="2">
        <v>4.0796739130434796</v>
      </c>
      <c r="X80" s="2">
        <v>17.427826086956514</v>
      </c>
      <c r="Y80" s="2">
        <v>1.2492391304347825</v>
      </c>
      <c r="Z80" s="2">
        <v>0.43891404612159318</v>
      </c>
      <c r="AA80" s="2">
        <v>0</v>
      </c>
      <c r="AB80" s="2">
        <v>0</v>
      </c>
      <c r="AC80" s="2">
        <v>0</v>
      </c>
      <c r="AD80" s="2">
        <v>0</v>
      </c>
      <c r="AE80" s="2">
        <v>0</v>
      </c>
      <c r="AF80" s="2">
        <v>0</v>
      </c>
      <c r="AG80" s="2">
        <v>0</v>
      </c>
      <c r="AH80" t="s">
        <v>120</v>
      </c>
      <c r="AI80">
        <v>4</v>
      </c>
    </row>
    <row r="81" spans="1:35" x14ac:dyDescent="0.25">
      <c r="A81" t="s">
        <v>617</v>
      </c>
      <c r="B81" t="s">
        <v>311</v>
      </c>
      <c r="C81" t="s">
        <v>483</v>
      </c>
      <c r="D81" t="s">
        <v>519</v>
      </c>
      <c r="E81" s="2">
        <v>86.315217391304344</v>
      </c>
      <c r="F81" s="2">
        <v>0</v>
      </c>
      <c r="G81" s="2">
        <v>0.19021739130434784</v>
      </c>
      <c r="H81" s="2">
        <v>0</v>
      </c>
      <c r="I81" s="2">
        <v>0</v>
      </c>
      <c r="J81" s="2">
        <v>0</v>
      </c>
      <c r="K81" s="2">
        <v>0</v>
      </c>
      <c r="L81" s="2">
        <v>16.762065217391296</v>
      </c>
      <c r="M81" s="2">
        <v>0</v>
      </c>
      <c r="N81" s="2">
        <v>0</v>
      </c>
      <c r="O81" s="2">
        <v>0</v>
      </c>
      <c r="P81" s="2">
        <v>0</v>
      </c>
      <c r="Q81" s="2">
        <v>0</v>
      </c>
      <c r="R81" s="2">
        <v>0</v>
      </c>
      <c r="S81" s="2">
        <v>1.9235869565217383</v>
      </c>
      <c r="T81" s="2">
        <v>11.044347826086959</v>
      </c>
      <c r="U81" s="2">
        <v>0</v>
      </c>
      <c r="V81" s="2">
        <v>0.15023926457624986</v>
      </c>
      <c r="W81" s="2">
        <v>5.370978260869566</v>
      </c>
      <c r="X81" s="2">
        <v>11.601630434782608</v>
      </c>
      <c r="Y81" s="2">
        <v>0</v>
      </c>
      <c r="Z81" s="2">
        <v>0.19663518448558115</v>
      </c>
      <c r="AA81" s="2">
        <v>0</v>
      </c>
      <c r="AB81" s="2">
        <v>0</v>
      </c>
      <c r="AC81" s="2">
        <v>0</v>
      </c>
      <c r="AD81" s="2">
        <v>0</v>
      </c>
      <c r="AE81" s="2">
        <v>0</v>
      </c>
      <c r="AF81" s="2">
        <v>0</v>
      </c>
      <c r="AG81" s="2">
        <v>0</v>
      </c>
      <c r="AH81" t="s">
        <v>110</v>
      </c>
      <c r="AI81">
        <v>4</v>
      </c>
    </row>
    <row r="82" spans="1:35" x14ac:dyDescent="0.25">
      <c r="A82" t="s">
        <v>617</v>
      </c>
      <c r="B82" t="s">
        <v>315</v>
      </c>
      <c r="C82" t="s">
        <v>484</v>
      </c>
      <c r="D82" t="s">
        <v>556</v>
      </c>
      <c r="E82" s="2">
        <v>88.119565217391298</v>
      </c>
      <c r="F82" s="2">
        <v>0</v>
      </c>
      <c r="G82" s="2">
        <v>0.2608695652173913</v>
      </c>
      <c r="H82" s="2">
        <v>0.23369565217391305</v>
      </c>
      <c r="I82" s="2">
        <v>8.6956521739130432E-2</v>
      </c>
      <c r="J82" s="2">
        <v>0</v>
      </c>
      <c r="K82" s="2">
        <v>0</v>
      </c>
      <c r="L82" s="2">
        <v>5.3116304347826082</v>
      </c>
      <c r="M82" s="2">
        <v>0</v>
      </c>
      <c r="N82" s="2">
        <v>0</v>
      </c>
      <c r="O82" s="2">
        <v>0</v>
      </c>
      <c r="P82" s="2">
        <v>0</v>
      </c>
      <c r="Q82" s="2">
        <v>0</v>
      </c>
      <c r="R82" s="2">
        <v>0</v>
      </c>
      <c r="S82" s="2">
        <v>2.8276086956521742</v>
      </c>
      <c r="T82" s="2">
        <v>10.155217391304349</v>
      </c>
      <c r="U82" s="2">
        <v>0</v>
      </c>
      <c r="V82" s="2">
        <v>0.14733193536449984</v>
      </c>
      <c r="W82" s="2">
        <v>5.2258695652173914</v>
      </c>
      <c r="X82" s="2">
        <v>9.3190217391304344</v>
      </c>
      <c r="Y82" s="2">
        <v>0</v>
      </c>
      <c r="Z82" s="2">
        <v>0.16505859134081657</v>
      </c>
      <c r="AA82" s="2">
        <v>0</v>
      </c>
      <c r="AB82" s="2">
        <v>0</v>
      </c>
      <c r="AC82" s="2">
        <v>0</v>
      </c>
      <c r="AD82" s="2">
        <v>0</v>
      </c>
      <c r="AE82" s="2">
        <v>0</v>
      </c>
      <c r="AF82" s="2">
        <v>0</v>
      </c>
      <c r="AG82" s="2">
        <v>0</v>
      </c>
      <c r="AH82" t="s">
        <v>114</v>
      </c>
      <c r="AI82">
        <v>4</v>
      </c>
    </row>
    <row r="83" spans="1:35" x14ac:dyDescent="0.25">
      <c r="A83" t="s">
        <v>617</v>
      </c>
      <c r="B83" t="s">
        <v>298</v>
      </c>
      <c r="C83" t="s">
        <v>435</v>
      </c>
      <c r="D83" t="s">
        <v>569</v>
      </c>
      <c r="E83" s="2">
        <v>54.934782608695649</v>
      </c>
      <c r="F83" s="2">
        <v>5.0434782608695654</v>
      </c>
      <c r="G83" s="2">
        <v>8.6956521739130474E-2</v>
      </c>
      <c r="H83" s="2">
        <v>0.23793478260869566</v>
      </c>
      <c r="I83" s="2">
        <v>0.44293478260869568</v>
      </c>
      <c r="J83" s="2">
        <v>0</v>
      </c>
      <c r="K83" s="2">
        <v>0</v>
      </c>
      <c r="L83" s="2">
        <v>4.7171739130434789</v>
      </c>
      <c r="M83" s="2">
        <v>4.5718478260869571</v>
      </c>
      <c r="N83" s="2">
        <v>0</v>
      </c>
      <c r="O83" s="2">
        <v>8.3223189552829452E-2</v>
      </c>
      <c r="P83" s="2">
        <v>0</v>
      </c>
      <c r="Q83" s="2">
        <v>5.1413043478260869</v>
      </c>
      <c r="R83" s="2">
        <v>9.3589236248516033E-2</v>
      </c>
      <c r="S83" s="2">
        <v>2.7904347826086959</v>
      </c>
      <c r="T83" s="2">
        <v>4.8393478260869571</v>
      </c>
      <c r="U83" s="2">
        <v>0</v>
      </c>
      <c r="V83" s="2">
        <v>0.1388880094974278</v>
      </c>
      <c r="W83" s="2">
        <v>6.1872826086956536</v>
      </c>
      <c r="X83" s="2">
        <v>6.2023913043478265</v>
      </c>
      <c r="Y83" s="2">
        <v>0</v>
      </c>
      <c r="Z83" s="2">
        <v>0.22553423031262373</v>
      </c>
      <c r="AA83" s="2">
        <v>0</v>
      </c>
      <c r="AB83" s="2">
        <v>0</v>
      </c>
      <c r="AC83" s="2">
        <v>0</v>
      </c>
      <c r="AD83" s="2">
        <v>0</v>
      </c>
      <c r="AE83" s="2">
        <v>6.0760869565217389E-2</v>
      </c>
      <c r="AF83" s="2">
        <v>0</v>
      </c>
      <c r="AG83" s="2">
        <v>0</v>
      </c>
      <c r="AH83" t="s">
        <v>97</v>
      </c>
      <c r="AI83">
        <v>4</v>
      </c>
    </row>
    <row r="84" spans="1:35" x14ac:dyDescent="0.25">
      <c r="A84" t="s">
        <v>617</v>
      </c>
      <c r="B84" t="s">
        <v>283</v>
      </c>
      <c r="C84" t="s">
        <v>477</v>
      </c>
      <c r="D84" t="s">
        <v>516</v>
      </c>
      <c r="E84" s="2">
        <v>86.967391304347828</v>
      </c>
      <c r="F84" s="2">
        <v>5.4782608695652177</v>
      </c>
      <c r="G84" s="2">
        <v>0.32608695652173914</v>
      </c>
      <c r="H84" s="2">
        <v>0.28260869565217389</v>
      </c>
      <c r="I84" s="2">
        <v>1.1331521739130435</v>
      </c>
      <c r="J84" s="2">
        <v>0</v>
      </c>
      <c r="K84" s="2">
        <v>0</v>
      </c>
      <c r="L84" s="2">
        <v>3.6433695652173896</v>
      </c>
      <c r="M84" s="2">
        <v>9.2080434782608727</v>
      </c>
      <c r="N84" s="2">
        <v>0</v>
      </c>
      <c r="O84" s="2">
        <v>0.10587926509186354</v>
      </c>
      <c r="P84" s="2">
        <v>9.080652173913041</v>
      </c>
      <c r="Q84" s="2">
        <v>0</v>
      </c>
      <c r="R84" s="2">
        <v>0.10441444819397572</v>
      </c>
      <c r="S84" s="2">
        <v>2.0475000000000008</v>
      </c>
      <c r="T84" s="2">
        <v>10.772173913043479</v>
      </c>
      <c r="U84" s="2">
        <v>0</v>
      </c>
      <c r="V84" s="2">
        <v>0.14740782402199729</v>
      </c>
      <c r="W84" s="2">
        <v>5.2955434782608704</v>
      </c>
      <c r="X84" s="2">
        <v>10.477282608695656</v>
      </c>
      <c r="Y84" s="2">
        <v>0</v>
      </c>
      <c r="Z84" s="2">
        <v>0.18136482939632553</v>
      </c>
      <c r="AA84" s="2">
        <v>0</v>
      </c>
      <c r="AB84" s="2">
        <v>0</v>
      </c>
      <c r="AC84" s="2">
        <v>0</v>
      </c>
      <c r="AD84" s="2">
        <v>0</v>
      </c>
      <c r="AE84" s="2">
        <v>0</v>
      </c>
      <c r="AF84" s="2">
        <v>1.0215217391304348</v>
      </c>
      <c r="AG84" s="2">
        <v>0</v>
      </c>
      <c r="AH84" t="s">
        <v>82</v>
      </c>
      <c r="AI84">
        <v>4</v>
      </c>
    </row>
    <row r="85" spans="1:35" x14ac:dyDescent="0.25">
      <c r="A85" t="s">
        <v>617</v>
      </c>
      <c r="B85" t="s">
        <v>364</v>
      </c>
      <c r="C85" t="s">
        <v>498</v>
      </c>
      <c r="D85" t="s">
        <v>544</v>
      </c>
      <c r="E85" s="2">
        <v>77.565217391304344</v>
      </c>
      <c r="F85" s="2">
        <v>10.817934782608695</v>
      </c>
      <c r="G85" s="2">
        <v>0.28260869565217389</v>
      </c>
      <c r="H85" s="2">
        <v>0.20652173913043478</v>
      </c>
      <c r="I85" s="2">
        <v>0.2608695652173913</v>
      </c>
      <c r="J85" s="2">
        <v>0</v>
      </c>
      <c r="K85" s="2">
        <v>0</v>
      </c>
      <c r="L85" s="2">
        <v>5.7877173913043469</v>
      </c>
      <c r="M85" s="2">
        <v>5.5407608695652177</v>
      </c>
      <c r="N85" s="2">
        <v>0</v>
      </c>
      <c r="O85" s="2">
        <v>7.143357623318386E-2</v>
      </c>
      <c r="P85" s="2">
        <v>0</v>
      </c>
      <c r="Q85" s="2">
        <v>5.4347826086956523</v>
      </c>
      <c r="R85" s="2">
        <v>7.0067264573991039E-2</v>
      </c>
      <c r="S85" s="2">
        <v>0.50271739130434778</v>
      </c>
      <c r="T85" s="2">
        <v>6.9510869565217392</v>
      </c>
      <c r="U85" s="2">
        <v>0</v>
      </c>
      <c r="V85" s="2">
        <v>9.6097253363228705E-2</v>
      </c>
      <c r="W85" s="2">
        <v>7.2179347826086948</v>
      </c>
      <c r="X85" s="2">
        <v>1.6902173913043479</v>
      </c>
      <c r="Y85" s="2">
        <v>0</v>
      </c>
      <c r="Z85" s="2">
        <v>0.11484725336322871</v>
      </c>
      <c r="AA85" s="2">
        <v>0</v>
      </c>
      <c r="AB85" s="2">
        <v>0</v>
      </c>
      <c r="AC85" s="2">
        <v>0</v>
      </c>
      <c r="AD85" s="2">
        <v>0</v>
      </c>
      <c r="AE85" s="2">
        <v>0</v>
      </c>
      <c r="AF85" s="2">
        <v>0</v>
      </c>
      <c r="AG85" s="2">
        <v>0</v>
      </c>
      <c r="AH85" t="s">
        <v>164</v>
      </c>
      <c r="AI85">
        <v>4</v>
      </c>
    </row>
    <row r="86" spans="1:35" x14ac:dyDescent="0.25">
      <c r="A86" t="s">
        <v>617</v>
      </c>
      <c r="B86" t="s">
        <v>297</v>
      </c>
      <c r="C86" t="s">
        <v>480</v>
      </c>
      <c r="D86" t="s">
        <v>581</v>
      </c>
      <c r="E86" s="2">
        <v>37.826086956521742</v>
      </c>
      <c r="F86" s="2">
        <v>0</v>
      </c>
      <c r="G86" s="2">
        <v>0.94565217391304346</v>
      </c>
      <c r="H86" s="2">
        <v>0.2608695652173913</v>
      </c>
      <c r="I86" s="2">
        <v>0.2608695652173913</v>
      </c>
      <c r="J86" s="2">
        <v>0</v>
      </c>
      <c r="K86" s="2">
        <v>0</v>
      </c>
      <c r="L86" s="2">
        <v>4.6034782608695641</v>
      </c>
      <c r="M86" s="2">
        <v>0</v>
      </c>
      <c r="N86" s="2">
        <v>0</v>
      </c>
      <c r="O86" s="2">
        <v>0</v>
      </c>
      <c r="P86" s="2">
        <v>0</v>
      </c>
      <c r="Q86" s="2">
        <v>0</v>
      </c>
      <c r="R86" s="2">
        <v>0</v>
      </c>
      <c r="S86" s="2">
        <v>0.59304347826086956</v>
      </c>
      <c r="T86" s="2">
        <v>4.6591304347826092</v>
      </c>
      <c r="U86" s="2">
        <v>0</v>
      </c>
      <c r="V86" s="2">
        <v>0.1388505747126437</v>
      </c>
      <c r="W86" s="2">
        <v>0.25326086956521737</v>
      </c>
      <c r="X86" s="2">
        <v>5.2675000000000001</v>
      </c>
      <c r="Y86" s="2">
        <v>0</v>
      </c>
      <c r="Z86" s="2">
        <v>0.14595114942528734</v>
      </c>
      <c r="AA86" s="2">
        <v>0</v>
      </c>
      <c r="AB86" s="2">
        <v>0</v>
      </c>
      <c r="AC86" s="2">
        <v>0</v>
      </c>
      <c r="AD86" s="2">
        <v>0</v>
      </c>
      <c r="AE86" s="2">
        <v>0</v>
      </c>
      <c r="AF86" s="2">
        <v>0</v>
      </c>
      <c r="AG86" s="2">
        <v>0</v>
      </c>
      <c r="AH86" t="s">
        <v>96</v>
      </c>
      <c r="AI86">
        <v>4</v>
      </c>
    </row>
    <row r="87" spans="1:35" x14ac:dyDescent="0.25">
      <c r="A87" t="s">
        <v>617</v>
      </c>
      <c r="B87" t="s">
        <v>264</v>
      </c>
      <c r="C87" t="s">
        <v>431</v>
      </c>
      <c r="D87" t="s">
        <v>566</v>
      </c>
      <c r="E87" s="2">
        <v>52.978260869565219</v>
      </c>
      <c r="F87" s="2">
        <v>5.3478260869565215</v>
      </c>
      <c r="G87" s="2">
        <v>0.2608695652173913</v>
      </c>
      <c r="H87" s="2">
        <v>0.18478260869565216</v>
      </c>
      <c r="I87" s="2">
        <v>0.43478260869565216</v>
      </c>
      <c r="J87" s="2">
        <v>0</v>
      </c>
      <c r="K87" s="2">
        <v>0</v>
      </c>
      <c r="L87" s="2">
        <v>6.4771739130434778</v>
      </c>
      <c r="M87" s="2">
        <v>5.1500000000000021</v>
      </c>
      <c r="N87" s="2">
        <v>0</v>
      </c>
      <c r="O87" s="2">
        <v>9.7209684037751376E-2</v>
      </c>
      <c r="P87" s="2">
        <v>10.810543478260874</v>
      </c>
      <c r="Q87" s="2">
        <v>0</v>
      </c>
      <c r="R87" s="2">
        <v>0.20405621665982773</v>
      </c>
      <c r="S87" s="2">
        <v>1.6208695652173915</v>
      </c>
      <c r="T87" s="2">
        <v>5.3586956521739122</v>
      </c>
      <c r="U87" s="2">
        <v>0</v>
      </c>
      <c r="V87" s="2">
        <v>0.13174394747640542</v>
      </c>
      <c r="W87" s="2">
        <v>5.8807608695652167</v>
      </c>
      <c r="X87" s="2">
        <v>0.8529347826086956</v>
      </c>
      <c r="Y87" s="2">
        <v>0</v>
      </c>
      <c r="Z87" s="2">
        <v>0.12710299548625356</v>
      </c>
      <c r="AA87" s="2">
        <v>0</v>
      </c>
      <c r="AB87" s="2">
        <v>0</v>
      </c>
      <c r="AC87" s="2">
        <v>0</v>
      </c>
      <c r="AD87" s="2">
        <v>0</v>
      </c>
      <c r="AE87" s="2">
        <v>0</v>
      </c>
      <c r="AF87" s="2">
        <v>0</v>
      </c>
      <c r="AG87" s="2">
        <v>0</v>
      </c>
      <c r="AH87" t="s">
        <v>63</v>
      </c>
      <c r="AI87">
        <v>4</v>
      </c>
    </row>
    <row r="88" spans="1:35" x14ac:dyDescent="0.25">
      <c r="A88" t="s">
        <v>617</v>
      </c>
      <c r="B88" t="s">
        <v>351</v>
      </c>
      <c r="C88" t="s">
        <v>435</v>
      </c>
      <c r="D88" t="s">
        <v>542</v>
      </c>
      <c r="E88" s="2">
        <v>57.489130434782609</v>
      </c>
      <c r="F88" s="2">
        <v>0</v>
      </c>
      <c r="G88" s="2">
        <v>0.38043478260869568</v>
      </c>
      <c r="H88" s="2">
        <v>0.27717391304347827</v>
      </c>
      <c r="I88" s="2">
        <v>0</v>
      </c>
      <c r="J88" s="2">
        <v>0</v>
      </c>
      <c r="K88" s="2">
        <v>0</v>
      </c>
      <c r="L88" s="2">
        <v>1.768152173913043</v>
      </c>
      <c r="M88" s="2">
        <v>0</v>
      </c>
      <c r="N88" s="2">
        <v>0</v>
      </c>
      <c r="O88" s="2">
        <v>0</v>
      </c>
      <c r="P88" s="2">
        <v>9.3108695652173896</v>
      </c>
      <c r="Q88" s="2">
        <v>2.4418478260869572</v>
      </c>
      <c r="R88" s="2">
        <v>0.20443373038381546</v>
      </c>
      <c r="S88" s="2">
        <v>0.75260869565217381</v>
      </c>
      <c r="T88" s="2">
        <v>4.3277173913043478</v>
      </c>
      <c r="U88" s="2">
        <v>0</v>
      </c>
      <c r="V88" s="2">
        <v>8.8370202306674223E-2</v>
      </c>
      <c r="W88" s="2">
        <v>0.52923913043478255</v>
      </c>
      <c r="X88" s="2">
        <v>5.2934782608695672</v>
      </c>
      <c r="Y88" s="2">
        <v>0</v>
      </c>
      <c r="Z88" s="2">
        <v>0.10128379655889586</v>
      </c>
      <c r="AA88" s="2">
        <v>0</v>
      </c>
      <c r="AB88" s="2">
        <v>0</v>
      </c>
      <c r="AC88" s="2">
        <v>0</v>
      </c>
      <c r="AD88" s="2">
        <v>0</v>
      </c>
      <c r="AE88" s="2">
        <v>0</v>
      </c>
      <c r="AF88" s="2">
        <v>0</v>
      </c>
      <c r="AG88" s="2">
        <v>0</v>
      </c>
      <c r="AH88" t="s">
        <v>151</v>
      </c>
      <c r="AI88">
        <v>4</v>
      </c>
    </row>
    <row r="89" spans="1:35" x14ac:dyDescent="0.25">
      <c r="A89" t="s">
        <v>617</v>
      </c>
      <c r="B89" t="s">
        <v>396</v>
      </c>
      <c r="C89" t="s">
        <v>425</v>
      </c>
      <c r="D89" t="s">
        <v>514</v>
      </c>
      <c r="E89" s="2">
        <v>56.184782608695649</v>
      </c>
      <c r="F89" s="2">
        <v>20.665760869565219</v>
      </c>
      <c r="G89" s="2">
        <v>0</v>
      </c>
      <c r="H89" s="2">
        <v>4.7255434782608692</v>
      </c>
      <c r="I89" s="2">
        <v>0</v>
      </c>
      <c r="J89" s="2">
        <v>0</v>
      </c>
      <c r="K89" s="2">
        <v>15.559782608695652</v>
      </c>
      <c r="L89" s="2">
        <v>0.13554347826086963</v>
      </c>
      <c r="M89" s="2">
        <v>4.8233695652173916</v>
      </c>
      <c r="N89" s="2">
        <v>0</v>
      </c>
      <c r="O89" s="2">
        <v>8.5848326562197722E-2</v>
      </c>
      <c r="P89" s="2">
        <v>0</v>
      </c>
      <c r="Q89" s="2">
        <v>31.855978260869566</v>
      </c>
      <c r="R89" s="2">
        <v>0.56698587734571493</v>
      </c>
      <c r="S89" s="2">
        <v>0.24695652173913035</v>
      </c>
      <c r="T89" s="2">
        <v>0.18413043478260868</v>
      </c>
      <c r="U89" s="2">
        <v>0</v>
      </c>
      <c r="V89" s="2">
        <v>7.6726639582124188E-3</v>
      </c>
      <c r="W89" s="2">
        <v>9.0108695652173901E-2</v>
      </c>
      <c r="X89" s="2">
        <v>0.95021739130434768</v>
      </c>
      <c r="Y89" s="2">
        <v>0</v>
      </c>
      <c r="Z89" s="2">
        <v>1.8516153994970013E-2</v>
      </c>
      <c r="AA89" s="2">
        <v>4.9266304347826084</v>
      </c>
      <c r="AB89" s="2">
        <v>0</v>
      </c>
      <c r="AC89" s="2">
        <v>0</v>
      </c>
      <c r="AD89" s="2">
        <v>0</v>
      </c>
      <c r="AE89" s="2">
        <v>0</v>
      </c>
      <c r="AF89" s="2">
        <v>0</v>
      </c>
      <c r="AG89" s="2">
        <v>0</v>
      </c>
      <c r="AH89" t="s">
        <v>196</v>
      </c>
      <c r="AI89">
        <v>4</v>
      </c>
    </row>
    <row r="90" spans="1:35" x14ac:dyDescent="0.25">
      <c r="A90" t="s">
        <v>617</v>
      </c>
      <c r="B90" t="s">
        <v>384</v>
      </c>
      <c r="C90" t="s">
        <v>508</v>
      </c>
      <c r="D90" t="s">
        <v>551</v>
      </c>
      <c r="E90" s="2">
        <v>101.40217391304348</v>
      </c>
      <c r="F90" s="2">
        <v>0</v>
      </c>
      <c r="G90" s="2">
        <v>0</v>
      </c>
      <c r="H90" s="2">
        <v>5.4048913043478262</v>
      </c>
      <c r="I90" s="2">
        <v>0</v>
      </c>
      <c r="J90" s="2">
        <v>0</v>
      </c>
      <c r="K90" s="2">
        <v>15.092391304347826</v>
      </c>
      <c r="L90" s="2">
        <v>1.8358695652173911</v>
      </c>
      <c r="M90" s="2">
        <v>0.34239130434782611</v>
      </c>
      <c r="N90" s="2">
        <v>0</v>
      </c>
      <c r="O90" s="2">
        <v>3.3765676921427806E-3</v>
      </c>
      <c r="P90" s="2">
        <v>5.1358695652173916</v>
      </c>
      <c r="Q90" s="2">
        <v>24.024456521739129</v>
      </c>
      <c r="R90" s="2">
        <v>0.28757101511416011</v>
      </c>
      <c r="S90" s="2">
        <v>3.5902173913043494</v>
      </c>
      <c r="T90" s="2">
        <v>3.969891304347827</v>
      </c>
      <c r="U90" s="2">
        <v>0</v>
      </c>
      <c r="V90" s="2">
        <v>7.4555686568764087E-2</v>
      </c>
      <c r="W90" s="2">
        <v>0.96489130434782622</v>
      </c>
      <c r="X90" s="2">
        <v>7.9096739130434779</v>
      </c>
      <c r="Y90" s="2">
        <v>0</v>
      </c>
      <c r="Z90" s="2">
        <v>8.7518490727837919E-2</v>
      </c>
      <c r="AA90" s="2">
        <v>0</v>
      </c>
      <c r="AB90" s="2">
        <v>0</v>
      </c>
      <c r="AC90" s="2">
        <v>0</v>
      </c>
      <c r="AD90" s="2">
        <v>0</v>
      </c>
      <c r="AE90" s="2">
        <v>0</v>
      </c>
      <c r="AF90" s="2">
        <v>0</v>
      </c>
      <c r="AG90" s="2">
        <v>0</v>
      </c>
      <c r="AH90" t="s">
        <v>184</v>
      </c>
      <c r="AI90">
        <v>4</v>
      </c>
    </row>
    <row r="91" spans="1:35" x14ac:dyDescent="0.25">
      <c r="A91" t="s">
        <v>617</v>
      </c>
      <c r="B91" t="s">
        <v>253</v>
      </c>
      <c r="C91" t="s">
        <v>404</v>
      </c>
      <c r="D91" t="s">
        <v>513</v>
      </c>
      <c r="E91" s="2">
        <v>32.652173913043477</v>
      </c>
      <c r="F91" s="2">
        <v>5.3913043478260869</v>
      </c>
      <c r="G91" s="2">
        <v>2.2826086956521739E-2</v>
      </c>
      <c r="H91" s="2">
        <v>0.11413043478260869</v>
      </c>
      <c r="I91" s="2">
        <v>0.20434782608695654</v>
      </c>
      <c r="J91" s="2">
        <v>0</v>
      </c>
      <c r="K91" s="2">
        <v>0</v>
      </c>
      <c r="L91" s="2">
        <v>4.2811956521739152</v>
      </c>
      <c r="M91" s="2">
        <v>0</v>
      </c>
      <c r="N91" s="2">
        <v>3.597826086956522</v>
      </c>
      <c r="O91" s="2">
        <v>0.11018641810918776</v>
      </c>
      <c r="P91" s="2">
        <v>0</v>
      </c>
      <c r="Q91" s="2">
        <v>1.4103260869565217</v>
      </c>
      <c r="R91" s="2">
        <v>4.3192410119840215E-2</v>
      </c>
      <c r="S91" s="2">
        <v>0.71652173913043482</v>
      </c>
      <c r="T91" s="2">
        <v>5.3060869565217397</v>
      </c>
      <c r="U91" s="2">
        <v>0</v>
      </c>
      <c r="V91" s="2">
        <v>0.1844474034620506</v>
      </c>
      <c r="W91" s="2">
        <v>0.96119565217391312</v>
      </c>
      <c r="X91" s="2">
        <v>5.5865217391304327</v>
      </c>
      <c r="Y91" s="2">
        <v>0</v>
      </c>
      <c r="Z91" s="2">
        <v>0.20052929427430088</v>
      </c>
      <c r="AA91" s="2">
        <v>1.6304347826086956E-2</v>
      </c>
      <c r="AB91" s="2">
        <v>0</v>
      </c>
      <c r="AC91" s="2">
        <v>0</v>
      </c>
      <c r="AD91" s="2">
        <v>0</v>
      </c>
      <c r="AE91" s="2">
        <v>0</v>
      </c>
      <c r="AF91" s="2">
        <v>0</v>
      </c>
      <c r="AG91" s="2">
        <v>0</v>
      </c>
      <c r="AH91" t="s">
        <v>52</v>
      </c>
      <c r="AI91">
        <v>4</v>
      </c>
    </row>
    <row r="92" spans="1:35" x14ac:dyDescent="0.25">
      <c r="A92" t="s">
        <v>617</v>
      </c>
      <c r="B92" t="s">
        <v>201</v>
      </c>
      <c r="C92" t="s">
        <v>439</v>
      </c>
      <c r="D92" t="s">
        <v>558</v>
      </c>
      <c r="E92" s="2">
        <v>41</v>
      </c>
      <c r="F92" s="2">
        <v>0</v>
      </c>
      <c r="G92" s="2">
        <v>0</v>
      </c>
      <c r="H92" s="2">
        <v>0</v>
      </c>
      <c r="I92" s="2">
        <v>0</v>
      </c>
      <c r="J92" s="2">
        <v>0</v>
      </c>
      <c r="K92" s="2">
        <v>0</v>
      </c>
      <c r="L92" s="2">
        <v>1.0048913043478258</v>
      </c>
      <c r="M92" s="2">
        <v>0</v>
      </c>
      <c r="N92" s="2">
        <v>5.2989130434782608</v>
      </c>
      <c r="O92" s="2">
        <v>0.12924178154825025</v>
      </c>
      <c r="P92" s="2">
        <v>4.7065217391304346</v>
      </c>
      <c r="Q92" s="2">
        <v>0</v>
      </c>
      <c r="R92" s="2">
        <v>0.11479321314952279</v>
      </c>
      <c r="S92" s="2">
        <v>0.4797826086956522</v>
      </c>
      <c r="T92" s="2">
        <v>2.7829347826086952</v>
      </c>
      <c r="U92" s="2">
        <v>0</v>
      </c>
      <c r="V92" s="2">
        <v>7.9578472958642621E-2</v>
      </c>
      <c r="W92" s="2">
        <v>0.28282608695652173</v>
      </c>
      <c r="X92" s="2">
        <v>1.118804347826087</v>
      </c>
      <c r="Y92" s="2">
        <v>0</v>
      </c>
      <c r="Z92" s="2">
        <v>3.4186108165429482E-2</v>
      </c>
      <c r="AA92" s="2">
        <v>0</v>
      </c>
      <c r="AB92" s="2">
        <v>0</v>
      </c>
      <c r="AC92" s="2">
        <v>0</v>
      </c>
      <c r="AD92" s="2">
        <v>0</v>
      </c>
      <c r="AE92" s="2">
        <v>20.239130434782609</v>
      </c>
      <c r="AF92" s="2">
        <v>0</v>
      </c>
      <c r="AG92" s="2">
        <v>0</v>
      </c>
      <c r="AH92" t="s">
        <v>0</v>
      </c>
      <c r="AI92">
        <v>4</v>
      </c>
    </row>
    <row r="93" spans="1:35" x14ac:dyDescent="0.25">
      <c r="A93" t="s">
        <v>617</v>
      </c>
      <c r="B93" t="s">
        <v>386</v>
      </c>
      <c r="C93" t="s">
        <v>509</v>
      </c>
      <c r="D93" t="s">
        <v>563</v>
      </c>
      <c r="E93" s="2">
        <v>39.434782608695649</v>
      </c>
      <c r="F93" s="2">
        <v>2.461521739130434</v>
      </c>
      <c r="G93" s="2">
        <v>0.14836956521739139</v>
      </c>
      <c r="H93" s="2">
        <v>4.3121739130434786</v>
      </c>
      <c r="I93" s="2">
        <v>0.47282608695652173</v>
      </c>
      <c r="J93" s="2">
        <v>0</v>
      </c>
      <c r="K93" s="2">
        <v>0</v>
      </c>
      <c r="L93" s="2">
        <v>0.6373913043478262</v>
      </c>
      <c r="M93" s="2">
        <v>5.695978260869567</v>
      </c>
      <c r="N93" s="2">
        <v>0</v>
      </c>
      <c r="O93" s="2">
        <v>0.14444046306504968</v>
      </c>
      <c r="P93" s="2">
        <v>5.7421739130434801</v>
      </c>
      <c r="Q93" s="2">
        <v>8.8994565217391308</v>
      </c>
      <c r="R93" s="2">
        <v>0.37128721058434411</v>
      </c>
      <c r="S93" s="2">
        <v>1.2868478260869565</v>
      </c>
      <c r="T93" s="2">
        <v>1.4304347826086958</v>
      </c>
      <c r="U93" s="2">
        <v>0</v>
      </c>
      <c r="V93" s="2">
        <v>6.890573318632856E-2</v>
      </c>
      <c r="W93" s="2">
        <v>0.8707608695652177</v>
      </c>
      <c r="X93" s="2">
        <v>0.74880434782608696</v>
      </c>
      <c r="Y93" s="2">
        <v>0</v>
      </c>
      <c r="Z93" s="2">
        <v>4.1069459757442126E-2</v>
      </c>
      <c r="AA93" s="2">
        <v>6.1107608695652171</v>
      </c>
      <c r="AB93" s="2">
        <v>0</v>
      </c>
      <c r="AC93" s="2">
        <v>0</v>
      </c>
      <c r="AD93" s="2">
        <v>0</v>
      </c>
      <c r="AE93" s="2">
        <v>0</v>
      </c>
      <c r="AF93" s="2">
        <v>0</v>
      </c>
      <c r="AG93" s="2">
        <v>2.8420652173913039</v>
      </c>
      <c r="AH93" t="s">
        <v>186</v>
      </c>
      <c r="AI93">
        <v>4</v>
      </c>
    </row>
    <row r="94" spans="1:35" x14ac:dyDescent="0.25">
      <c r="A94" t="s">
        <v>617</v>
      </c>
      <c r="B94" t="s">
        <v>392</v>
      </c>
      <c r="C94" t="s">
        <v>509</v>
      </c>
      <c r="D94" t="s">
        <v>563</v>
      </c>
      <c r="E94" s="2">
        <v>75.206521739130437</v>
      </c>
      <c r="F94" s="2">
        <v>2.461521739130434</v>
      </c>
      <c r="G94" s="2">
        <v>0.14836956521739139</v>
      </c>
      <c r="H94" s="2">
        <v>4.3121739130434777</v>
      </c>
      <c r="I94" s="2">
        <v>0.80434782608695654</v>
      </c>
      <c r="J94" s="2">
        <v>0</v>
      </c>
      <c r="K94" s="2">
        <v>0</v>
      </c>
      <c r="L94" s="2">
        <v>1.8459782608695647</v>
      </c>
      <c r="M94" s="2">
        <v>11.027500000000002</v>
      </c>
      <c r="N94" s="2">
        <v>0</v>
      </c>
      <c r="O94" s="2">
        <v>0.14662957074721783</v>
      </c>
      <c r="P94" s="2">
        <v>1.4840217391304342</v>
      </c>
      <c r="Q94" s="2">
        <v>4.7880434782608692</v>
      </c>
      <c r="R94" s="2">
        <v>8.3397889868478098E-2</v>
      </c>
      <c r="S94" s="2">
        <v>1.2553260869565217</v>
      </c>
      <c r="T94" s="2">
        <v>3.3444565217391302</v>
      </c>
      <c r="U94" s="2">
        <v>0</v>
      </c>
      <c r="V94" s="2">
        <v>6.1162017632605856E-2</v>
      </c>
      <c r="W94" s="2">
        <v>3.3015217391304357</v>
      </c>
      <c r="X94" s="2">
        <v>1.7573913043478258</v>
      </c>
      <c r="Y94" s="2">
        <v>0</v>
      </c>
      <c r="Z94" s="2">
        <v>6.726694609047551E-2</v>
      </c>
      <c r="AA94" s="2">
        <v>10.996630434782602</v>
      </c>
      <c r="AB94" s="2">
        <v>0</v>
      </c>
      <c r="AC94" s="2">
        <v>0</v>
      </c>
      <c r="AD94" s="2">
        <v>0</v>
      </c>
      <c r="AE94" s="2">
        <v>0</v>
      </c>
      <c r="AF94" s="2">
        <v>0</v>
      </c>
      <c r="AG94" s="2">
        <v>5.1717391304347853</v>
      </c>
      <c r="AH94" t="s">
        <v>192</v>
      </c>
      <c r="AI94">
        <v>4</v>
      </c>
    </row>
    <row r="95" spans="1:35" x14ac:dyDescent="0.25">
      <c r="A95" t="s">
        <v>617</v>
      </c>
      <c r="B95" t="s">
        <v>393</v>
      </c>
      <c r="C95" t="s">
        <v>509</v>
      </c>
      <c r="D95" t="s">
        <v>563</v>
      </c>
      <c r="E95" s="2">
        <v>59.130434782608695</v>
      </c>
      <c r="F95" s="2">
        <v>4.8695652173913047</v>
      </c>
      <c r="G95" s="2">
        <v>0.14836956521739139</v>
      </c>
      <c r="H95" s="2">
        <v>4.3121739130434777</v>
      </c>
      <c r="I95" s="2">
        <v>0.63043478260869568</v>
      </c>
      <c r="J95" s="2">
        <v>0</v>
      </c>
      <c r="K95" s="2">
        <v>0</v>
      </c>
      <c r="L95" s="2">
        <v>0.58815217391304342</v>
      </c>
      <c r="M95" s="2">
        <v>7.0764130434782615</v>
      </c>
      <c r="N95" s="2">
        <v>0</v>
      </c>
      <c r="O95" s="2">
        <v>0.11967463235294119</v>
      </c>
      <c r="P95" s="2">
        <v>6.7584782608695688</v>
      </c>
      <c r="Q95" s="2">
        <v>5.8233695652173916</v>
      </c>
      <c r="R95" s="2">
        <v>0.21278125000000006</v>
      </c>
      <c r="S95" s="2">
        <v>0.59239130434782605</v>
      </c>
      <c r="T95" s="2">
        <v>1.0607608695652175</v>
      </c>
      <c r="U95" s="2">
        <v>0</v>
      </c>
      <c r="V95" s="2">
        <v>2.7957720588235296E-2</v>
      </c>
      <c r="W95" s="2">
        <v>1.3757608695652173</v>
      </c>
      <c r="X95" s="2">
        <v>0.44152173913043485</v>
      </c>
      <c r="Y95" s="2">
        <v>0</v>
      </c>
      <c r="Z95" s="2">
        <v>3.0733455882352941E-2</v>
      </c>
      <c r="AA95" s="2">
        <v>9.6026086956521706</v>
      </c>
      <c r="AB95" s="2">
        <v>0</v>
      </c>
      <c r="AC95" s="2">
        <v>0</v>
      </c>
      <c r="AD95" s="2">
        <v>0</v>
      </c>
      <c r="AE95" s="2">
        <v>0</v>
      </c>
      <c r="AF95" s="2">
        <v>0</v>
      </c>
      <c r="AG95" s="2">
        <v>5.4108695652173893</v>
      </c>
      <c r="AH95" t="s">
        <v>193</v>
      </c>
      <c r="AI95">
        <v>4</v>
      </c>
    </row>
    <row r="96" spans="1:35" x14ac:dyDescent="0.25">
      <c r="A96" t="s">
        <v>617</v>
      </c>
      <c r="B96" t="s">
        <v>368</v>
      </c>
      <c r="C96" t="s">
        <v>500</v>
      </c>
      <c r="D96" t="s">
        <v>550</v>
      </c>
      <c r="E96" s="2">
        <v>101.96739130434783</v>
      </c>
      <c r="F96" s="2">
        <v>5.1593478260869565</v>
      </c>
      <c r="G96" s="2">
        <v>1.5</v>
      </c>
      <c r="H96" s="2">
        <v>0.52173913043478259</v>
      </c>
      <c r="I96" s="2">
        <v>5.1629347826086951</v>
      </c>
      <c r="J96" s="2">
        <v>0</v>
      </c>
      <c r="K96" s="2">
        <v>0</v>
      </c>
      <c r="L96" s="2">
        <v>0</v>
      </c>
      <c r="M96" s="2">
        <v>5.1303260869565221</v>
      </c>
      <c r="N96" s="2">
        <v>0</v>
      </c>
      <c r="O96" s="2">
        <v>5.031339942436841E-2</v>
      </c>
      <c r="P96" s="2">
        <v>3.5651086956521745</v>
      </c>
      <c r="Q96" s="2">
        <v>14.341956521739123</v>
      </c>
      <c r="R96" s="2">
        <v>0.17561560601215218</v>
      </c>
      <c r="S96" s="2">
        <v>3.7554347826086958</v>
      </c>
      <c r="T96" s="2">
        <v>5.5</v>
      </c>
      <c r="U96" s="2">
        <v>0</v>
      </c>
      <c r="V96" s="2">
        <v>9.0768574778808231E-2</v>
      </c>
      <c r="W96" s="2">
        <v>5.0434782608695654</v>
      </c>
      <c r="X96" s="2">
        <v>4.8967391304347823</v>
      </c>
      <c r="Y96" s="2">
        <v>0</v>
      </c>
      <c r="Z96" s="2">
        <v>9.7484276729559741E-2</v>
      </c>
      <c r="AA96" s="2">
        <v>0</v>
      </c>
      <c r="AB96" s="2">
        <v>0</v>
      </c>
      <c r="AC96" s="2">
        <v>0</v>
      </c>
      <c r="AD96" s="2">
        <v>0</v>
      </c>
      <c r="AE96" s="2">
        <v>0</v>
      </c>
      <c r="AF96" s="2">
        <v>0</v>
      </c>
      <c r="AG96" s="2">
        <v>0</v>
      </c>
      <c r="AH96" t="s">
        <v>168</v>
      </c>
      <c r="AI96">
        <v>4</v>
      </c>
    </row>
    <row r="97" spans="1:35" x14ac:dyDescent="0.25">
      <c r="A97" t="s">
        <v>617</v>
      </c>
      <c r="B97" t="s">
        <v>224</v>
      </c>
      <c r="C97" t="s">
        <v>405</v>
      </c>
      <c r="D97" t="s">
        <v>561</v>
      </c>
      <c r="E97" s="2">
        <v>78.043478260869563</v>
      </c>
      <c r="F97" s="2">
        <v>4.8695652173913047</v>
      </c>
      <c r="G97" s="2">
        <v>0.25</v>
      </c>
      <c r="H97" s="2">
        <v>0.19565217391304349</v>
      </c>
      <c r="I97" s="2">
        <v>5.7391304347826084</v>
      </c>
      <c r="J97" s="2">
        <v>0</v>
      </c>
      <c r="K97" s="2">
        <v>0</v>
      </c>
      <c r="L97" s="2">
        <v>16.683695652173913</v>
      </c>
      <c r="M97" s="2">
        <v>5.6454347826086968</v>
      </c>
      <c r="N97" s="2">
        <v>4.8981521739130445</v>
      </c>
      <c r="O97" s="2">
        <v>0.13509888579387189</v>
      </c>
      <c r="P97" s="2">
        <v>5.4772826086956519</v>
      </c>
      <c r="Q97" s="2">
        <v>1.2911956521739132</v>
      </c>
      <c r="R97" s="2">
        <v>8.6727019498607241E-2</v>
      </c>
      <c r="S97" s="2">
        <v>12.706630434782609</v>
      </c>
      <c r="T97" s="2">
        <v>9.2585869565217394</v>
      </c>
      <c r="U97" s="2">
        <v>0</v>
      </c>
      <c r="V97" s="2">
        <v>0.28144846796657386</v>
      </c>
      <c r="W97" s="2">
        <v>10.013586956521738</v>
      </c>
      <c r="X97" s="2">
        <v>14.545434782608696</v>
      </c>
      <c r="Y97" s="2">
        <v>8.977391304347826</v>
      </c>
      <c r="Z97" s="2">
        <v>0.42971448467966578</v>
      </c>
      <c r="AA97" s="2">
        <v>0</v>
      </c>
      <c r="AB97" s="2">
        <v>0</v>
      </c>
      <c r="AC97" s="2">
        <v>0</v>
      </c>
      <c r="AD97" s="2">
        <v>49.544891304347807</v>
      </c>
      <c r="AE97" s="2">
        <v>0</v>
      </c>
      <c r="AF97" s="2">
        <v>0</v>
      </c>
      <c r="AG97" s="2">
        <v>0</v>
      </c>
      <c r="AH97" t="s">
        <v>23</v>
      </c>
      <c r="AI97">
        <v>4</v>
      </c>
    </row>
    <row r="98" spans="1:35" x14ac:dyDescent="0.25">
      <c r="A98" t="s">
        <v>617</v>
      </c>
      <c r="B98" t="s">
        <v>325</v>
      </c>
      <c r="C98" t="s">
        <v>421</v>
      </c>
      <c r="D98" t="s">
        <v>528</v>
      </c>
      <c r="E98" s="2">
        <v>88.184782608695656</v>
      </c>
      <c r="F98" s="2">
        <v>5.0434782608695654</v>
      </c>
      <c r="G98" s="2">
        <v>0</v>
      </c>
      <c r="H98" s="2">
        <v>0.43358695652173923</v>
      </c>
      <c r="I98" s="2">
        <v>6.3423913043478262</v>
      </c>
      <c r="J98" s="2">
        <v>0</v>
      </c>
      <c r="K98" s="2">
        <v>2.0869565217391304</v>
      </c>
      <c r="L98" s="2">
        <v>1.9778260869565221</v>
      </c>
      <c r="M98" s="2">
        <v>4.5489130434782608</v>
      </c>
      <c r="N98" s="2">
        <v>0</v>
      </c>
      <c r="O98" s="2">
        <v>5.1583877727104641E-2</v>
      </c>
      <c r="P98" s="2">
        <v>4.5869565217391308</v>
      </c>
      <c r="Q98" s="2">
        <v>6.0163043478260869</v>
      </c>
      <c r="R98" s="2">
        <v>0.12023912239615434</v>
      </c>
      <c r="S98" s="2">
        <v>3.1270652173913045</v>
      </c>
      <c r="T98" s="2">
        <v>0.50478260869565217</v>
      </c>
      <c r="U98" s="2">
        <v>0</v>
      </c>
      <c r="V98" s="2">
        <v>4.1184518673733517E-2</v>
      </c>
      <c r="W98" s="2">
        <v>0.48956521739130443</v>
      </c>
      <c r="X98" s="2">
        <v>8.8434782608695652</v>
      </c>
      <c r="Y98" s="2">
        <v>0</v>
      </c>
      <c r="Z98" s="2">
        <v>0.10583507950203376</v>
      </c>
      <c r="AA98" s="2">
        <v>0</v>
      </c>
      <c r="AB98" s="2">
        <v>0</v>
      </c>
      <c r="AC98" s="2">
        <v>0</v>
      </c>
      <c r="AD98" s="2">
        <v>0</v>
      </c>
      <c r="AE98" s="2">
        <v>0</v>
      </c>
      <c r="AF98" s="2">
        <v>0</v>
      </c>
      <c r="AG98" s="2">
        <v>0.84782608695652173</v>
      </c>
      <c r="AH98" t="s">
        <v>124</v>
      </c>
      <c r="AI98">
        <v>4</v>
      </c>
    </row>
    <row r="99" spans="1:35" x14ac:dyDescent="0.25">
      <c r="A99" t="s">
        <v>617</v>
      </c>
      <c r="B99" t="s">
        <v>263</v>
      </c>
      <c r="C99" t="s">
        <v>416</v>
      </c>
      <c r="D99" t="s">
        <v>552</v>
      </c>
      <c r="E99" s="2">
        <v>78.076086956521735</v>
      </c>
      <c r="F99" s="2">
        <v>17.217391304347824</v>
      </c>
      <c r="G99" s="2">
        <v>2.277173913043478</v>
      </c>
      <c r="H99" s="2">
        <v>0.52173913043478259</v>
      </c>
      <c r="I99" s="2">
        <v>8</v>
      </c>
      <c r="J99" s="2">
        <v>0</v>
      </c>
      <c r="K99" s="2">
        <v>2</v>
      </c>
      <c r="L99" s="2">
        <v>5.7391304347826084</v>
      </c>
      <c r="M99" s="2">
        <v>0</v>
      </c>
      <c r="N99" s="2">
        <v>0</v>
      </c>
      <c r="O99" s="2">
        <v>0</v>
      </c>
      <c r="P99" s="2">
        <v>0</v>
      </c>
      <c r="Q99" s="2">
        <v>8.5018478260869585</v>
      </c>
      <c r="R99" s="2">
        <v>0.10889182792705002</v>
      </c>
      <c r="S99" s="2">
        <v>11.478260869565217</v>
      </c>
      <c r="T99" s="2">
        <v>11.478260869565217</v>
      </c>
      <c r="U99" s="2">
        <v>0</v>
      </c>
      <c r="V99" s="2">
        <v>0.29402756508422667</v>
      </c>
      <c r="W99" s="2">
        <v>0</v>
      </c>
      <c r="X99" s="2">
        <v>5.7391304347826084</v>
      </c>
      <c r="Y99" s="2">
        <v>0</v>
      </c>
      <c r="Z99" s="2">
        <v>7.3506891271056668E-2</v>
      </c>
      <c r="AA99" s="2">
        <v>0</v>
      </c>
      <c r="AB99" s="2">
        <v>0</v>
      </c>
      <c r="AC99" s="2">
        <v>0</v>
      </c>
      <c r="AD99" s="2">
        <v>0</v>
      </c>
      <c r="AE99" s="2">
        <v>0</v>
      </c>
      <c r="AF99" s="2">
        <v>0</v>
      </c>
      <c r="AG99" s="2">
        <v>0</v>
      </c>
      <c r="AH99" t="s">
        <v>62</v>
      </c>
      <c r="AI99">
        <v>4</v>
      </c>
    </row>
    <row r="100" spans="1:35" x14ac:dyDescent="0.25">
      <c r="A100" t="s">
        <v>617</v>
      </c>
      <c r="B100" t="s">
        <v>353</v>
      </c>
      <c r="C100" t="s">
        <v>411</v>
      </c>
      <c r="D100" t="s">
        <v>582</v>
      </c>
      <c r="E100" s="2">
        <v>67.380434782608702</v>
      </c>
      <c r="F100" s="2">
        <v>6</v>
      </c>
      <c r="G100" s="2">
        <v>4.3478260869565216E-2</v>
      </c>
      <c r="H100" s="2">
        <v>0.2608695652173913</v>
      </c>
      <c r="I100" s="2">
        <v>0.32065217391304346</v>
      </c>
      <c r="J100" s="2">
        <v>0</v>
      </c>
      <c r="K100" s="2">
        <v>0</v>
      </c>
      <c r="L100" s="2">
        <v>9.3470652173913038</v>
      </c>
      <c r="M100" s="2">
        <v>5.7391304347826084</v>
      </c>
      <c r="N100" s="2">
        <v>0</v>
      </c>
      <c r="O100" s="2">
        <v>8.5175028230359717E-2</v>
      </c>
      <c r="P100" s="2">
        <v>5.7391304347826084</v>
      </c>
      <c r="Q100" s="2">
        <v>8.5951086956521738</v>
      </c>
      <c r="R100" s="2">
        <v>0.21273592514921758</v>
      </c>
      <c r="S100" s="2">
        <v>4.7936956521739145</v>
      </c>
      <c r="T100" s="2">
        <v>4.7148913043478267</v>
      </c>
      <c r="U100" s="2">
        <v>0</v>
      </c>
      <c r="V100" s="2">
        <v>0.1411179222455235</v>
      </c>
      <c r="W100" s="2">
        <v>2.4147826086956532</v>
      </c>
      <c r="X100" s="2">
        <v>9.2039130434782628</v>
      </c>
      <c r="Y100" s="2">
        <v>5.1670652173913041</v>
      </c>
      <c r="Z100" s="2">
        <v>0.24911921277625423</v>
      </c>
      <c r="AA100" s="2">
        <v>0</v>
      </c>
      <c r="AB100" s="2">
        <v>0</v>
      </c>
      <c r="AC100" s="2">
        <v>0</v>
      </c>
      <c r="AD100" s="2">
        <v>0</v>
      </c>
      <c r="AE100" s="2">
        <v>0</v>
      </c>
      <c r="AF100" s="2">
        <v>0</v>
      </c>
      <c r="AG100" s="2">
        <v>0</v>
      </c>
      <c r="AH100" t="s">
        <v>153</v>
      </c>
      <c r="AI100">
        <v>4</v>
      </c>
    </row>
    <row r="101" spans="1:35" x14ac:dyDescent="0.25">
      <c r="A101" t="s">
        <v>617</v>
      </c>
      <c r="B101" t="s">
        <v>273</v>
      </c>
      <c r="C101" t="s">
        <v>476</v>
      </c>
      <c r="D101" t="s">
        <v>530</v>
      </c>
      <c r="E101" s="2">
        <v>52.869565217391305</v>
      </c>
      <c r="F101" s="2">
        <v>0</v>
      </c>
      <c r="G101" s="2">
        <v>0.54891304347826086</v>
      </c>
      <c r="H101" s="2">
        <v>0.11956521739130435</v>
      </c>
      <c r="I101" s="2">
        <v>9.7826086956521743E-2</v>
      </c>
      <c r="J101" s="2">
        <v>0</v>
      </c>
      <c r="K101" s="2">
        <v>0</v>
      </c>
      <c r="L101" s="2">
        <v>4.0976086956521725</v>
      </c>
      <c r="M101" s="2">
        <v>0</v>
      </c>
      <c r="N101" s="2">
        <v>0</v>
      </c>
      <c r="O101" s="2">
        <v>0</v>
      </c>
      <c r="P101" s="2">
        <v>0</v>
      </c>
      <c r="Q101" s="2">
        <v>0</v>
      </c>
      <c r="R101" s="2">
        <v>0</v>
      </c>
      <c r="S101" s="2">
        <v>1.7657608695652176</v>
      </c>
      <c r="T101" s="2">
        <v>9.1835869565217383</v>
      </c>
      <c r="U101" s="2">
        <v>0</v>
      </c>
      <c r="V101" s="2">
        <v>0.20710115131578946</v>
      </c>
      <c r="W101" s="2">
        <v>1.0523913043478259</v>
      </c>
      <c r="X101" s="2">
        <v>11.085760869565217</v>
      </c>
      <c r="Y101" s="2">
        <v>1.6323913043478262</v>
      </c>
      <c r="Z101" s="2">
        <v>0.2604625822368421</v>
      </c>
      <c r="AA101" s="2">
        <v>0</v>
      </c>
      <c r="AB101" s="2">
        <v>0</v>
      </c>
      <c r="AC101" s="2">
        <v>0</v>
      </c>
      <c r="AD101" s="2">
        <v>0</v>
      </c>
      <c r="AE101" s="2">
        <v>0</v>
      </c>
      <c r="AF101" s="2">
        <v>0</v>
      </c>
      <c r="AG101" s="2">
        <v>0</v>
      </c>
      <c r="AH101" t="s">
        <v>72</v>
      </c>
      <c r="AI101">
        <v>4</v>
      </c>
    </row>
    <row r="102" spans="1:35" x14ac:dyDescent="0.25">
      <c r="A102" t="s">
        <v>617</v>
      </c>
      <c r="B102" t="s">
        <v>318</v>
      </c>
      <c r="C102" t="s">
        <v>486</v>
      </c>
      <c r="D102" t="s">
        <v>545</v>
      </c>
      <c r="E102" s="2">
        <v>47.141304347826086</v>
      </c>
      <c r="F102" s="2">
        <v>0</v>
      </c>
      <c r="G102" s="2">
        <v>0.28804347826086957</v>
      </c>
      <c r="H102" s="2">
        <v>7.0652173913043473E-2</v>
      </c>
      <c r="I102" s="2">
        <v>0.17065217391304346</v>
      </c>
      <c r="J102" s="2">
        <v>0</v>
      </c>
      <c r="K102" s="2">
        <v>0</v>
      </c>
      <c r="L102" s="2">
        <v>5.641086956521737</v>
      </c>
      <c r="M102" s="2">
        <v>0</v>
      </c>
      <c r="N102" s="2">
        <v>0</v>
      </c>
      <c r="O102" s="2">
        <v>0</v>
      </c>
      <c r="P102" s="2">
        <v>0</v>
      </c>
      <c r="Q102" s="2">
        <v>0</v>
      </c>
      <c r="R102" s="2">
        <v>0</v>
      </c>
      <c r="S102" s="2">
        <v>4.4665217391304335</v>
      </c>
      <c r="T102" s="2">
        <v>2.1296739130434785</v>
      </c>
      <c r="U102" s="2">
        <v>0</v>
      </c>
      <c r="V102" s="2">
        <v>0.13992391053723771</v>
      </c>
      <c r="W102" s="2">
        <v>1.4976086956521737</v>
      </c>
      <c r="X102" s="2">
        <v>6.7677173913043465</v>
      </c>
      <c r="Y102" s="2">
        <v>0</v>
      </c>
      <c r="Z102" s="2">
        <v>0.17533087387595109</v>
      </c>
      <c r="AA102" s="2">
        <v>0</v>
      </c>
      <c r="AB102" s="2">
        <v>0</v>
      </c>
      <c r="AC102" s="2">
        <v>0</v>
      </c>
      <c r="AD102" s="2">
        <v>0</v>
      </c>
      <c r="AE102" s="2">
        <v>0</v>
      </c>
      <c r="AF102" s="2">
        <v>0</v>
      </c>
      <c r="AG102" s="2">
        <v>0</v>
      </c>
      <c r="AH102" t="s">
        <v>117</v>
      </c>
      <c r="AI102">
        <v>4</v>
      </c>
    </row>
    <row r="103" spans="1:35" x14ac:dyDescent="0.25">
      <c r="A103" t="s">
        <v>617</v>
      </c>
      <c r="B103" t="s">
        <v>300</v>
      </c>
      <c r="C103" t="s">
        <v>436</v>
      </c>
      <c r="D103" t="s">
        <v>550</v>
      </c>
      <c r="E103" s="2">
        <v>47.119565217391305</v>
      </c>
      <c r="F103" s="2">
        <v>5.6521739130434785</v>
      </c>
      <c r="G103" s="2">
        <v>0.39304347826086961</v>
      </c>
      <c r="H103" s="2">
        <v>0</v>
      </c>
      <c r="I103" s="2">
        <v>0</v>
      </c>
      <c r="J103" s="2">
        <v>0</v>
      </c>
      <c r="K103" s="2">
        <v>0</v>
      </c>
      <c r="L103" s="2">
        <v>4.6640217391304333</v>
      </c>
      <c r="M103" s="2">
        <v>5.1646739130434778</v>
      </c>
      <c r="N103" s="2">
        <v>0</v>
      </c>
      <c r="O103" s="2">
        <v>0.10960784313725488</v>
      </c>
      <c r="P103" s="2">
        <v>4.6028260869565232</v>
      </c>
      <c r="Q103" s="2">
        <v>0</v>
      </c>
      <c r="R103" s="2">
        <v>9.768396770472898E-2</v>
      </c>
      <c r="S103" s="2">
        <v>0</v>
      </c>
      <c r="T103" s="2">
        <v>4.2272826086956519</v>
      </c>
      <c r="U103" s="2">
        <v>0</v>
      </c>
      <c r="V103" s="2">
        <v>8.9713956170703574E-2</v>
      </c>
      <c r="W103" s="2">
        <v>2.2584782608695653</v>
      </c>
      <c r="X103" s="2">
        <v>9.3420652173913048</v>
      </c>
      <c r="Y103" s="2">
        <v>0</v>
      </c>
      <c r="Z103" s="2">
        <v>0.2461937716262976</v>
      </c>
      <c r="AA103" s="2">
        <v>0</v>
      </c>
      <c r="AB103" s="2">
        <v>0.93032608695652175</v>
      </c>
      <c r="AC103" s="2">
        <v>0</v>
      </c>
      <c r="AD103" s="2">
        <v>0</v>
      </c>
      <c r="AE103" s="2">
        <v>0</v>
      </c>
      <c r="AF103" s="2">
        <v>0</v>
      </c>
      <c r="AG103" s="2">
        <v>0</v>
      </c>
      <c r="AH103" t="s">
        <v>99</v>
      </c>
      <c r="AI103">
        <v>4</v>
      </c>
    </row>
    <row r="104" spans="1:35" x14ac:dyDescent="0.25">
      <c r="A104" t="s">
        <v>617</v>
      </c>
      <c r="B104" t="s">
        <v>272</v>
      </c>
      <c r="C104" t="s">
        <v>409</v>
      </c>
      <c r="D104" t="s">
        <v>523</v>
      </c>
      <c r="E104" s="2">
        <v>46.934782608695649</v>
      </c>
      <c r="F104" s="2">
        <v>0</v>
      </c>
      <c r="G104" s="2">
        <v>8.6956521739130432E-2</v>
      </c>
      <c r="H104" s="2">
        <v>0.26630434782608697</v>
      </c>
      <c r="I104" s="2">
        <v>0.25380434782608696</v>
      </c>
      <c r="J104" s="2">
        <v>0</v>
      </c>
      <c r="K104" s="2">
        <v>0</v>
      </c>
      <c r="L104" s="2">
        <v>5.3014130434782603</v>
      </c>
      <c r="M104" s="2">
        <v>0</v>
      </c>
      <c r="N104" s="2">
        <v>0</v>
      </c>
      <c r="O104" s="2">
        <v>0</v>
      </c>
      <c r="P104" s="2">
        <v>0</v>
      </c>
      <c r="Q104" s="2">
        <v>0</v>
      </c>
      <c r="R104" s="2">
        <v>0</v>
      </c>
      <c r="S104" s="2">
        <v>0.20630434782608695</v>
      </c>
      <c r="T104" s="2">
        <v>5.2535869565217386</v>
      </c>
      <c r="U104" s="2">
        <v>0</v>
      </c>
      <c r="V104" s="2">
        <v>0.11632931912922649</v>
      </c>
      <c r="W104" s="2">
        <v>0.3596739130434784</v>
      </c>
      <c r="X104" s="2">
        <v>4.619782608695651</v>
      </c>
      <c r="Y104" s="2">
        <v>0</v>
      </c>
      <c r="Z104" s="2">
        <v>0.10609309865678553</v>
      </c>
      <c r="AA104" s="2">
        <v>0</v>
      </c>
      <c r="AB104" s="2">
        <v>0</v>
      </c>
      <c r="AC104" s="2">
        <v>0</v>
      </c>
      <c r="AD104" s="2">
        <v>0</v>
      </c>
      <c r="AE104" s="2">
        <v>0</v>
      </c>
      <c r="AF104" s="2">
        <v>0</v>
      </c>
      <c r="AG104" s="2">
        <v>0</v>
      </c>
      <c r="AH104" t="s">
        <v>71</v>
      </c>
      <c r="AI104">
        <v>4</v>
      </c>
    </row>
    <row r="105" spans="1:35" x14ac:dyDescent="0.25">
      <c r="A105" t="s">
        <v>617</v>
      </c>
      <c r="B105" t="s">
        <v>261</v>
      </c>
      <c r="C105" t="s">
        <v>470</v>
      </c>
      <c r="D105" t="s">
        <v>536</v>
      </c>
      <c r="E105" s="2">
        <v>51.619565217391305</v>
      </c>
      <c r="F105" s="2">
        <v>6.0869565217391308</v>
      </c>
      <c r="G105" s="2">
        <v>0</v>
      </c>
      <c r="H105" s="2">
        <v>0.27717391304347827</v>
      </c>
      <c r="I105" s="2">
        <v>0</v>
      </c>
      <c r="J105" s="2">
        <v>0</v>
      </c>
      <c r="K105" s="2">
        <v>0</v>
      </c>
      <c r="L105" s="2">
        <v>2.3386956521739122</v>
      </c>
      <c r="M105" s="2">
        <v>0</v>
      </c>
      <c r="N105" s="2">
        <v>5.5652173913043477</v>
      </c>
      <c r="O105" s="2">
        <v>0.10781217098336492</v>
      </c>
      <c r="P105" s="2">
        <v>5.2870652173913051</v>
      </c>
      <c r="Q105" s="2">
        <v>6.7364130434782625</v>
      </c>
      <c r="R105" s="2">
        <v>0.23292482627921671</v>
      </c>
      <c r="S105" s="2">
        <v>0.4841304347826087</v>
      </c>
      <c r="T105" s="2">
        <v>2.591086956521738</v>
      </c>
      <c r="U105" s="2">
        <v>0</v>
      </c>
      <c r="V105" s="2">
        <v>5.9574647294167171E-2</v>
      </c>
      <c r="W105" s="2">
        <v>0.24054347826086964</v>
      </c>
      <c r="X105" s="2">
        <v>1.8270652173913036</v>
      </c>
      <c r="Y105" s="2">
        <v>0</v>
      </c>
      <c r="Z105" s="2">
        <v>4.0054748368077472E-2</v>
      </c>
      <c r="AA105" s="2">
        <v>0</v>
      </c>
      <c r="AB105" s="2">
        <v>0</v>
      </c>
      <c r="AC105" s="2">
        <v>0</v>
      </c>
      <c r="AD105" s="2">
        <v>0</v>
      </c>
      <c r="AE105" s="2">
        <v>0</v>
      </c>
      <c r="AF105" s="2">
        <v>0</v>
      </c>
      <c r="AG105" s="2">
        <v>0</v>
      </c>
      <c r="AH105" t="s">
        <v>60</v>
      </c>
      <c r="AI105">
        <v>4</v>
      </c>
    </row>
    <row r="106" spans="1:35" x14ac:dyDescent="0.25">
      <c r="A106" t="s">
        <v>617</v>
      </c>
      <c r="B106" t="s">
        <v>329</v>
      </c>
      <c r="C106" t="s">
        <v>406</v>
      </c>
      <c r="D106" t="s">
        <v>521</v>
      </c>
      <c r="E106" s="2">
        <v>53.271739130434781</v>
      </c>
      <c r="F106" s="2">
        <v>0</v>
      </c>
      <c r="G106" s="2">
        <v>0</v>
      </c>
      <c r="H106" s="2">
        <v>0</v>
      </c>
      <c r="I106" s="2">
        <v>0</v>
      </c>
      <c r="J106" s="2">
        <v>0</v>
      </c>
      <c r="K106" s="2">
        <v>0</v>
      </c>
      <c r="L106" s="2">
        <v>2.6810869565217388</v>
      </c>
      <c r="M106" s="2">
        <v>0</v>
      </c>
      <c r="N106" s="2">
        <v>0</v>
      </c>
      <c r="O106" s="2">
        <v>0</v>
      </c>
      <c r="P106" s="2">
        <v>0</v>
      </c>
      <c r="Q106" s="2">
        <v>0</v>
      </c>
      <c r="R106" s="2">
        <v>0</v>
      </c>
      <c r="S106" s="2">
        <v>0.31010869565217392</v>
      </c>
      <c r="T106" s="2">
        <v>2.1621739130434783</v>
      </c>
      <c r="U106" s="2">
        <v>0</v>
      </c>
      <c r="V106" s="2">
        <v>4.640889614364415E-2</v>
      </c>
      <c r="W106" s="2">
        <v>0.30249999999999999</v>
      </c>
      <c r="X106" s="2">
        <v>3.7176086956521739</v>
      </c>
      <c r="Y106" s="2">
        <v>1.1820652173913044</v>
      </c>
      <c r="Z106" s="2">
        <v>9.7653540093858404E-2</v>
      </c>
      <c r="AA106" s="2">
        <v>0</v>
      </c>
      <c r="AB106" s="2">
        <v>0</v>
      </c>
      <c r="AC106" s="2">
        <v>0</v>
      </c>
      <c r="AD106" s="2">
        <v>0</v>
      </c>
      <c r="AE106" s="2">
        <v>0</v>
      </c>
      <c r="AF106" s="2">
        <v>0</v>
      </c>
      <c r="AG106" s="2">
        <v>0</v>
      </c>
      <c r="AH106" t="s">
        <v>128</v>
      </c>
      <c r="AI106">
        <v>4</v>
      </c>
    </row>
    <row r="107" spans="1:35" x14ac:dyDescent="0.25">
      <c r="A107" t="s">
        <v>617</v>
      </c>
      <c r="B107" t="s">
        <v>203</v>
      </c>
      <c r="C107" t="s">
        <v>434</v>
      </c>
      <c r="D107" t="s">
        <v>544</v>
      </c>
      <c r="E107" s="2">
        <v>53.586956521739133</v>
      </c>
      <c r="F107" s="2">
        <v>4.9293478260869561</v>
      </c>
      <c r="G107" s="2">
        <v>0</v>
      </c>
      <c r="H107" s="2">
        <v>8.6956521739130432E-2</v>
      </c>
      <c r="I107" s="2">
        <v>0</v>
      </c>
      <c r="J107" s="2">
        <v>0</v>
      </c>
      <c r="K107" s="2">
        <v>0</v>
      </c>
      <c r="L107" s="2">
        <v>4.56054347826087</v>
      </c>
      <c r="M107" s="2">
        <v>5.4573913043478255</v>
      </c>
      <c r="N107" s="2">
        <v>0</v>
      </c>
      <c r="O107" s="2">
        <v>0.10184178498985799</v>
      </c>
      <c r="P107" s="2">
        <v>5.4153260869565205</v>
      </c>
      <c r="Q107" s="2">
        <v>0</v>
      </c>
      <c r="R107" s="2">
        <v>0.10105679513184582</v>
      </c>
      <c r="S107" s="2">
        <v>0.32923913043478265</v>
      </c>
      <c r="T107" s="2">
        <v>4.4147826086956519</v>
      </c>
      <c r="U107" s="2">
        <v>0</v>
      </c>
      <c r="V107" s="2">
        <v>8.852941176470587E-2</v>
      </c>
      <c r="W107" s="2">
        <v>0.54076086956521741</v>
      </c>
      <c r="X107" s="2">
        <v>4.6760869565217407</v>
      </c>
      <c r="Y107" s="2">
        <v>0</v>
      </c>
      <c r="Z107" s="2">
        <v>9.7352941176470614E-2</v>
      </c>
      <c r="AA107" s="2">
        <v>0</v>
      </c>
      <c r="AB107" s="2">
        <v>0</v>
      </c>
      <c r="AC107" s="2">
        <v>0</v>
      </c>
      <c r="AD107" s="2">
        <v>0</v>
      </c>
      <c r="AE107" s="2">
        <v>0</v>
      </c>
      <c r="AF107" s="2">
        <v>0</v>
      </c>
      <c r="AG107" s="2">
        <v>0</v>
      </c>
      <c r="AH107" t="s">
        <v>2</v>
      </c>
      <c r="AI107">
        <v>4</v>
      </c>
    </row>
    <row r="108" spans="1:35" x14ac:dyDescent="0.25">
      <c r="A108" t="s">
        <v>617</v>
      </c>
      <c r="B108" t="s">
        <v>308</v>
      </c>
      <c r="C108" t="s">
        <v>430</v>
      </c>
      <c r="D108" t="s">
        <v>585</v>
      </c>
      <c r="E108" s="2">
        <v>56</v>
      </c>
      <c r="F108" s="2">
        <v>13.217391304347826</v>
      </c>
      <c r="G108" s="2">
        <v>0.28260869565217389</v>
      </c>
      <c r="H108" s="2">
        <v>0</v>
      </c>
      <c r="I108" s="2">
        <v>0</v>
      </c>
      <c r="J108" s="2">
        <v>0</v>
      </c>
      <c r="K108" s="2">
        <v>0.41793478260869571</v>
      </c>
      <c r="L108" s="2">
        <v>2.5677173913043481</v>
      </c>
      <c r="M108" s="2">
        <v>0</v>
      </c>
      <c r="N108" s="2">
        <v>11.117500000000001</v>
      </c>
      <c r="O108" s="2">
        <v>0.19852678571428575</v>
      </c>
      <c r="P108" s="2">
        <v>5.4009782608695653</v>
      </c>
      <c r="Q108" s="2">
        <v>5.2720652173913063</v>
      </c>
      <c r="R108" s="2">
        <v>0.19059006211180129</v>
      </c>
      <c r="S108" s="2">
        <v>2.8244565217391306</v>
      </c>
      <c r="T108" s="2">
        <v>0.92989130434782619</v>
      </c>
      <c r="U108" s="2">
        <v>0</v>
      </c>
      <c r="V108" s="2">
        <v>6.7041925465838509E-2</v>
      </c>
      <c r="W108" s="2">
        <v>1.46</v>
      </c>
      <c r="X108" s="2">
        <v>9.087173913043479</v>
      </c>
      <c r="Y108" s="2">
        <v>0</v>
      </c>
      <c r="Z108" s="2">
        <v>0.18834239130434785</v>
      </c>
      <c r="AA108" s="2">
        <v>0</v>
      </c>
      <c r="AB108" s="2">
        <v>0</v>
      </c>
      <c r="AC108" s="2">
        <v>0</v>
      </c>
      <c r="AD108" s="2">
        <v>0</v>
      </c>
      <c r="AE108" s="2">
        <v>0</v>
      </c>
      <c r="AF108" s="2">
        <v>0</v>
      </c>
      <c r="AG108" s="2">
        <v>0</v>
      </c>
      <c r="AH108" t="s">
        <v>107</v>
      </c>
      <c r="AI108">
        <v>4</v>
      </c>
    </row>
    <row r="109" spans="1:35" x14ac:dyDescent="0.25">
      <c r="A109" t="s">
        <v>617</v>
      </c>
      <c r="B109" t="s">
        <v>301</v>
      </c>
      <c r="C109" t="s">
        <v>411</v>
      </c>
      <c r="D109" t="s">
        <v>582</v>
      </c>
      <c r="E109" s="2">
        <v>47.554347826086953</v>
      </c>
      <c r="F109" s="2">
        <v>5.5652173913043477</v>
      </c>
      <c r="G109" s="2">
        <v>0.22130434782608696</v>
      </c>
      <c r="H109" s="2">
        <v>0</v>
      </c>
      <c r="I109" s="2">
        <v>0</v>
      </c>
      <c r="J109" s="2">
        <v>0</v>
      </c>
      <c r="K109" s="2">
        <v>0.77173913043478259</v>
      </c>
      <c r="L109" s="2">
        <v>1.4022826086956517</v>
      </c>
      <c r="M109" s="2">
        <v>0</v>
      </c>
      <c r="N109" s="2">
        <v>0</v>
      </c>
      <c r="O109" s="2">
        <v>0</v>
      </c>
      <c r="P109" s="2">
        <v>4.581847826086956</v>
      </c>
      <c r="Q109" s="2">
        <v>0</v>
      </c>
      <c r="R109" s="2">
        <v>9.6349714285714275E-2</v>
      </c>
      <c r="S109" s="2">
        <v>0.68173913043478263</v>
      </c>
      <c r="T109" s="2">
        <v>4.4752173913043469</v>
      </c>
      <c r="U109" s="2">
        <v>0</v>
      </c>
      <c r="V109" s="2">
        <v>0.10844342857142855</v>
      </c>
      <c r="W109" s="2">
        <v>0.48108695652173911</v>
      </c>
      <c r="X109" s="2">
        <v>7.7933695652173904</v>
      </c>
      <c r="Y109" s="2">
        <v>0</v>
      </c>
      <c r="Z109" s="2">
        <v>0.17399999999999999</v>
      </c>
      <c r="AA109" s="2">
        <v>0</v>
      </c>
      <c r="AB109" s="2">
        <v>0</v>
      </c>
      <c r="AC109" s="2">
        <v>0</v>
      </c>
      <c r="AD109" s="2">
        <v>0</v>
      </c>
      <c r="AE109" s="2">
        <v>0</v>
      </c>
      <c r="AF109" s="2">
        <v>0</v>
      </c>
      <c r="AG109" s="2">
        <v>0</v>
      </c>
      <c r="AH109" t="s">
        <v>100</v>
      </c>
      <c r="AI109">
        <v>4</v>
      </c>
    </row>
    <row r="110" spans="1:35" x14ac:dyDescent="0.25">
      <c r="A110" t="s">
        <v>617</v>
      </c>
      <c r="B110" t="s">
        <v>207</v>
      </c>
      <c r="C110" t="s">
        <v>415</v>
      </c>
      <c r="D110" t="s">
        <v>524</v>
      </c>
      <c r="E110" s="2">
        <v>48.402173913043477</v>
      </c>
      <c r="F110" s="2">
        <v>5.6521739130434785</v>
      </c>
      <c r="G110" s="2">
        <v>0.28260869565217389</v>
      </c>
      <c r="H110" s="2">
        <v>0.15760869565217392</v>
      </c>
      <c r="I110" s="2">
        <v>0</v>
      </c>
      <c r="J110" s="2">
        <v>0</v>
      </c>
      <c r="K110" s="2">
        <v>0</v>
      </c>
      <c r="L110" s="2">
        <v>5.3989130434782604</v>
      </c>
      <c r="M110" s="2">
        <v>5.5516304347826084</v>
      </c>
      <c r="N110" s="2">
        <v>0</v>
      </c>
      <c r="O110" s="2">
        <v>0.11469795643386481</v>
      </c>
      <c r="P110" s="2">
        <v>5.3070652173913047</v>
      </c>
      <c r="Q110" s="2">
        <v>0</v>
      </c>
      <c r="R110" s="2">
        <v>0.10964518302268135</v>
      </c>
      <c r="S110" s="2">
        <v>0.71195652173913049</v>
      </c>
      <c r="T110" s="2">
        <v>5.2771739130434785</v>
      </c>
      <c r="U110" s="2">
        <v>0</v>
      </c>
      <c r="V110" s="2">
        <v>0.12373680664720414</v>
      </c>
      <c r="W110" s="2">
        <v>0.55163043478260865</v>
      </c>
      <c r="X110" s="2">
        <v>5.1711956521739131</v>
      </c>
      <c r="Y110" s="2">
        <v>0</v>
      </c>
      <c r="Z110" s="2">
        <v>0.11823489782169323</v>
      </c>
      <c r="AA110" s="2">
        <v>0</v>
      </c>
      <c r="AB110" s="2">
        <v>0</v>
      </c>
      <c r="AC110" s="2">
        <v>0</v>
      </c>
      <c r="AD110" s="2">
        <v>0</v>
      </c>
      <c r="AE110" s="2">
        <v>0</v>
      </c>
      <c r="AF110" s="2">
        <v>0</v>
      </c>
      <c r="AG110" s="2">
        <v>0</v>
      </c>
      <c r="AH110" t="s">
        <v>6</v>
      </c>
      <c r="AI110">
        <v>4</v>
      </c>
    </row>
    <row r="111" spans="1:35" x14ac:dyDescent="0.25">
      <c r="A111" t="s">
        <v>617</v>
      </c>
      <c r="B111" t="s">
        <v>362</v>
      </c>
      <c r="C111" t="s">
        <v>422</v>
      </c>
      <c r="D111" t="s">
        <v>519</v>
      </c>
      <c r="E111" s="2">
        <v>89.543478260869563</v>
      </c>
      <c r="F111" s="2">
        <v>4.6086956521739131</v>
      </c>
      <c r="G111" s="2">
        <v>0.28260869565217389</v>
      </c>
      <c r="H111" s="2">
        <v>0.33152173913043476</v>
      </c>
      <c r="I111" s="2">
        <v>0.52173913043478259</v>
      </c>
      <c r="J111" s="2">
        <v>0</v>
      </c>
      <c r="K111" s="2">
        <v>0.1875</v>
      </c>
      <c r="L111" s="2">
        <v>3.3430434782608702</v>
      </c>
      <c r="M111" s="2">
        <v>4.4347826086956523</v>
      </c>
      <c r="N111" s="2">
        <v>0</v>
      </c>
      <c r="O111" s="2">
        <v>4.9526584122359801E-2</v>
      </c>
      <c r="P111" s="2">
        <v>4.4827173913043472</v>
      </c>
      <c r="Q111" s="2">
        <v>5.5331521739130434</v>
      </c>
      <c r="R111" s="2">
        <v>0.11185481913085699</v>
      </c>
      <c r="S111" s="2">
        <v>4.5698913043478262</v>
      </c>
      <c r="T111" s="2">
        <v>0.13999999999999999</v>
      </c>
      <c r="U111" s="2">
        <v>0</v>
      </c>
      <c r="V111" s="2">
        <v>5.2598931779558142E-2</v>
      </c>
      <c r="W111" s="2">
        <v>0.2608695652173913</v>
      </c>
      <c r="X111" s="2">
        <v>4.5823913043478255</v>
      </c>
      <c r="Y111" s="2">
        <v>0</v>
      </c>
      <c r="Z111" s="2">
        <v>5.4088370963826168E-2</v>
      </c>
      <c r="AA111" s="2">
        <v>0</v>
      </c>
      <c r="AB111" s="2">
        <v>0.2608695652173913</v>
      </c>
      <c r="AC111" s="2">
        <v>8.6956521739130432E-2</v>
      </c>
      <c r="AD111" s="2">
        <v>0</v>
      </c>
      <c r="AE111" s="2">
        <v>0</v>
      </c>
      <c r="AF111" s="2">
        <v>0</v>
      </c>
      <c r="AG111" s="2">
        <v>0</v>
      </c>
      <c r="AH111" t="s">
        <v>162</v>
      </c>
      <c r="AI111">
        <v>4</v>
      </c>
    </row>
    <row r="112" spans="1:35" x14ac:dyDescent="0.25">
      <c r="A112" t="s">
        <v>617</v>
      </c>
      <c r="B112" t="s">
        <v>312</v>
      </c>
      <c r="C112" t="s">
        <v>405</v>
      </c>
      <c r="D112" t="s">
        <v>561</v>
      </c>
      <c r="E112" s="2">
        <v>46.206521739130437</v>
      </c>
      <c r="F112" s="2">
        <v>5.8505434782608692</v>
      </c>
      <c r="G112" s="2">
        <v>0.10869565217391304</v>
      </c>
      <c r="H112" s="2">
        <v>0.16304347826086957</v>
      </c>
      <c r="I112" s="2">
        <v>0.52173913043478259</v>
      </c>
      <c r="J112" s="2">
        <v>0</v>
      </c>
      <c r="K112" s="2">
        <v>0</v>
      </c>
      <c r="L112" s="2">
        <v>3.875</v>
      </c>
      <c r="M112" s="2">
        <v>5.4408695652173886</v>
      </c>
      <c r="N112" s="2">
        <v>0</v>
      </c>
      <c r="O112" s="2">
        <v>0.11775111738414484</v>
      </c>
      <c r="P112" s="2">
        <v>4.8816304347826085</v>
      </c>
      <c r="Q112" s="2">
        <v>5.1092391304347817</v>
      </c>
      <c r="R112" s="2">
        <v>0.21622206539637731</v>
      </c>
      <c r="S112" s="2">
        <v>0.30239130434782607</v>
      </c>
      <c r="T112" s="2">
        <v>4.5545652173913052</v>
      </c>
      <c r="U112" s="2">
        <v>0</v>
      </c>
      <c r="V112" s="2">
        <v>0.1051140908021642</v>
      </c>
      <c r="W112" s="2">
        <v>5.190543478260869</v>
      </c>
      <c r="X112" s="2">
        <v>6.5217391304347824E-2</v>
      </c>
      <c r="Y112" s="2">
        <v>0</v>
      </c>
      <c r="Z112" s="2">
        <v>0.11374500117619382</v>
      </c>
      <c r="AA112" s="2">
        <v>0</v>
      </c>
      <c r="AB112" s="2">
        <v>0</v>
      </c>
      <c r="AC112" s="2">
        <v>0</v>
      </c>
      <c r="AD112" s="2">
        <v>0</v>
      </c>
      <c r="AE112" s="2">
        <v>0</v>
      </c>
      <c r="AF112" s="2">
        <v>0</v>
      </c>
      <c r="AG112" s="2">
        <v>0</v>
      </c>
      <c r="AH112" t="s">
        <v>111</v>
      </c>
      <c r="AI112">
        <v>4</v>
      </c>
    </row>
    <row r="113" spans="1:35" x14ac:dyDescent="0.25">
      <c r="A113" t="s">
        <v>617</v>
      </c>
      <c r="B113" t="s">
        <v>223</v>
      </c>
      <c r="C113" t="s">
        <v>405</v>
      </c>
      <c r="D113" t="s">
        <v>561</v>
      </c>
      <c r="E113" s="2">
        <v>140.10869565217391</v>
      </c>
      <c r="F113" s="2">
        <v>5.5652173913043477</v>
      </c>
      <c r="G113" s="2">
        <v>0</v>
      </c>
      <c r="H113" s="2">
        <v>0.86956521739130432</v>
      </c>
      <c r="I113" s="2">
        <v>3.3220652173913043</v>
      </c>
      <c r="J113" s="2">
        <v>0</v>
      </c>
      <c r="K113" s="2">
        <v>0</v>
      </c>
      <c r="L113" s="2">
        <v>23.509239130434771</v>
      </c>
      <c r="M113" s="2">
        <v>5.5652173913043477</v>
      </c>
      <c r="N113" s="2">
        <v>9.2868478260869569</v>
      </c>
      <c r="O113" s="2">
        <v>0.10600387897595036</v>
      </c>
      <c r="P113" s="2">
        <v>4.8968478260869555</v>
      </c>
      <c r="Q113" s="2">
        <v>5.2013043478260865</v>
      </c>
      <c r="R113" s="2">
        <v>7.2073700543056632E-2</v>
      </c>
      <c r="S113" s="2">
        <v>22.273043478260874</v>
      </c>
      <c r="T113" s="2">
        <v>19.212934782608691</v>
      </c>
      <c r="U113" s="2">
        <v>0</v>
      </c>
      <c r="V113" s="2">
        <v>0.29609852598913888</v>
      </c>
      <c r="W113" s="2">
        <v>11.798478260869565</v>
      </c>
      <c r="X113" s="2">
        <v>15.315543478260873</v>
      </c>
      <c r="Y113" s="2">
        <v>5.8473913043478261</v>
      </c>
      <c r="Z113" s="2">
        <v>0.23525601241272304</v>
      </c>
      <c r="AA113" s="2">
        <v>0</v>
      </c>
      <c r="AB113" s="2">
        <v>0</v>
      </c>
      <c r="AC113" s="2">
        <v>0</v>
      </c>
      <c r="AD113" s="2">
        <v>68.462608695652193</v>
      </c>
      <c r="AE113" s="2">
        <v>0</v>
      </c>
      <c r="AF113" s="2">
        <v>0</v>
      </c>
      <c r="AG113" s="2">
        <v>0</v>
      </c>
      <c r="AH113" t="s">
        <v>22</v>
      </c>
      <c r="AI113">
        <v>4</v>
      </c>
    </row>
    <row r="114" spans="1:35" x14ac:dyDescent="0.25">
      <c r="A114" t="s">
        <v>617</v>
      </c>
      <c r="B114" t="s">
        <v>360</v>
      </c>
      <c r="C114" t="s">
        <v>459</v>
      </c>
      <c r="D114" t="s">
        <v>572</v>
      </c>
      <c r="E114" s="2">
        <v>53.815217391304351</v>
      </c>
      <c r="F114" s="2">
        <v>4.3277173913043478</v>
      </c>
      <c r="G114" s="2">
        <v>0.14673913043478262</v>
      </c>
      <c r="H114" s="2">
        <v>0.10326086956521739</v>
      </c>
      <c r="I114" s="2">
        <v>0</v>
      </c>
      <c r="J114" s="2">
        <v>0</v>
      </c>
      <c r="K114" s="2">
        <v>0</v>
      </c>
      <c r="L114" s="2">
        <v>4.9631521739130449</v>
      </c>
      <c r="M114" s="2">
        <v>0</v>
      </c>
      <c r="N114" s="2">
        <v>5.1501086956521753</v>
      </c>
      <c r="O114" s="2">
        <v>9.5699858614421346E-2</v>
      </c>
      <c r="P114" s="2">
        <v>5.1328260869565216</v>
      </c>
      <c r="Q114" s="2">
        <v>0</v>
      </c>
      <c r="R114" s="2">
        <v>9.5378711371440106E-2</v>
      </c>
      <c r="S114" s="2">
        <v>4.4468478260869571</v>
      </c>
      <c r="T114" s="2">
        <v>6.7013043478260856</v>
      </c>
      <c r="U114" s="2">
        <v>0</v>
      </c>
      <c r="V114" s="2">
        <v>0.20715613007473235</v>
      </c>
      <c r="W114" s="2">
        <v>4.6179347826086961</v>
      </c>
      <c r="X114" s="2">
        <v>4.6714130434782621</v>
      </c>
      <c r="Y114" s="2">
        <v>0</v>
      </c>
      <c r="Z114" s="2">
        <v>0.17261563320541307</v>
      </c>
      <c r="AA114" s="2">
        <v>0</v>
      </c>
      <c r="AB114" s="2">
        <v>0</v>
      </c>
      <c r="AC114" s="2">
        <v>0</v>
      </c>
      <c r="AD114" s="2">
        <v>0</v>
      </c>
      <c r="AE114" s="2">
        <v>0</v>
      </c>
      <c r="AF114" s="2">
        <v>0</v>
      </c>
      <c r="AG114" s="2">
        <v>0</v>
      </c>
      <c r="AH114" t="s">
        <v>160</v>
      </c>
      <c r="AI114">
        <v>4</v>
      </c>
    </row>
    <row r="115" spans="1:35" x14ac:dyDescent="0.25">
      <c r="A115" t="s">
        <v>617</v>
      </c>
      <c r="B115" t="s">
        <v>210</v>
      </c>
      <c r="C115" t="s">
        <v>443</v>
      </c>
      <c r="D115" t="s">
        <v>531</v>
      </c>
      <c r="E115" s="2">
        <v>115.51086956521739</v>
      </c>
      <c r="F115" s="2">
        <v>5.2173913043478262</v>
      </c>
      <c r="G115" s="2">
        <v>0.41032608695652173</v>
      </c>
      <c r="H115" s="2">
        <v>0.22826086956521738</v>
      </c>
      <c r="I115" s="2">
        <v>1.0766304347826086</v>
      </c>
      <c r="J115" s="2">
        <v>0</v>
      </c>
      <c r="K115" s="2">
        <v>0</v>
      </c>
      <c r="L115" s="2">
        <v>10.586304347826088</v>
      </c>
      <c r="M115" s="2">
        <v>5.3669565217391302</v>
      </c>
      <c r="N115" s="2">
        <v>5.1371739130434779</v>
      </c>
      <c r="O115" s="2">
        <v>9.0936294344593951E-2</v>
      </c>
      <c r="P115" s="2">
        <v>4.9598913043478277</v>
      </c>
      <c r="Q115" s="2">
        <v>4.5701086956521744</v>
      </c>
      <c r="R115" s="2">
        <v>8.2503058247859237E-2</v>
      </c>
      <c r="S115" s="2">
        <v>9.7090217391304385</v>
      </c>
      <c r="T115" s="2">
        <v>5.7208695652173907</v>
      </c>
      <c r="U115" s="2">
        <v>4.3335869565217395</v>
      </c>
      <c r="V115" s="2">
        <v>0.17109626423261506</v>
      </c>
      <c r="W115" s="2">
        <v>5.4074999999999998</v>
      </c>
      <c r="X115" s="2">
        <v>11.229347826086961</v>
      </c>
      <c r="Y115" s="2">
        <v>4.8826086956521735</v>
      </c>
      <c r="Z115" s="2">
        <v>0.18629810859132401</v>
      </c>
      <c r="AA115" s="2">
        <v>0</v>
      </c>
      <c r="AB115" s="2">
        <v>0</v>
      </c>
      <c r="AC115" s="2">
        <v>0</v>
      </c>
      <c r="AD115" s="2">
        <v>54.484782608695653</v>
      </c>
      <c r="AE115" s="2">
        <v>0</v>
      </c>
      <c r="AF115" s="2">
        <v>0</v>
      </c>
      <c r="AG115" s="2">
        <v>0</v>
      </c>
      <c r="AH115" t="s">
        <v>9</v>
      </c>
      <c r="AI115">
        <v>4</v>
      </c>
    </row>
    <row r="116" spans="1:35" x14ac:dyDescent="0.25">
      <c r="A116" t="s">
        <v>617</v>
      </c>
      <c r="B116" t="s">
        <v>271</v>
      </c>
      <c r="C116" t="s">
        <v>475</v>
      </c>
      <c r="D116" t="s">
        <v>517</v>
      </c>
      <c r="E116" s="2">
        <v>41.043478260869563</v>
      </c>
      <c r="F116" s="2">
        <v>5.7391304347826084</v>
      </c>
      <c r="G116" s="2">
        <v>8.6956521739130432E-2</v>
      </c>
      <c r="H116" s="2">
        <v>0.2608695652173913</v>
      </c>
      <c r="I116" s="2">
        <v>0.2608695652173913</v>
      </c>
      <c r="J116" s="2">
        <v>0</v>
      </c>
      <c r="K116" s="2">
        <v>0</v>
      </c>
      <c r="L116" s="2">
        <v>0</v>
      </c>
      <c r="M116" s="2">
        <v>0</v>
      </c>
      <c r="N116" s="2">
        <v>3.3586956521739131</v>
      </c>
      <c r="O116" s="2">
        <v>8.1832627118644072E-2</v>
      </c>
      <c r="P116" s="2">
        <v>0</v>
      </c>
      <c r="Q116" s="2">
        <v>6.4565217391304346</v>
      </c>
      <c r="R116" s="2">
        <v>0.1573093220338983</v>
      </c>
      <c r="S116" s="2">
        <v>0</v>
      </c>
      <c r="T116" s="2">
        <v>0</v>
      </c>
      <c r="U116" s="2">
        <v>0</v>
      </c>
      <c r="V116" s="2">
        <v>0</v>
      </c>
      <c r="W116" s="2">
        <v>0</v>
      </c>
      <c r="X116" s="2">
        <v>0</v>
      </c>
      <c r="Y116" s="2">
        <v>0</v>
      </c>
      <c r="Z116" s="2">
        <v>0</v>
      </c>
      <c r="AA116" s="2">
        <v>0</v>
      </c>
      <c r="AB116" s="2">
        <v>0</v>
      </c>
      <c r="AC116" s="2">
        <v>0</v>
      </c>
      <c r="AD116" s="2">
        <v>0</v>
      </c>
      <c r="AE116" s="2">
        <v>0</v>
      </c>
      <c r="AF116" s="2">
        <v>0</v>
      </c>
      <c r="AG116" s="2">
        <v>0</v>
      </c>
      <c r="AH116" t="s">
        <v>70</v>
      </c>
      <c r="AI116">
        <v>4</v>
      </c>
    </row>
    <row r="117" spans="1:35" x14ac:dyDescent="0.25">
      <c r="A117" t="s">
        <v>617</v>
      </c>
      <c r="B117" t="s">
        <v>342</v>
      </c>
      <c r="C117" t="s">
        <v>478</v>
      </c>
      <c r="D117" t="s">
        <v>535</v>
      </c>
      <c r="E117" s="2">
        <v>39.228260869565219</v>
      </c>
      <c r="F117" s="2">
        <v>5.7391304347826084</v>
      </c>
      <c r="G117" s="2">
        <v>0</v>
      </c>
      <c r="H117" s="2">
        <v>0.2608695652173913</v>
      </c>
      <c r="I117" s="2">
        <v>0</v>
      </c>
      <c r="J117" s="2">
        <v>0</v>
      </c>
      <c r="K117" s="2">
        <v>0</v>
      </c>
      <c r="L117" s="2">
        <v>3.0076086956521744</v>
      </c>
      <c r="M117" s="2">
        <v>5.3940217391304346</v>
      </c>
      <c r="N117" s="2">
        <v>0</v>
      </c>
      <c r="O117" s="2">
        <v>0.13750346356331392</v>
      </c>
      <c r="P117" s="2">
        <v>0</v>
      </c>
      <c r="Q117" s="2">
        <v>14.847826086956522</v>
      </c>
      <c r="R117" s="2">
        <v>0.37849819894707676</v>
      </c>
      <c r="S117" s="2">
        <v>2.8041304347826084</v>
      </c>
      <c r="T117" s="2">
        <v>5.4632608695652181</v>
      </c>
      <c r="U117" s="2">
        <v>0</v>
      </c>
      <c r="V117" s="2">
        <v>0.21075090052646164</v>
      </c>
      <c r="W117" s="2">
        <v>0.77130434782608703</v>
      </c>
      <c r="X117" s="2">
        <v>6.0090217391304348</v>
      </c>
      <c r="Y117" s="2">
        <v>0</v>
      </c>
      <c r="Z117" s="2">
        <v>0.17284289276807979</v>
      </c>
      <c r="AA117" s="2">
        <v>0</v>
      </c>
      <c r="AB117" s="2">
        <v>3.6032608695652173</v>
      </c>
      <c r="AC117" s="2">
        <v>0</v>
      </c>
      <c r="AD117" s="2">
        <v>0</v>
      </c>
      <c r="AE117" s="2">
        <v>0</v>
      </c>
      <c r="AF117" s="2">
        <v>0</v>
      </c>
      <c r="AG117" s="2">
        <v>0</v>
      </c>
      <c r="AH117" t="s">
        <v>142</v>
      </c>
      <c r="AI117">
        <v>4</v>
      </c>
    </row>
    <row r="118" spans="1:35" x14ac:dyDescent="0.25">
      <c r="A118" t="s">
        <v>617</v>
      </c>
      <c r="B118" t="s">
        <v>252</v>
      </c>
      <c r="C118" t="s">
        <v>466</v>
      </c>
      <c r="D118" t="s">
        <v>547</v>
      </c>
      <c r="E118" s="2">
        <v>99.217391304347828</v>
      </c>
      <c r="F118" s="2">
        <v>5.6521739130434785</v>
      </c>
      <c r="G118" s="2">
        <v>0</v>
      </c>
      <c r="H118" s="2">
        <v>0.85326086956521741</v>
      </c>
      <c r="I118" s="2">
        <v>0</v>
      </c>
      <c r="J118" s="2">
        <v>0</v>
      </c>
      <c r="K118" s="2">
        <v>0</v>
      </c>
      <c r="L118" s="2">
        <v>8.7268478260869546</v>
      </c>
      <c r="M118" s="2">
        <v>2.8206521739130435</v>
      </c>
      <c r="N118" s="2">
        <v>0</v>
      </c>
      <c r="O118" s="2">
        <v>2.8429009640666081E-2</v>
      </c>
      <c r="P118" s="2">
        <v>0</v>
      </c>
      <c r="Q118" s="2">
        <v>40.448369565217391</v>
      </c>
      <c r="R118" s="2">
        <v>0.40767418930762489</v>
      </c>
      <c r="S118" s="2">
        <v>2.0778260869565219</v>
      </c>
      <c r="T118" s="2">
        <v>9.1589130434782628</v>
      </c>
      <c r="U118" s="2">
        <v>0</v>
      </c>
      <c r="V118" s="2">
        <v>0.11325372480280457</v>
      </c>
      <c r="W118" s="2">
        <v>2.3816304347826081</v>
      </c>
      <c r="X118" s="2">
        <v>7.7347826086956522</v>
      </c>
      <c r="Y118" s="2">
        <v>0</v>
      </c>
      <c r="Z118" s="2">
        <v>0.10196209465381244</v>
      </c>
      <c r="AA118" s="2">
        <v>3.1304347826086958</v>
      </c>
      <c r="AB118" s="2">
        <v>5.0434782608695654</v>
      </c>
      <c r="AC118" s="2">
        <v>0</v>
      </c>
      <c r="AD118" s="2">
        <v>0</v>
      </c>
      <c r="AE118" s="2">
        <v>10.584239130434783</v>
      </c>
      <c r="AF118" s="2">
        <v>0</v>
      </c>
      <c r="AG118" s="2">
        <v>0</v>
      </c>
      <c r="AH118" t="s">
        <v>51</v>
      </c>
      <c r="AI118">
        <v>4</v>
      </c>
    </row>
    <row r="119" spans="1:35" x14ac:dyDescent="0.25">
      <c r="A119" t="s">
        <v>617</v>
      </c>
      <c r="B119" t="s">
        <v>254</v>
      </c>
      <c r="C119" t="s">
        <v>462</v>
      </c>
      <c r="D119" t="s">
        <v>573</v>
      </c>
      <c r="E119" s="2">
        <v>21.108695652173914</v>
      </c>
      <c r="F119" s="2">
        <v>5.4782608695652177</v>
      </c>
      <c r="G119" s="2">
        <v>0</v>
      </c>
      <c r="H119" s="2">
        <v>0.84891304347826113</v>
      </c>
      <c r="I119" s="2">
        <v>2.2815217391304352</v>
      </c>
      <c r="J119" s="2">
        <v>0</v>
      </c>
      <c r="K119" s="2">
        <v>0</v>
      </c>
      <c r="L119" s="2">
        <v>1.5793478260869562</v>
      </c>
      <c r="M119" s="2">
        <v>5.6326086956521753</v>
      </c>
      <c r="N119" s="2">
        <v>0</v>
      </c>
      <c r="O119" s="2">
        <v>0.26683831101956751</v>
      </c>
      <c r="P119" s="2">
        <v>0</v>
      </c>
      <c r="Q119" s="2">
        <v>0</v>
      </c>
      <c r="R119" s="2">
        <v>0</v>
      </c>
      <c r="S119" s="2">
        <v>8.8826086956521753</v>
      </c>
      <c r="T119" s="2">
        <v>4.3478260869565215</v>
      </c>
      <c r="U119" s="2">
        <v>0</v>
      </c>
      <c r="V119" s="2">
        <v>0.62677651905252318</v>
      </c>
      <c r="W119" s="2">
        <v>4.9228260869565217</v>
      </c>
      <c r="X119" s="2">
        <v>8.190217391304353</v>
      </c>
      <c r="Y119" s="2">
        <v>0</v>
      </c>
      <c r="Z119" s="2">
        <v>0.62121524201853773</v>
      </c>
      <c r="AA119" s="2">
        <v>0</v>
      </c>
      <c r="AB119" s="2">
        <v>0</v>
      </c>
      <c r="AC119" s="2">
        <v>7.3913043478260873E-2</v>
      </c>
      <c r="AD119" s="2">
        <v>0</v>
      </c>
      <c r="AE119" s="2">
        <v>2.5923913043478253</v>
      </c>
      <c r="AF119" s="2">
        <v>0</v>
      </c>
      <c r="AG119" s="2">
        <v>0</v>
      </c>
      <c r="AH119" t="s">
        <v>53</v>
      </c>
      <c r="AI119">
        <v>4</v>
      </c>
    </row>
    <row r="120" spans="1:35" x14ac:dyDescent="0.25">
      <c r="A120" t="s">
        <v>617</v>
      </c>
      <c r="B120" t="s">
        <v>394</v>
      </c>
      <c r="C120" t="s">
        <v>511</v>
      </c>
      <c r="D120" t="s">
        <v>563</v>
      </c>
      <c r="E120" s="2">
        <v>57.380434782608695</v>
      </c>
      <c r="F120" s="2">
        <v>15.177499999999995</v>
      </c>
      <c r="G120" s="2">
        <v>0.42391304347826086</v>
      </c>
      <c r="H120" s="2">
        <v>0.22826086956521738</v>
      </c>
      <c r="I120" s="2">
        <v>0</v>
      </c>
      <c r="J120" s="2">
        <v>0</v>
      </c>
      <c r="K120" s="2">
        <v>0</v>
      </c>
      <c r="L120" s="2">
        <v>0</v>
      </c>
      <c r="M120" s="2">
        <v>0</v>
      </c>
      <c r="N120" s="2">
        <v>0</v>
      </c>
      <c r="O120" s="2">
        <v>0</v>
      </c>
      <c r="P120" s="2">
        <v>9.6191304347826048</v>
      </c>
      <c r="Q120" s="2">
        <v>0</v>
      </c>
      <c r="R120" s="2">
        <v>0.16763781019132404</v>
      </c>
      <c r="S120" s="2">
        <v>2.717391304347826E-2</v>
      </c>
      <c r="T120" s="2">
        <v>0</v>
      </c>
      <c r="U120" s="2">
        <v>0</v>
      </c>
      <c r="V120" s="2">
        <v>4.7357454063269556E-4</v>
      </c>
      <c r="W120" s="2">
        <v>2.307934782608696</v>
      </c>
      <c r="X120" s="2">
        <v>0</v>
      </c>
      <c r="Y120" s="2">
        <v>0</v>
      </c>
      <c r="Z120" s="2">
        <v>4.0221632885016109E-2</v>
      </c>
      <c r="AA120" s="2">
        <v>0</v>
      </c>
      <c r="AB120" s="2">
        <v>2.327934782608696</v>
      </c>
      <c r="AC120" s="2">
        <v>0</v>
      </c>
      <c r="AD120" s="2">
        <v>0</v>
      </c>
      <c r="AE120" s="2">
        <v>62.96847826086956</v>
      </c>
      <c r="AF120" s="2">
        <v>0.23336956521739133</v>
      </c>
      <c r="AG120" s="2">
        <v>0</v>
      </c>
      <c r="AH120" t="s">
        <v>194</v>
      </c>
      <c r="AI120">
        <v>4</v>
      </c>
    </row>
    <row r="121" spans="1:35" x14ac:dyDescent="0.25">
      <c r="A121" t="s">
        <v>617</v>
      </c>
      <c r="B121" t="s">
        <v>218</v>
      </c>
      <c r="C121" t="s">
        <v>450</v>
      </c>
      <c r="D121" t="s">
        <v>565</v>
      </c>
      <c r="E121" s="2">
        <v>78.978260869565219</v>
      </c>
      <c r="F121" s="2">
        <v>51.467391304347828</v>
      </c>
      <c r="G121" s="2">
        <v>0</v>
      </c>
      <c r="H121" s="2">
        <v>0</v>
      </c>
      <c r="I121" s="2">
        <v>0</v>
      </c>
      <c r="J121" s="2">
        <v>0</v>
      </c>
      <c r="K121" s="2">
        <v>0</v>
      </c>
      <c r="L121" s="2">
        <v>7.0539130434782624</v>
      </c>
      <c r="M121" s="2">
        <v>2.4891304347826089</v>
      </c>
      <c r="N121" s="2">
        <v>8.6059782608695645</v>
      </c>
      <c r="O121" s="2">
        <v>0.14048307184145334</v>
      </c>
      <c r="P121" s="2">
        <v>0</v>
      </c>
      <c r="Q121" s="2">
        <v>1.9184782608695652</v>
      </c>
      <c r="R121" s="2">
        <v>2.429121937792458E-2</v>
      </c>
      <c r="S121" s="2">
        <v>3.832391304347829</v>
      </c>
      <c r="T121" s="2">
        <v>7.5416304347826104</v>
      </c>
      <c r="U121" s="2">
        <v>0</v>
      </c>
      <c r="V121" s="2">
        <v>0.14401458849435733</v>
      </c>
      <c r="W121" s="2">
        <v>1.5808695652173919</v>
      </c>
      <c r="X121" s="2">
        <v>12.136739130434782</v>
      </c>
      <c r="Y121" s="2">
        <v>1.7908695652173916</v>
      </c>
      <c r="Z121" s="2">
        <v>0.19636388659510048</v>
      </c>
      <c r="AA121" s="2">
        <v>0</v>
      </c>
      <c r="AB121" s="2">
        <v>0</v>
      </c>
      <c r="AC121" s="2">
        <v>0</v>
      </c>
      <c r="AD121" s="2">
        <v>0</v>
      </c>
      <c r="AE121" s="2">
        <v>0</v>
      </c>
      <c r="AF121" s="2">
        <v>0</v>
      </c>
      <c r="AG121" s="2">
        <v>0</v>
      </c>
      <c r="AH121" t="s">
        <v>17</v>
      </c>
      <c r="AI121">
        <v>4</v>
      </c>
    </row>
    <row r="122" spans="1:35" x14ac:dyDescent="0.25">
      <c r="A122" t="s">
        <v>617</v>
      </c>
      <c r="B122" t="s">
        <v>293</v>
      </c>
      <c r="C122" t="s">
        <v>479</v>
      </c>
      <c r="D122" t="s">
        <v>580</v>
      </c>
      <c r="E122" s="2">
        <v>51.989130434782609</v>
      </c>
      <c r="F122" s="2">
        <v>21.566413043478267</v>
      </c>
      <c r="G122" s="2">
        <v>0.2608695652173913</v>
      </c>
      <c r="H122" s="2">
        <v>0</v>
      </c>
      <c r="I122" s="2">
        <v>0</v>
      </c>
      <c r="J122" s="2">
        <v>0</v>
      </c>
      <c r="K122" s="2">
        <v>0</v>
      </c>
      <c r="L122" s="2">
        <v>0</v>
      </c>
      <c r="M122" s="2">
        <v>5.4347826086956523</v>
      </c>
      <c r="N122" s="2">
        <v>0</v>
      </c>
      <c r="O122" s="2">
        <v>0.10453690152623876</v>
      </c>
      <c r="P122" s="2">
        <v>5.0191304347826087</v>
      </c>
      <c r="Q122" s="2">
        <v>0</v>
      </c>
      <c r="R122" s="2">
        <v>9.6541919297512019E-2</v>
      </c>
      <c r="S122" s="2">
        <v>4.6804347826086952</v>
      </c>
      <c r="T122" s="2">
        <v>8.6956521739130432E-2</v>
      </c>
      <c r="U122" s="2">
        <v>0</v>
      </c>
      <c r="V122" s="2">
        <v>9.1699770018816643E-2</v>
      </c>
      <c r="W122" s="2">
        <v>0.30249999999999999</v>
      </c>
      <c r="X122" s="2">
        <v>4.4750000000000005</v>
      </c>
      <c r="Y122" s="2">
        <v>0</v>
      </c>
      <c r="Z122" s="2">
        <v>9.1894208655655465E-2</v>
      </c>
      <c r="AA122" s="2">
        <v>0</v>
      </c>
      <c r="AB122" s="2">
        <v>0</v>
      </c>
      <c r="AC122" s="2">
        <v>0</v>
      </c>
      <c r="AD122" s="2">
        <v>0</v>
      </c>
      <c r="AE122" s="2">
        <v>0</v>
      </c>
      <c r="AF122" s="2">
        <v>0</v>
      </c>
      <c r="AG122" s="2">
        <v>0</v>
      </c>
      <c r="AH122" t="s">
        <v>92</v>
      </c>
      <c r="AI122">
        <v>4</v>
      </c>
    </row>
    <row r="123" spans="1:35" x14ac:dyDescent="0.25">
      <c r="A123" t="s">
        <v>617</v>
      </c>
      <c r="B123" t="s">
        <v>294</v>
      </c>
      <c r="C123" t="s">
        <v>406</v>
      </c>
      <c r="D123" t="s">
        <v>521</v>
      </c>
      <c r="E123" s="2">
        <v>78.315217391304344</v>
      </c>
      <c r="F123" s="2">
        <v>24.347826086956523</v>
      </c>
      <c r="G123" s="2">
        <v>0.52173913043478259</v>
      </c>
      <c r="H123" s="2">
        <v>0</v>
      </c>
      <c r="I123" s="2">
        <v>1.9130434782608696</v>
      </c>
      <c r="J123" s="2">
        <v>0</v>
      </c>
      <c r="K123" s="2">
        <v>0</v>
      </c>
      <c r="L123" s="2">
        <v>7.1311956521739122</v>
      </c>
      <c r="M123" s="2">
        <v>0</v>
      </c>
      <c r="N123" s="2">
        <v>0</v>
      </c>
      <c r="O123" s="2">
        <v>0</v>
      </c>
      <c r="P123" s="2">
        <v>0</v>
      </c>
      <c r="Q123" s="2">
        <v>0</v>
      </c>
      <c r="R123" s="2">
        <v>0</v>
      </c>
      <c r="S123" s="2">
        <v>2.3026086956521739</v>
      </c>
      <c r="T123" s="2">
        <v>3.3890217391304343</v>
      </c>
      <c r="U123" s="2">
        <v>0</v>
      </c>
      <c r="V123" s="2">
        <v>7.2675919500346978E-2</v>
      </c>
      <c r="W123" s="2">
        <v>4.0539130434782598</v>
      </c>
      <c r="X123" s="2">
        <v>3.1354347826086961</v>
      </c>
      <c r="Y123" s="2">
        <v>0</v>
      </c>
      <c r="Z123" s="2">
        <v>9.1800138792505204E-2</v>
      </c>
      <c r="AA123" s="2">
        <v>0</v>
      </c>
      <c r="AB123" s="2">
        <v>0</v>
      </c>
      <c r="AC123" s="2">
        <v>0</v>
      </c>
      <c r="AD123" s="2">
        <v>0</v>
      </c>
      <c r="AE123" s="2">
        <v>0</v>
      </c>
      <c r="AF123" s="2">
        <v>0</v>
      </c>
      <c r="AG123" s="2">
        <v>0</v>
      </c>
      <c r="AH123" t="s">
        <v>93</v>
      </c>
      <c r="AI123">
        <v>4</v>
      </c>
    </row>
    <row r="124" spans="1:35" x14ac:dyDescent="0.25">
      <c r="A124" t="s">
        <v>617</v>
      </c>
      <c r="B124" t="s">
        <v>292</v>
      </c>
      <c r="C124" t="s">
        <v>426</v>
      </c>
      <c r="D124" t="s">
        <v>541</v>
      </c>
      <c r="E124" s="2">
        <v>94.554347826086953</v>
      </c>
      <c r="F124" s="2">
        <v>5.7391304347826084</v>
      </c>
      <c r="G124" s="2">
        <v>4.8913043478260872E-2</v>
      </c>
      <c r="H124" s="2">
        <v>0.3858695652173913</v>
      </c>
      <c r="I124" s="2">
        <v>7.4972826086956523</v>
      </c>
      <c r="J124" s="2">
        <v>0</v>
      </c>
      <c r="K124" s="2">
        <v>0</v>
      </c>
      <c r="L124" s="2">
        <v>4.5339130434782611</v>
      </c>
      <c r="M124" s="2">
        <v>5.1902173913043477</v>
      </c>
      <c r="N124" s="2">
        <v>13.959239130434783</v>
      </c>
      <c r="O124" s="2">
        <v>0.202523278537763</v>
      </c>
      <c r="P124" s="2">
        <v>4.0353260869565215</v>
      </c>
      <c r="Q124" s="2">
        <v>6.2608695652173916</v>
      </c>
      <c r="R124" s="2">
        <v>0.10889182664674102</v>
      </c>
      <c r="S124" s="2">
        <v>3.9717391304347829</v>
      </c>
      <c r="T124" s="2">
        <v>3.5164130434782606</v>
      </c>
      <c r="U124" s="2">
        <v>0</v>
      </c>
      <c r="V124" s="2">
        <v>7.9194160248304404E-2</v>
      </c>
      <c r="W124" s="2">
        <v>0.92228260869565237</v>
      </c>
      <c r="X124" s="2">
        <v>7.9769565217391314</v>
      </c>
      <c r="Y124" s="2">
        <v>0</v>
      </c>
      <c r="Z124" s="2">
        <v>9.411771467984828E-2</v>
      </c>
      <c r="AA124" s="2">
        <v>0</v>
      </c>
      <c r="AB124" s="2">
        <v>0</v>
      </c>
      <c r="AC124" s="2">
        <v>0</v>
      </c>
      <c r="AD124" s="2">
        <v>0</v>
      </c>
      <c r="AE124" s="2">
        <v>0</v>
      </c>
      <c r="AF124" s="2">
        <v>0</v>
      </c>
      <c r="AG124" s="2">
        <v>0</v>
      </c>
      <c r="AH124" t="s">
        <v>91</v>
      </c>
      <c r="AI124">
        <v>4</v>
      </c>
    </row>
    <row r="125" spans="1:35" x14ac:dyDescent="0.25">
      <c r="A125" t="s">
        <v>617</v>
      </c>
      <c r="B125" t="s">
        <v>372</v>
      </c>
      <c r="C125" t="s">
        <v>502</v>
      </c>
      <c r="D125" t="s">
        <v>555</v>
      </c>
      <c r="E125" s="2">
        <v>84.271739130434781</v>
      </c>
      <c r="F125" s="2">
        <v>32.489130434782609</v>
      </c>
      <c r="G125" s="2">
        <v>0.2608695652173913</v>
      </c>
      <c r="H125" s="2">
        <v>0.2608695652173913</v>
      </c>
      <c r="I125" s="2">
        <v>0.34782608695652173</v>
      </c>
      <c r="J125" s="2">
        <v>0</v>
      </c>
      <c r="K125" s="2">
        <v>3.0434782608695654</v>
      </c>
      <c r="L125" s="2">
        <v>1.3963043478260868</v>
      </c>
      <c r="M125" s="2">
        <v>4.5434782608695654</v>
      </c>
      <c r="N125" s="2">
        <v>0</v>
      </c>
      <c r="O125" s="2">
        <v>5.3914613697923386E-2</v>
      </c>
      <c r="P125" s="2">
        <v>0.13043478260869565</v>
      </c>
      <c r="Q125" s="2">
        <v>31.576086956521738</v>
      </c>
      <c r="R125" s="2">
        <v>0.37624145492067584</v>
      </c>
      <c r="S125" s="2">
        <v>2.426195652173913</v>
      </c>
      <c r="T125" s="2">
        <v>2.996413043478261</v>
      </c>
      <c r="U125" s="2">
        <v>0</v>
      </c>
      <c r="V125" s="2">
        <v>6.4346704501483304E-2</v>
      </c>
      <c r="W125" s="2">
        <v>0.75173913043478258</v>
      </c>
      <c r="X125" s="2">
        <v>2.6365217391304343</v>
      </c>
      <c r="Y125" s="2">
        <v>0</v>
      </c>
      <c r="Z125" s="2">
        <v>4.0206371727073385E-2</v>
      </c>
      <c r="AA125" s="2">
        <v>0.2608695652173913</v>
      </c>
      <c r="AB125" s="2">
        <v>0</v>
      </c>
      <c r="AC125" s="2">
        <v>0</v>
      </c>
      <c r="AD125" s="2">
        <v>0</v>
      </c>
      <c r="AE125" s="2">
        <v>0</v>
      </c>
      <c r="AF125" s="2">
        <v>0</v>
      </c>
      <c r="AG125" s="2">
        <v>0</v>
      </c>
      <c r="AH125" t="s">
        <v>172</v>
      </c>
      <c r="AI125">
        <v>4</v>
      </c>
    </row>
    <row r="126" spans="1:35" x14ac:dyDescent="0.25">
      <c r="A126" t="s">
        <v>617</v>
      </c>
      <c r="B126" t="s">
        <v>309</v>
      </c>
      <c r="C126" t="s">
        <v>427</v>
      </c>
      <c r="D126" t="s">
        <v>525</v>
      </c>
      <c r="E126" s="2">
        <v>80.228260869565219</v>
      </c>
      <c r="F126" s="2">
        <v>0</v>
      </c>
      <c r="G126" s="2">
        <v>6.5217391304347824E-2</v>
      </c>
      <c r="H126" s="2">
        <v>0</v>
      </c>
      <c r="I126" s="2">
        <v>0</v>
      </c>
      <c r="J126" s="2">
        <v>0</v>
      </c>
      <c r="K126" s="2">
        <v>0</v>
      </c>
      <c r="L126" s="2">
        <v>4.8461956521739129</v>
      </c>
      <c r="M126" s="2">
        <v>0</v>
      </c>
      <c r="N126" s="2">
        <v>0</v>
      </c>
      <c r="O126" s="2">
        <v>0</v>
      </c>
      <c r="P126" s="2">
        <v>0</v>
      </c>
      <c r="Q126" s="2">
        <v>0</v>
      </c>
      <c r="R126" s="2">
        <v>0</v>
      </c>
      <c r="S126" s="2">
        <v>1.0217391304347827</v>
      </c>
      <c r="T126" s="2">
        <v>10.34</v>
      </c>
      <c r="U126" s="2">
        <v>0</v>
      </c>
      <c r="V126" s="2">
        <v>0.14161766698279366</v>
      </c>
      <c r="W126" s="2">
        <v>1.05</v>
      </c>
      <c r="X126" s="2">
        <v>6.3608695652173894</v>
      </c>
      <c r="Y126" s="2">
        <v>0</v>
      </c>
      <c r="Z126" s="2">
        <v>9.237230727543691E-2</v>
      </c>
      <c r="AA126" s="2">
        <v>0</v>
      </c>
      <c r="AB126" s="2">
        <v>0</v>
      </c>
      <c r="AC126" s="2">
        <v>0</v>
      </c>
      <c r="AD126" s="2">
        <v>0</v>
      </c>
      <c r="AE126" s="2">
        <v>0</v>
      </c>
      <c r="AF126" s="2">
        <v>0</v>
      </c>
      <c r="AG126" s="2">
        <v>0</v>
      </c>
      <c r="AH126" t="s">
        <v>108</v>
      </c>
      <c r="AI126">
        <v>4</v>
      </c>
    </row>
    <row r="127" spans="1:35" x14ac:dyDescent="0.25">
      <c r="A127" t="s">
        <v>617</v>
      </c>
      <c r="B127" t="s">
        <v>280</v>
      </c>
      <c r="C127" t="s">
        <v>467</v>
      </c>
      <c r="D127" t="s">
        <v>543</v>
      </c>
      <c r="E127" s="2">
        <v>44.5</v>
      </c>
      <c r="F127" s="2">
        <v>5.2173913043478262</v>
      </c>
      <c r="G127" s="2">
        <v>0.2608695652173913</v>
      </c>
      <c r="H127" s="2">
        <v>0.13043478260869565</v>
      </c>
      <c r="I127" s="2">
        <v>0.31793478260869568</v>
      </c>
      <c r="J127" s="2">
        <v>0</v>
      </c>
      <c r="K127" s="2">
        <v>0</v>
      </c>
      <c r="L127" s="2">
        <v>9.2105434782608651</v>
      </c>
      <c r="M127" s="2">
        <v>5.1371739130434788</v>
      </c>
      <c r="N127" s="2">
        <v>0</v>
      </c>
      <c r="O127" s="2">
        <v>0.11544211040547143</v>
      </c>
      <c r="P127" s="2">
        <v>5.2932608695652155</v>
      </c>
      <c r="Q127" s="2">
        <v>0</v>
      </c>
      <c r="R127" s="2">
        <v>0.11894968246213967</v>
      </c>
      <c r="S127" s="2">
        <v>2.310869565217391</v>
      </c>
      <c r="T127" s="2">
        <v>7.4991304347826109</v>
      </c>
      <c r="U127" s="2">
        <v>0</v>
      </c>
      <c r="V127" s="2">
        <v>0.22044943820224724</v>
      </c>
      <c r="W127" s="2">
        <v>0.85347826086956513</v>
      </c>
      <c r="X127" s="2">
        <v>5.6961956521739152</v>
      </c>
      <c r="Y127" s="2">
        <v>0</v>
      </c>
      <c r="Z127" s="2">
        <v>0.14718368343917934</v>
      </c>
      <c r="AA127" s="2">
        <v>0</v>
      </c>
      <c r="AB127" s="2">
        <v>0</v>
      </c>
      <c r="AC127" s="2">
        <v>0</v>
      </c>
      <c r="AD127" s="2">
        <v>0</v>
      </c>
      <c r="AE127" s="2">
        <v>0</v>
      </c>
      <c r="AF127" s="2">
        <v>0</v>
      </c>
      <c r="AG127" s="2">
        <v>0</v>
      </c>
      <c r="AH127" t="s">
        <v>79</v>
      </c>
      <c r="AI127">
        <v>4</v>
      </c>
    </row>
    <row r="128" spans="1:35" x14ac:dyDescent="0.25">
      <c r="A128" t="s">
        <v>617</v>
      </c>
      <c r="B128" t="s">
        <v>233</v>
      </c>
      <c r="C128" t="s">
        <v>455</v>
      </c>
      <c r="D128" t="s">
        <v>569</v>
      </c>
      <c r="E128" s="2">
        <v>114.30434782608695</v>
      </c>
      <c r="F128" s="2">
        <v>0</v>
      </c>
      <c r="G128" s="2">
        <v>0</v>
      </c>
      <c r="H128" s="2">
        <v>0</v>
      </c>
      <c r="I128" s="2">
        <v>0</v>
      </c>
      <c r="J128" s="2">
        <v>0</v>
      </c>
      <c r="K128" s="2">
        <v>0</v>
      </c>
      <c r="L128" s="2">
        <v>3.7723913043478263</v>
      </c>
      <c r="M128" s="2">
        <v>0</v>
      </c>
      <c r="N128" s="2">
        <v>0</v>
      </c>
      <c r="O128" s="2">
        <v>0</v>
      </c>
      <c r="P128" s="2">
        <v>0</v>
      </c>
      <c r="Q128" s="2">
        <v>0</v>
      </c>
      <c r="R128" s="2">
        <v>0</v>
      </c>
      <c r="S128" s="2">
        <v>3.8832608695652171</v>
      </c>
      <c r="T128" s="2">
        <v>3.3554347826086954</v>
      </c>
      <c r="U128" s="2">
        <v>0</v>
      </c>
      <c r="V128" s="2">
        <v>6.3328261696462537E-2</v>
      </c>
      <c r="W128" s="2">
        <v>3.6427173913043478</v>
      </c>
      <c r="X128" s="2">
        <v>7.1124999999999998</v>
      </c>
      <c r="Y128" s="2">
        <v>0</v>
      </c>
      <c r="Z128" s="2">
        <v>9.4092810954735637E-2</v>
      </c>
      <c r="AA128" s="2">
        <v>0</v>
      </c>
      <c r="AB128" s="2">
        <v>0</v>
      </c>
      <c r="AC128" s="2">
        <v>0</v>
      </c>
      <c r="AD128" s="2">
        <v>0</v>
      </c>
      <c r="AE128" s="2">
        <v>0</v>
      </c>
      <c r="AF128" s="2">
        <v>0</v>
      </c>
      <c r="AG128" s="2">
        <v>0</v>
      </c>
      <c r="AH128" t="s">
        <v>32</v>
      </c>
      <c r="AI128">
        <v>4</v>
      </c>
    </row>
    <row r="129" spans="1:35" x14ac:dyDescent="0.25">
      <c r="A129" t="s">
        <v>617</v>
      </c>
      <c r="B129" t="s">
        <v>305</v>
      </c>
      <c r="C129" t="s">
        <v>429</v>
      </c>
      <c r="D129" t="s">
        <v>537</v>
      </c>
      <c r="E129" s="2">
        <v>82.369565217391298</v>
      </c>
      <c r="F129" s="2">
        <v>5.1304347826086953</v>
      </c>
      <c r="G129" s="2">
        <v>1.0869565217391304E-2</v>
      </c>
      <c r="H129" s="2">
        <v>0.30978260869565216</v>
      </c>
      <c r="I129" s="2">
        <v>0.77173913043478259</v>
      </c>
      <c r="J129" s="2">
        <v>3.2608695652173912E-2</v>
      </c>
      <c r="K129" s="2">
        <v>0</v>
      </c>
      <c r="L129" s="2">
        <v>8.6585869565217415</v>
      </c>
      <c r="M129" s="2">
        <v>10.396739130434783</v>
      </c>
      <c r="N129" s="2">
        <v>0</v>
      </c>
      <c r="O129" s="2">
        <v>0.12622063869094749</v>
      </c>
      <c r="P129" s="2">
        <v>0</v>
      </c>
      <c r="Q129" s="2">
        <v>6.2961956521739131</v>
      </c>
      <c r="R129" s="2">
        <v>7.6438374241224599E-2</v>
      </c>
      <c r="S129" s="2">
        <v>5.2407608695652188</v>
      </c>
      <c r="T129" s="2">
        <v>10.631195652173913</v>
      </c>
      <c r="U129" s="2">
        <v>0</v>
      </c>
      <c r="V129" s="2">
        <v>0.19269200316706259</v>
      </c>
      <c r="W129" s="2">
        <v>2.7479347826086955</v>
      </c>
      <c r="X129" s="2">
        <v>10.090760869565216</v>
      </c>
      <c r="Y129" s="2">
        <v>0.32760869565217388</v>
      </c>
      <c r="Z129" s="2">
        <v>0.15984428609131696</v>
      </c>
      <c r="AA129" s="2">
        <v>0</v>
      </c>
      <c r="AB129" s="2">
        <v>0</v>
      </c>
      <c r="AC129" s="2">
        <v>0</v>
      </c>
      <c r="AD129" s="2">
        <v>0</v>
      </c>
      <c r="AE129" s="2">
        <v>0</v>
      </c>
      <c r="AF129" s="2">
        <v>0</v>
      </c>
      <c r="AG129" s="2">
        <v>0</v>
      </c>
      <c r="AH129" t="s">
        <v>104</v>
      </c>
      <c r="AI129">
        <v>4</v>
      </c>
    </row>
    <row r="130" spans="1:35" x14ac:dyDescent="0.25">
      <c r="A130" t="s">
        <v>617</v>
      </c>
      <c r="B130" t="s">
        <v>250</v>
      </c>
      <c r="C130" t="s">
        <v>464</v>
      </c>
      <c r="D130" t="s">
        <v>529</v>
      </c>
      <c r="E130" s="2">
        <v>87.119565217391298</v>
      </c>
      <c r="F130" s="2">
        <v>10.521739130434783</v>
      </c>
      <c r="G130" s="2">
        <v>0.44565217391304346</v>
      </c>
      <c r="H130" s="2">
        <v>0.39130434782608697</v>
      </c>
      <c r="I130" s="2">
        <v>4.6086956521739131</v>
      </c>
      <c r="J130" s="2">
        <v>0</v>
      </c>
      <c r="K130" s="2">
        <v>3.5054347826086958</v>
      </c>
      <c r="L130" s="2">
        <v>4.7282608695652177</v>
      </c>
      <c r="M130" s="2">
        <v>8.1739130434782616</v>
      </c>
      <c r="N130" s="2">
        <v>0</v>
      </c>
      <c r="O130" s="2">
        <v>9.3824079850280739E-2</v>
      </c>
      <c r="P130" s="2">
        <v>5.2907608695652177</v>
      </c>
      <c r="Q130" s="2">
        <v>8.1657608695652169</v>
      </c>
      <c r="R130" s="2">
        <v>0.15446038677479726</v>
      </c>
      <c r="S130" s="2">
        <v>4.6711956521739131</v>
      </c>
      <c r="T130" s="2">
        <v>1.826086956521739</v>
      </c>
      <c r="U130" s="2">
        <v>0</v>
      </c>
      <c r="V130" s="2">
        <v>7.4578914535246427E-2</v>
      </c>
      <c r="W130" s="2">
        <v>3.1277173913043477</v>
      </c>
      <c r="X130" s="2">
        <v>4.4945652173913047</v>
      </c>
      <c r="Y130" s="2">
        <v>0</v>
      </c>
      <c r="Z130" s="2">
        <v>8.7492202121023085E-2</v>
      </c>
      <c r="AA130" s="2">
        <v>0</v>
      </c>
      <c r="AB130" s="2">
        <v>0</v>
      </c>
      <c r="AC130" s="2">
        <v>0</v>
      </c>
      <c r="AD130" s="2">
        <v>0</v>
      </c>
      <c r="AE130" s="2">
        <v>47.440108695652171</v>
      </c>
      <c r="AF130" s="2">
        <v>7.7717391304347823</v>
      </c>
      <c r="AG130" s="2">
        <v>0</v>
      </c>
      <c r="AH130" t="s">
        <v>49</v>
      </c>
      <c r="AI130">
        <v>4</v>
      </c>
    </row>
    <row r="131" spans="1:35" x14ac:dyDescent="0.25">
      <c r="A131" t="s">
        <v>617</v>
      </c>
      <c r="B131" t="s">
        <v>370</v>
      </c>
      <c r="C131" t="s">
        <v>425</v>
      </c>
      <c r="D131" t="s">
        <v>514</v>
      </c>
      <c r="E131" s="2">
        <v>51.847826086956523</v>
      </c>
      <c r="F131" s="2">
        <v>10.989130434782609</v>
      </c>
      <c r="G131" s="2">
        <v>0.28260869565217389</v>
      </c>
      <c r="H131" s="2">
        <v>0.18478260869565216</v>
      </c>
      <c r="I131" s="2">
        <v>0</v>
      </c>
      <c r="J131" s="2">
        <v>0</v>
      </c>
      <c r="K131" s="2">
        <v>0</v>
      </c>
      <c r="L131" s="2">
        <v>14.069021739130436</v>
      </c>
      <c r="M131" s="2">
        <v>10.910326086956522</v>
      </c>
      <c r="N131" s="2">
        <v>0</v>
      </c>
      <c r="O131" s="2">
        <v>0.21042976939203353</v>
      </c>
      <c r="P131" s="2">
        <v>0</v>
      </c>
      <c r="Q131" s="2">
        <v>4.8967391304347823</v>
      </c>
      <c r="R131" s="2">
        <v>9.4444444444444428E-2</v>
      </c>
      <c r="S131" s="2">
        <v>8.1235869565217396</v>
      </c>
      <c r="T131" s="2">
        <v>9.5119565217391315</v>
      </c>
      <c r="U131" s="2">
        <v>0</v>
      </c>
      <c r="V131" s="2">
        <v>0.34014046121593294</v>
      </c>
      <c r="W131" s="2">
        <v>11.107065217391305</v>
      </c>
      <c r="X131" s="2">
        <v>9.6638043478260869</v>
      </c>
      <c r="Y131" s="2">
        <v>0</v>
      </c>
      <c r="Z131" s="2">
        <v>0.40061215932914046</v>
      </c>
      <c r="AA131" s="2">
        <v>0</v>
      </c>
      <c r="AB131" s="2">
        <v>0</v>
      </c>
      <c r="AC131" s="2">
        <v>0</v>
      </c>
      <c r="AD131" s="2">
        <v>0</v>
      </c>
      <c r="AE131" s="2">
        <v>0</v>
      </c>
      <c r="AF131" s="2">
        <v>0</v>
      </c>
      <c r="AG131" s="2">
        <v>0</v>
      </c>
      <c r="AH131" t="s">
        <v>170</v>
      </c>
      <c r="AI131">
        <v>4</v>
      </c>
    </row>
    <row r="132" spans="1:35" x14ac:dyDescent="0.25">
      <c r="A132" t="s">
        <v>617</v>
      </c>
      <c r="B132" t="s">
        <v>388</v>
      </c>
      <c r="C132" t="s">
        <v>419</v>
      </c>
      <c r="D132" t="s">
        <v>591</v>
      </c>
      <c r="E132" s="2">
        <v>52.923913043478258</v>
      </c>
      <c r="F132" s="2">
        <v>5.5652173913043477</v>
      </c>
      <c r="G132" s="2">
        <v>8.1521739130434784E-2</v>
      </c>
      <c r="H132" s="2">
        <v>0.28532608695652173</v>
      </c>
      <c r="I132" s="2">
        <v>0.2608695652173913</v>
      </c>
      <c r="J132" s="2">
        <v>0</v>
      </c>
      <c r="K132" s="2">
        <v>0</v>
      </c>
      <c r="L132" s="2">
        <v>3.4541304347826092</v>
      </c>
      <c r="M132" s="2">
        <v>4.8206521739130439</v>
      </c>
      <c r="N132" s="2">
        <v>0</v>
      </c>
      <c r="O132" s="2">
        <v>9.1086465393304589E-2</v>
      </c>
      <c r="P132" s="2">
        <v>6.2771739130434785</v>
      </c>
      <c r="Q132" s="2">
        <v>0</v>
      </c>
      <c r="R132" s="2">
        <v>0.118607516943931</v>
      </c>
      <c r="S132" s="2">
        <v>2.198804347826087</v>
      </c>
      <c r="T132" s="2">
        <v>3.5360869565217392</v>
      </c>
      <c r="U132" s="2">
        <v>0</v>
      </c>
      <c r="V132" s="2">
        <v>0.10836105976586569</v>
      </c>
      <c r="W132" s="2">
        <v>1.9242391304347826</v>
      </c>
      <c r="X132" s="2">
        <v>4.6016304347826091</v>
      </c>
      <c r="Y132" s="2">
        <v>10.071521739130432</v>
      </c>
      <c r="Z132" s="2">
        <v>0.31360854384883957</v>
      </c>
      <c r="AA132" s="2">
        <v>0</v>
      </c>
      <c r="AB132" s="2">
        <v>0</v>
      </c>
      <c r="AC132" s="2">
        <v>0</v>
      </c>
      <c r="AD132" s="2">
        <v>0</v>
      </c>
      <c r="AE132" s="2">
        <v>0</v>
      </c>
      <c r="AF132" s="2">
        <v>0</v>
      </c>
      <c r="AG132" s="2">
        <v>0</v>
      </c>
      <c r="AH132" t="s">
        <v>188</v>
      </c>
      <c r="AI132">
        <v>4</v>
      </c>
    </row>
    <row r="133" spans="1:35" x14ac:dyDescent="0.25">
      <c r="A133" t="s">
        <v>617</v>
      </c>
      <c r="B133" t="s">
        <v>399</v>
      </c>
      <c r="C133" t="s">
        <v>512</v>
      </c>
      <c r="D133" t="s">
        <v>567</v>
      </c>
      <c r="E133" s="2">
        <v>58.902173913043477</v>
      </c>
      <c r="F133" s="2">
        <v>5.7391304347826084</v>
      </c>
      <c r="G133" s="2">
        <v>6.5217391304347824E-2</v>
      </c>
      <c r="H133" s="2">
        <v>0.2608695652173913</v>
      </c>
      <c r="I133" s="2">
        <v>0.86956521739130432</v>
      </c>
      <c r="J133" s="2">
        <v>0</v>
      </c>
      <c r="K133" s="2">
        <v>0</v>
      </c>
      <c r="L133" s="2">
        <v>8.3859782608695674</v>
      </c>
      <c r="M133" s="2">
        <v>0</v>
      </c>
      <c r="N133" s="2">
        <v>5.9972826086956523</v>
      </c>
      <c r="O133" s="2">
        <v>0.10181767853847574</v>
      </c>
      <c r="P133" s="2">
        <v>0</v>
      </c>
      <c r="Q133" s="2">
        <v>5.8478260869565215</v>
      </c>
      <c r="R133" s="2">
        <v>9.9280310020298954E-2</v>
      </c>
      <c r="S133" s="2">
        <v>2.6678260869565222</v>
      </c>
      <c r="T133" s="2">
        <v>0</v>
      </c>
      <c r="U133" s="2">
        <v>0</v>
      </c>
      <c r="V133" s="2">
        <v>4.5292489389186209E-2</v>
      </c>
      <c r="W133" s="2">
        <v>1.6568478260869568</v>
      </c>
      <c r="X133" s="2">
        <v>0.59923913043478261</v>
      </c>
      <c r="Y133" s="2">
        <v>0</v>
      </c>
      <c r="Z133" s="2">
        <v>3.8302269791474448E-2</v>
      </c>
      <c r="AA133" s="2">
        <v>0.67119565217391308</v>
      </c>
      <c r="AB133" s="2">
        <v>0</v>
      </c>
      <c r="AC133" s="2">
        <v>0</v>
      </c>
      <c r="AD133" s="2">
        <v>0</v>
      </c>
      <c r="AE133" s="2">
        <v>0</v>
      </c>
      <c r="AF133" s="2">
        <v>0</v>
      </c>
      <c r="AG133" s="2">
        <v>6.5217391304347824E-2</v>
      </c>
      <c r="AH133" t="s">
        <v>199</v>
      </c>
      <c r="AI133">
        <v>4</v>
      </c>
    </row>
    <row r="134" spans="1:35" x14ac:dyDescent="0.25">
      <c r="A134" t="s">
        <v>617</v>
      </c>
      <c r="B134" t="s">
        <v>238</v>
      </c>
      <c r="C134" t="s">
        <v>458</v>
      </c>
      <c r="D134" t="s">
        <v>527</v>
      </c>
      <c r="E134" s="2">
        <v>85.445652173913047</v>
      </c>
      <c r="F134" s="2">
        <v>5.3913043478260869</v>
      </c>
      <c r="G134" s="2">
        <v>0</v>
      </c>
      <c r="H134" s="2">
        <v>0.48880434782608695</v>
      </c>
      <c r="I134" s="2">
        <v>1.2554347826086956</v>
      </c>
      <c r="J134" s="2">
        <v>0</v>
      </c>
      <c r="K134" s="2">
        <v>0</v>
      </c>
      <c r="L134" s="2">
        <v>4.4913043478260866</v>
      </c>
      <c r="M134" s="2">
        <v>4.8695652173913047</v>
      </c>
      <c r="N134" s="2">
        <v>0</v>
      </c>
      <c r="O134" s="2">
        <v>5.6990204808548529E-2</v>
      </c>
      <c r="P134" s="2">
        <v>4.3804347826086953</v>
      </c>
      <c r="Q134" s="2">
        <v>4.9157608695652177</v>
      </c>
      <c r="R134" s="2">
        <v>0.10879659076453378</v>
      </c>
      <c r="S134" s="2">
        <v>4.7955434782608712</v>
      </c>
      <c r="T134" s="2">
        <v>7.3446739130434802</v>
      </c>
      <c r="U134" s="2">
        <v>0</v>
      </c>
      <c r="V134" s="2">
        <v>0.14208116015774078</v>
      </c>
      <c r="W134" s="2">
        <v>3.7519565217391313</v>
      </c>
      <c r="X134" s="2">
        <v>12.638260869565221</v>
      </c>
      <c r="Y134" s="2">
        <v>0</v>
      </c>
      <c r="Z134" s="2">
        <v>0.19182037908663022</v>
      </c>
      <c r="AA134" s="2">
        <v>0</v>
      </c>
      <c r="AB134" s="2">
        <v>0</v>
      </c>
      <c r="AC134" s="2">
        <v>0</v>
      </c>
      <c r="AD134" s="2">
        <v>0</v>
      </c>
      <c r="AE134" s="2">
        <v>0</v>
      </c>
      <c r="AF134" s="2">
        <v>0</v>
      </c>
      <c r="AG134" s="2">
        <v>0</v>
      </c>
      <c r="AH134" t="s">
        <v>37</v>
      </c>
      <c r="AI134">
        <v>4</v>
      </c>
    </row>
    <row r="135" spans="1:35" x14ac:dyDescent="0.25">
      <c r="A135" t="s">
        <v>617</v>
      </c>
      <c r="B135" t="s">
        <v>306</v>
      </c>
      <c r="C135" t="s">
        <v>403</v>
      </c>
      <c r="D135" t="s">
        <v>538</v>
      </c>
      <c r="E135" s="2">
        <v>121.34782608695652</v>
      </c>
      <c r="F135" s="2">
        <v>30.163043478260871</v>
      </c>
      <c r="G135" s="2">
        <v>3.2608695652173912E-2</v>
      </c>
      <c r="H135" s="2">
        <v>0</v>
      </c>
      <c r="I135" s="2">
        <v>0.17391304347826086</v>
      </c>
      <c r="J135" s="2">
        <v>0</v>
      </c>
      <c r="K135" s="2">
        <v>2.1739130434782608E-2</v>
      </c>
      <c r="L135" s="2">
        <v>16.620108695652174</v>
      </c>
      <c r="M135" s="2">
        <v>6.2282608695652177</v>
      </c>
      <c r="N135" s="2">
        <v>5.6440217391304346</v>
      </c>
      <c r="O135" s="2">
        <v>9.7836796847008245E-2</v>
      </c>
      <c r="P135" s="2">
        <v>5.7581521739130439</v>
      </c>
      <c r="Q135" s="2">
        <v>9.4565217391304355</v>
      </c>
      <c r="R135" s="2">
        <v>0.12538068792547477</v>
      </c>
      <c r="S135" s="2">
        <v>2.5597826086956523</v>
      </c>
      <c r="T135" s="2">
        <v>12.94739130434783</v>
      </c>
      <c r="U135" s="2">
        <v>0</v>
      </c>
      <c r="V135" s="2">
        <v>0.1277911142959513</v>
      </c>
      <c r="W135" s="2">
        <v>4.8453260869565211</v>
      </c>
      <c r="X135" s="2">
        <v>12.154782608695653</v>
      </c>
      <c r="Y135" s="2">
        <v>2.024130434782609</v>
      </c>
      <c r="Z135" s="2">
        <v>0.15677445360085993</v>
      </c>
      <c r="AA135" s="2">
        <v>0</v>
      </c>
      <c r="AB135" s="2">
        <v>0</v>
      </c>
      <c r="AC135" s="2">
        <v>0</v>
      </c>
      <c r="AD135" s="2">
        <v>0</v>
      </c>
      <c r="AE135" s="2">
        <v>29.885869565217391</v>
      </c>
      <c r="AF135" s="2">
        <v>0</v>
      </c>
      <c r="AG135" s="2">
        <v>3.2608695652173912E-2</v>
      </c>
      <c r="AH135" t="s">
        <v>105</v>
      </c>
      <c r="AI135">
        <v>4</v>
      </c>
    </row>
    <row r="136" spans="1:35" x14ac:dyDescent="0.25">
      <c r="A136" t="s">
        <v>617</v>
      </c>
      <c r="B136" t="s">
        <v>324</v>
      </c>
      <c r="C136" t="s">
        <v>488</v>
      </c>
      <c r="D136" t="s">
        <v>552</v>
      </c>
      <c r="E136" s="2">
        <v>50.695652173913047</v>
      </c>
      <c r="F136" s="2">
        <v>5.1576086956521738</v>
      </c>
      <c r="G136" s="2">
        <v>4.3478260869565216E-2</v>
      </c>
      <c r="H136" s="2">
        <v>0.25858695652173913</v>
      </c>
      <c r="I136" s="2">
        <v>0</v>
      </c>
      <c r="J136" s="2">
        <v>0</v>
      </c>
      <c r="K136" s="2">
        <v>0</v>
      </c>
      <c r="L136" s="2">
        <v>5.2701086956521737</v>
      </c>
      <c r="M136" s="2">
        <v>2.3858695652173911</v>
      </c>
      <c r="N136" s="2">
        <v>0</v>
      </c>
      <c r="O136" s="2">
        <v>4.7062607204116633E-2</v>
      </c>
      <c r="P136" s="2">
        <v>5.4157608695652177</v>
      </c>
      <c r="Q136" s="2">
        <v>2.1793478260869565</v>
      </c>
      <c r="R136" s="2">
        <v>0.14981775300171526</v>
      </c>
      <c r="S136" s="2">
        <v>1.0738043478260868</v>
      </c>
      <c r="T136" s="2">
        <v>5.8430434782608716</v>
      </c>
      <c r="U136" s="2">
        <v>0</v>
      </c>
      <c r="V136" s="2">
        <v>0.13643867924528305</v>
      </c>
      <c r="W136" s="2">
        <v>1.1791304347826088</v>
      </c>
      <c r="X136" s="2">
        <v>6.9694565217391311</v>
      </c>
      <c r="Y136" s="2">
        <v>0</v>
      </c>
      <c r="Z136" s="2">
        <v>0.16073542024013723</v>
      </c>
      <c r="AA136" s="2">
        <v>0</v>
      </c>
      <c r="AB136" s="2">
        <v>0</v>
      </c>
      <c r="AC136" s="2">
        <v>0</v>
      </c>
      <c r="AD136" s="2">
        <v>0</v>
      </c>
      <c r="AE136" s="2">
        <v>0</v>
      </c>
      <c r="AF136" s="2">
        <v>0</v>
      </c>
      <c r="AG136" s="2">
        <v>0</v>
      </c>
      <c r="AH136" t="s">
        <v>123</v>
      </c>
      <c r="AI136">
        <v>4</v>
      </c>
    </row>
    <row r="137" spans="1:35" x14ac:dyDescent="0.25">
      <c r="A137" t="s">
        <v>617</v>
      </c>
      <c r="B137" t="s">
        <v>378</v>
      </c>
      <c r="C137" t="s">
        <v>505</v>
      </c>
      <c r="D137" t="s">
        <v>571</v>
      </c>
      <c r="E137" s="2">
        <v>78.413043478260875</v>
      </c>
      <c r="F137" s="2">
        <v>0</v>
      </c>
      <c r="G137" s="2">
        <v>0.39130434782608697</v>
      </c>
      <c r="H137" s="2">
        <v>0.11956521739130435</v>
      </c>
      <c r="I137" s="2">
        <v>1.1956521739130435</v>
      </c>
      <c r="J137" s="2">
        <v>0</v>
      </c>
      <c r="K137" s="2">
        <v>0</v>
      </c>
      <c r="L137" s="2">
        <v>1.3083695652173915</v>
      </c>
      <c r="M137" s="2">
        <v>5.3016304347826084</v>
      </c>
      <c r="N137" s="2">
        <v>0</v>
      </c>
      <c r="O137" s="2">
        <v>6.7611588577765447E-2</v>
      </c>
      <c r="P137" s="2">
        <v>5.2119565217391308</v>
      </c>
      <c r="Q137" s="2">
        <v>9.9538043478260878</v>
      </c>
      <c r="R137" s="2">
        <v>0.19340864984751871</v>
      </c>
      <c r="S137" s="2">
        <v>0.87249999999999983</v>
      </c>
      <c r="T137" s="2">
        <v>0.88282608695652176</v>
      </c>
      <c r="U137" s="2">
        <v>0</v>
      </c>
      <c r="V137" s="2">
        <v>2.2385639035209313E-2</v>
      </c>
      <c r="W137" s="2">
        <v>0.95630434782608698</v>
      </c>
      <c r="X137" s="2">
        <v>0.6875</v>
      </c>
      <c r="Y137" s="2">
        <v>1.5082608695652173</v>
      </c>
      <c r="Z137" s="2">
        <v>4.0198225672303849E-2</v>
      </c>
      <c r="AA137" s="2">
        <v>4.9565217391304346</v>
      </c>
      <c r="AB137" s="2">
        <v>0</v>
      </c>
      <c r="AC137" s="2">
        <v>0</v>
      </c>
      <c r="AD137" s="2">
        <v>0</v>
      </c>
      <c r="AE137" s="2">
        <v>0</v>
      </c>
      <c r="AF137" s="2">
        <v>0</v>
      </c>
      <c r="AG137" s="2">
        <v>0</v>
      </c>
      <c r="AH137" t="s">
        <v>178</v>
      </c>
      <c r="AI137">
        <v>4</v>
      </c>
    </row>
    <row r="138" spans="1:35" x14ac:dyDescent="0.25">
      <c r="A138" t="s">
        <v>617</v>
      </c>
      <c r="B138" t="s">
        <v>248</v>
      </c>
      <c r="C138" t="s">
        <v>463</v>
      </c>
      <c r="D138" t="s">
        <v>518</v>
      </c>
      <c r="E138" s="2">
        <v>39.826086956521742</v>
      </c>
      <c r="F138" s="2">
        <v>0</v>
      </c>
      <c r="G138" s="2">
        <v>9.7826086956521743E-2</v>
      </c>
      <c r="H138" s="2">
        <v>0.16032608695652173</v>
      </c>
      <c r="I138" s="2">
        <v>3.2608695652173912E-2</v>
      </c>
      <c r="J138" s="2">
        <v>0</v>
      </c>
      <c r="K138" s="2">
        <v>0</v>
      </c>
      <c r="L138" s="2">
        <v>1.3206521739130437</v>
      </c>
      <c r="M138" s="2">
        <v>0</v>
      </c>
      <c r="N138" s="2">
        <v>0</v>
      </c>
      <c r="O138" s="2">
        <v>0</v>
      </c>
      <c r="P138" s="2">
        <v>0</v>
      </c>
      <c r="Q138" s="2">
        <v>0</v>
      </c>
      <c r="R138" s="2">
        <v>0</v>
      </c>
      <c r="S138" s="2">
        <v>0.47891304347826097</v>
      </c>
      <c r="T138" s="2">
        <v>3.9766304347826082</v>
      </c>
      <c r="U138" s="2">
        <v>0</v>
      </c>
      <c r="V138" s="2">
        <v>0.11187499999999999</v>
      </c>
      <c r="W138" s="2">
        <v>2.053260869565217</v>
      </c>
      <c r="X138" s="2">
        <v>4.2171739130434771</v>
      </c>
      <c r="Y138" s="2">
        <v>4.3777173913043468</v>
      </c>
      <c r="Z138" s="2">
        <v>0.26736626637554572</v>
      </c>
      <c r="AA138" s="2">
        <v>0</v>
      </c>
      <c r="AB138" s="2">
        <v>0</v>
      </c>
      <c r="AC138" s="2">
        <v>0</v>
      </c>
      <c r="AD138" s="2">
        <v>0</v>
      </c>
      <c r="AE138" s="2">
        <v>0</v>
      </c>
      <c r="AF138" s="2">
        <v>0</v>
      </c>
      <c r="AG138" s="2">
        <v>0</v>
      </c>
      <c r="AH138" t="s">
        <v>47</v>
      </c>
      <c r="AI138">
        <v>4</v>
      </c>
    </row>
    <row r="139" spans="1:35" x14ac:dyDescent="0.25">
      <c r="A139" t="s">
        <v>617</v>
      </c>
      <c r="B139" t="s">
        <v>237</v>
      </c>
      <c r="C139" t="s">
        <v>457</v>
      </c>
      <c r="D139" t="s">
        <v>571</v>
      </c>
      <c r="E139" s="2">
        <v>94.065217391304344</v>
      </c>
      <c r="F139" s="2">
        <v>5.3043478260869561</v>
      </c>
      <c r="G139" s="2">
        <v>0.52173913043478259</v>
      </c>
      <c r="H139" s="2">
        <v>0.31521739130434784</v>
      </c>
      <c r="I139" s="2">
        <v>0.98641304347826086</v>
      </c>
      <c r="J139" s="2">
        <v>0</v>
      </c>
      <c r="K139" s="2">
        <v>0</v>
      </c>
      <c r="L139" s="2">
        <v>5.4022826086956517</v>
      </c>
      <c r="M139" s="2">
        <v>11.199565217391303</v>
      </c>
      <c r="N139" s="2">
        <v>0</v>
      </c>
      <c r="O139" s="2">
        <v>0.11906170556967875</v>
      </c>
      <c r="P139" s="2">
        <v>10.542065217391308</v>
      </c>
      <c r="Q139" s="2">
        <v>0</v>
      </c>
      <c r="R139" s="2">
        <v>0.11207187427779065</v>
      </c>
      <c r="S139" s="2">
        <v>4.5935869565217402</v>
      </c>
      <c r="T139" s="2">
        <v>4.8619565217391303</v>
      </c>
      <c r="U139" s="2">
        <v>0</v>
      </c>
      <c r="V139" s="2">
        <v>0.10052114629073264</v>
      </c>
      <c r="W139" s="2">
        <v>1.4821739130434783</v>
      </c>
      <c r="X139" s="2">
        <v>5.5565217391304351</v>
      </c>
      <c r="Y139" s="2">
        <v>0</v>
      </c>
      <c r="Z139" s="2">
        <v>7.4827825283106095E-2</v>
      </c>
      <c r="AA139" s="2">
        <v>0</v>
      </c>
      <c r="AB139" s="2">
        <v>0</v>
      </c>
      <c r="AC139" s="2">
        <v>0</v>
      </c>
      <c r="AD139" s="2">
        <v>0</v>
      </c>
      <c r="AE139" s="2">
        <v>0</v>
      </c>
      <c r="AF139" s="2">
        <v>0</v>
      </c>
      <c r="AG139" s="2">
        <v>0</v>
      </c>
      <c r="AH139" t="s">
        <v>36</v>
      </c>
      <c r="AI139">
        <v>4</v>
      </c>
    </row>
    <row r="140" spans="1:35" x14ac:dyDescent="0.25">
      <c r="A140" t="s">
        <v>617</v>
      </c>
      <c r="B140" t="s">
        <v>269</v>
      </c>
      <c r="C140" t="s">
        <v>424</v>
      </c>
      <c r="D140" t="s">
        <v>579</v>
      </c>
      <c r="E140" s="2">
        <v>34.217391304347828</v>
      </c>
      <c r="F140" s="2">
        <v>5.6521739130434785</v>
      </c>
      <c r="G140" s="2">
        <v>0.45652173913043476</v>
      </c>
      <c r="H140" s="2">
        <v>0.2608695652173913</v>
      </c>
      <c r="I140" s="2">
        <v>0.2608695652173913</v>
      </c>
      <c r="J140" s="2">
        <v>0</v>
      </c>
      <c r="K140" s="2">
        <v>0</v>
      </c>
      <c r="L140" s="2">
        <v>1.8550000000000002</v>
      </c>
      <c r="M140" s="2">
        <v>2.7663043478260869</v>
      </c>
      <c r="N140" s="2">
        <v>0</v>
      </c>
      <c r="O140" s="2">
        <v>8.0844980940279532E-2</v>
      </c>
      <c r="P140" s="2">
        <v>5.6576086956521738</v>
      </c>
      <c r="Q140" s="2">
        <v>0</v>
      </c>
      <c r="R140" s="2">
        <v>0.16534307496823378</v>
      </c>
      <c r="S140" s="2">
        <v>4.4534782608695656</v>
      </c>
      <c r="T140" s="2">
        <v>1.4795652173913043</v>
      </c>
      <c r="U140" s="2">
        <v>4.2751086956521753</v>
      </c>
      <c r="V140" s="2">
        <v>0.29833227445997462</v>
      </c>
      <c r="W140" s="2">
        <v>0.90184782608695646</v>
      </c>
      <c r="X140" s="2">
        <v>0</v>
      </c>
      <c r="Y140" s="2">
        <v>0</v>
      </c>
      <c r="Z140" s="2">
        <v>2.6356416772554001E-2</v>
      </c>
      <c r="AA140" s="2">
        <v>0</v>
      </c>
      <c r="AB140" s="2">
        <v>0</v>
      </c>
      <c r="AC140" s="2">
        <v>0</v>
      </c>
      <c r="AD140" s="2">
        <v>0</v>
      </c>
      <c r="AE140" s="2">
        <v>2.6785869565217388</v>
      </c>
      <c r="AF140" s="2">
        <v>1.0869565217391304E-2</v>
      </c>
      <c r="AG140" s="2">
        <v>0</v>
      </c>
      <c r="AH140" t="s">
        <v>68</v>
      </c>
      <c r="AI140">
        <v>4</v>
      </c>
    </row>
    <row r="141" spans="1:35" x14ac:dyDescent="0.25">
      <c r="A141" t="s">
        <v>617</v>
      </c>
      <c r="B141" t="s">
        <v>359</v>
      </c>
      <c r="C141" t="s">
        <v>405</v>
      </c>
      <c r="D141" t="s">
        <v>561</v>
      </c>
      <c r="E141" s="2">
        <v>62.641304347826086</v>
      </c>
      <c r="F141" s="2">
        <v>5.2173913043478262</v>
      </c>
      <c r="G141" s="2">
        <v>0.58423913043478259</v>
      </c>
      <c r="H141" s="2">
        <v>0.43478260869565216</v>
      </c>
      <c r="I141" s="2">
        <v>1.0858695652173913</v>
      </c>
      <c r="J141" s="2">
        <v>0</v>
      </c>
      <c r="K141" s="2">
        <v>0</v>
      </c>
      <c r="L141" s="2">
        <v>4.7251086956521737</v>
      </c>
      <c r="M141" s="2">
        <v>0</v>
      </c>
      <c r="N141" s="2">
        <v>5.32</v>
      </c>
      <c r="O141" s="2">
        <v>8.4927988894672915E-2</v>
      </c>
      <c r="P141" s="2">
        <v>0</v>
      </c>
      <c r="Q141" s="2">
        <v>5.6933695652173926</v>
      </c>
      <c r="R141" s="2">
        <v>9.0888426166926967E-2</v>
      </c>
      <c r="S141" s="2">
        <v>3.8415217391304344</v>
      </c>
      <c r="T141" s="2">
        <v>6.0952173913043479</v>
      </c>
      <c r="U141" s="2">
        <v>0</v>
      </c>
      <c r="V141" s="2">
        <v>0.15862918618774943</v>
      </c>
      <c r="W141" s="2">
        <v>4.8886956521739151</v>
      </c>
      <c r="X141" s="2">
        <v>5.2639130434782597</v>
      </c>
      <c r="Y141" s="2">
        <v>0</v>
      </c>
      <c r="Z141" s="2">
        <v>0.16207530799930595</v>
      </c>
      <c r="AA141" s="2">
        <v>0</v>
      </c>
      <c r="AB141" s="2">
        <v>0</v>
      </c>
      <c r="AC141" s="2">
        <v>0</v>
      </c>
      <c r="AD141" s="2">
        <v>0</v>
      </c>
      <c r="AE141" s="2">
        <v>0</v>
      </c>
      <c r="AF141" s="2">
        <v>0</v>
      </c>
      <c r="AG141" s="2">
        <v>0</v>
      </c>
      <c r="AH141" t="s">
        <v>159</v>
      </c>
      <c r="AI141">
        <v>4</v>
      </c>
    </row>
    <row r="142" spans="1:35" x14ac:dyDescent="0.25">
      <c r="A142" t="s">
        <v>617</v>
      </c>
      <c r="B142" t="s">
        <v>323</v>
      </c>
      <c r="C142" t="s">
        <v>420</v>
      </c>
      <c r="D142" t="s">
        <v>548</v>
      </c>
      <c r="E142" s="2">
        <v>79.130434782608702</v>
      </c>
      <c r="F142" s="2">
        <v>5.4782608695652177</v>
      </c>
      <c r="G142" s="2">
        <v>6.5217391304347824E-2</v>
      </c>
      <c r="H142" s="2">
        <v>0.39663043478260862</v>
      </c>
      <c r="I142" s="2">
        <v>0</v>
      </c>
      <c r="J142" s="2">
        <v>0</v>
      </c>
      <c r="K142" s="2">
        <v>0</v>
      </c>
      <c r="L142" s="2">
        <v>4.637282608695652</v>
      </c>
      <c r="M142" s="2">
        <v>4.3967391304347823</v>
      </c>
      <c r="N142" s="2">
        <v>0</v>
      </c>
      <c r="O142" s="2">
        <v>5.5563186813186803E-2</v>
      </c>
      <c r="P142" s="2">
        <v>3.6032608695652173</v>
      </c>
      <c r="Q142" s="2">
        <v>6.2336956521739131</v>
      </c>
      <c r="R142" s="2">
        <v>0.1243131868131868</v>
      </c>
      <c r="S142" s="2">
        <v>5.1845652173913033</v>
      </c>
      <c r="T142" s="2">
        <v>1.2281521739130437</v>
      </c>
      <c r="U142" s="2">
        <v>0</v>
      </c>
      <c r="V142" s="2">
        <v>8.103983516483515E-2</v>
      </c>
      <c r="W142" s="2">
        <v>5.1416304347826074</v>
      </c>
      <c r="X142" s="2">
        <v>10.339565217391305</v>
      </c>
      <c r="Y142" s="2">
        <v>0</v>
      </c>
      <c r="Z142" s="2">
        <v>0.1956414835164835</v>
      </c>
      <c r="AA142" s="2">
        <v>0</v>
      </c>
      <c r="AB142" s="2">
        <v>0</v>
      </c>
      <c r="AC142" s="2">
        <v>0</v>
      </c>
      <c r="AD142" s="2">
        <v>0</v>
      </c>
      <c r="AE142" s="2">
        <v>0</v>
      </c>
      <c r="AF142" s="2">
        <v>0</v>
      </c>
      <c r="AG142" s="2">
        <v>0</v>
      </c>
      <c r="AH142" t="s">
        <v>122</v>
      </c>
      <c r="AI142">
        <v>4</v>
      </c>
    </row>
    <row r="143" spans="1:35" x14ac:dyDescent="0.25">
      <c r="A143" t="s">
        <v>617</v>
      </c>
      <c r="B143" t="s">
        <v>268</v>
      </c>
      <c r="C143" t="s">
        <v>474</v>
      </c>
      <c r="D143" t="s">
        <v>527</v>
      </c>
      <c r="E143" s="2">
        <v>82.652173913043484</v>
      </c>
      <c r="F143" s="2">
        <v>5.4782608695652177</v>
      </c>
      <c r="G143" s="2">
        <v>0.71739130434782605</v>
      </c>
      <c r="H143" s="2">
        <v>0</v>
      </c>
      <c r="I143" s="2">
        <v>0</v>
      </c>
      <c r="J143" s="2">
        <v>0</v>
      </c>
      <c r="K143" s="2">
        <v>0.41652173913043478</v>
      </c>
      <c r="L143" s="2">
        <v>4.5857608695652168</v>
      </c>
      <c r="M143" s="2">
        <v>5.2914130434782605</v>
      </c>
      <c r="N143" s="2">
        <v>6.0695652173913039</v>
      </c>
      <c r="O143" s="2">
        <v>0.13745528669121515</v>
      </c>
      <c r="P143" s="2">
        <v>4.9696739130434784</v>
      </c>
      <c r="Q143" s="2">
        <v>0</v>
      </c>
      <c r="R143" s="2">
        <v>6.0127564439768542E-2</v>
      </c>
      <c r="S143" s="2">
        <v>1.3343478260869563</v>
      </c>
      <c r="T143" s="2">
        <v>4.3613043478260876</v>
      </c>
      <c r="U143" s="2">
        <v>0</v>
      </c>
      <c r="V143" s="2">
        <v>6.8911099421357175E-2</v>
      </c>
      <c r="W143" s="2">
        <v>6.6165217391304347</v>
      </c>
      <c r="X143" s="2">
        <v>8.5809782608695677</v>
      </c>
      <c r="Y143" s="2">
        <v>0</v>
      </c>
      <c r="Z143" s="2">
        <v>0.18387296159915834</v>
      </c>
      <c r="AA143" s="2">
        <v>0</v>
      </c>
      <c r="AB143" s="2">
        <v>0</v>
      </c>
      <c r="AC143" s="2">
        <v>0</v>
      </c>
      <c r="AD143" s="2">
        <v>0</v>
      </c>
      <c r="AE143" s="2">
        <v>0</v>
      </c>
      <c r="AF143" s="2">
        <v>0</v>
      </c>
      <c r="AG143" s="2">
        <v>0</v>
      </c>
      <c r="AH143" t="s">
        <v>67</v>
      </c>
      <c r="AI143">
        <v>4</v>
      </c>
    </row>
    <row r="144" spans="1:35" x14ac:dyDescent="0.25">
      <c r="A144" t="s">
        <v>617</v>
      </c>
      <c r="B144" t="s">
        <v>220</v>
      </c>
      <c r="C144" t="s">
        <v>405</v>
      </c>
      <c r="D144" t="s">
        <v>561</v>
      </c>
      <c r="E144" s="2">
        <v>71.945652173913047</v>
      </c>
      <c r="F144" s="2">
        <v>5.2173913043478262</v>
      </c>
      <c r="G144" s="2">
        <v>8.6956521739130432E-2</v>
      </c>
      <c r="H144" s="2">
        <v>0</v>
      </c>
      <c r="I144" s="2">
        <v>0</v>
      </c>
      <c r="J144" s="2">
        <v>0</v>
      </c>
      <c r="K144" s="2">
        <v>0.49543478260869561</v>
      </c>
      <c r="L144" s="2">
        <v>6.1540217391304353</v>
      </c>
      <c r="M144" s="2">
        <v>0</v>
      </c>
      <c r="N144" s="2">
        <v>10.3775</v>
      </c>
      <c r="O144" s="2">
        <v>0.14424082187641638</v>
      </c>
      <c r="P144" s="2">
        <v>5.6945652173913057</v>
      </c>
      <c r="Q144" s="2">
        <v>5.236847826086958</v>
      </c>
      <c r="R144" s="2">
        <v>0.15193987007100773</v>
      </c>
      <c r="S144" s="2">
        <v>0.99413043478260876</v>
      </c>
      <c r="T144" s="2">
        <v>4.0942391304347838</v>
      </c>
      <c r="U144" s="2">
        <v>0</v>
      </c>
      <c r="V144" s="2">
        <v>7.0725185073273925E-2</v>
      </c>
      <c r="W144" s="2">
        <v>1.8310869565217391</v>
      </c>
      <c r="X144" s="2">
        <v>3.8608695652173917</v>
      </c>
      <c r="Y144" s="2">
        <v>0</v>
      </c>
      <c r="Z144" s="2">
        <v>7.9114669889711442E-2</v>
      </c>
      <c r="AA144" s="2">
        <v>0</v>
      </c>
      <c r="AB144" s="2">
        <v>0</v>
      </c>
      <c r="AC144" s="2">
        <v>0</v>
      </c>
      <c r="AD144" s="2">
        <v>0</v>
      </c>
      <c r="AE144" s="2">
        <v>0</v>
      </c>
      <c r="AF144" s="2">
        <v>0</v>
      </c>
      <c r="AG144" s="2">
        <v>0</v>
      </c>
      <c r="AH144" t="s">
        <v>19</v>
      </c>
      <c r="AI144">
        <v>4</v>
      </c>
    </row>
    <row r="145" spans="1:35" x14ac:dyDescent="0.25">
      <c r="A145" t="s">
        <v>617</v>
      </c>
      <c r="B145" t="s">
        <v>307</v>
      </c>
      <c r="C145" t="s">
        <v>482</v>
      </c>
      <c r="D145" t="s">
        <v>584</v>
      </c>
      <c r="E145" s="2">
        <v>47.173913043478258</v>
      </c>
      <c r="F145" s="2">
        <v>5.0217391304347823</v>
      </c>
      <c r="G145" s="2">
        <v>3.2608695652173912E-2</v>
      </c>
      <c r="H145" s="2">
        <v>0.21739130434782608</v>
      </c>
      <c r="I145" s="2">
        <v>0.22282608695652173</v>
      </c>
      <c r="J145" s="2">
        <v>0</v>
      </c>
      <c r="K145" s="2">
        <v>0</v>
      </c>
      <c r="L145" s="2">
        <v>4.6318478260869567</v>
      </c>
      <c r="M145" s="2">
        <v>0</v>
      </c>
      <c r="N145" s="2">
        <v>4.3804347826086953</v>
      </c>
      <c r="O145" s="2">
        <v>9.285714285714286E-2</v>
      </c>
      <c r="P145" s="2">
        <v>6.3885869565217392</v>
      </c>
      <c r="Q145" s="2">
        <v>0</v>
      </c>
      <c r="R145" s="2">
        <v>0.13542626728110599</v>
      </c>
      <c r="S145" s="2">
        <v>4.3573913043478267</v>
      </c>
      <c r="T145" s="2">
        <v>5.6511956521739126</v>
      </c>
      <c r="U145" s="2">
        <v>0</v>
      </c>
      <c r="V145" s="2">
        <v>0.2121635944700461</v>
      </c>
      <c r="W145" s="2">
        <v>2.2488043478260873</v>
      </c>
      <c r="X145" s="2">
        <v>10.214130434782607</v>
      </c>
      <c r="Y145" s="2">
        <v>0.12967391304347825</v>
      </c>
      <c r="Z145" s="2">
        <v>0.26694009216589859</v>
      </c>
      <c r="AA145" s="2">
        <v>0</v>
      </c>
      <c r="AB145" s="2">
        <v>0</v>
      </c>
      <c r="AC145" s="2">
        <v>0</v>
      </c>
      <c r="AD145" s="2">
        <v>0</v>
      </c>
      <c r="AE145" s="2">
        <v>0</v>
      </c>
      <c r="AF145" s="2">
        <v>0</v>
      </c>
      <c r="AG145" s="2">
        <v>0</v>
      </c>
      <c r="AH145" t="s">
        <v>106</v>
      </c>
      <c r="AI145">
        <v>4</v>
      </c>
    </row>
    <row r="146" spans="1:35" x14ac:dyDescent="0.25">
      <c r="A146" t="s">
        <v>617</v>
      </c>
      <c r="B146" t="s">
        <v>389</v>
      </c>
      <c r="C146" t="s">
        <v>482</v>
      </c>
      <c r="D146" t="s">
        <v>584</v>
      </c>
      <c r="E146" s="2">
        <v>42.717391304347828</v>
      </c>
      <c r="F146" s="2">
        <v>4.1739130434782608</v>
      </c>
      <c r="G146" s="2">
        <v>0.25543478260869568</v>
      </c>
      <c r="H146" s="2">
        <v>0.11054347826086956</v>
      </c>
      <c r="I146" s="2">
        <v>1.9918478260869565</v>
      </c>
      <c r="J146" s="2">
        <v>0</v>
      </c>
      <c r="K146" s="2">
        <v>0</v>
      </c>
      <c r="L146" s="2">
        <v>0.18869565217391304</v>
      </c>
      <c r="M146" s="2">
        <v>5.0978260869565215</v>
      </c>
      <c r="N146" s="2">
        <v>0</v>
      </c>
      <c r="O146" s="2">
        <v>0.11933842239185749</v>
      </c>
      <c r="P146" s="2">
        <v>5.1875</v>
      </c>
      <c r="Q146" s="2">
        <v>3.9266304347826089</v>
      </c>
      <c r="R146" s="2">
        <v>0.2133587786259542</v>
      </c>
      <c r="S146" s="2">
        <v>0.10760869565217393</v>
      </c>
      <c r="T146" s="2">
        <v>0</v>
      </c>
      <c r="U146" s="2">
        <v>0</v>
      </c>
      <c r="V146" s="2">
        <v>2.5190839694656493E-3</v>
      </c>
      <c r="W146" s="2">
        <v>0.19815217391304352</v>
      </c>
      <c r="X146" s="2">
        <v>0</v>
      </c>
      <c r="Y146" s="2">
        <v>0</v>
      </c>
      <c r="Z146" s="2">
        <v>4.6386768447837156E-3</v>
      </c>
      <c r="AA146" s="2">
        <v>0</v>
      </c>
      <c r="AB146" s="2">
        <v>0</v>
      </c>
      <c r="AC146" s="2">
        <v>0</v>
      </c>
      <c r="AD146" s="2">
        <v>0</v>
      </c>
      <c r="AE146" s="2">
        <v>0</v>
      </c>
      <c r="AF146" s="2">
        <v>0</v>
      </c>
      <c r="AG146" s="2">
        <v>0</v>
      </c>
      <c r="AH146" t="s">
        <v>189</v>
      </c>
      <c r="AI146">
        <v>4</v>
      </c>
    </row>
    <row r="147" spans="1:35" x14ac:dyDescent="0.25">
      <c r="A147" t="s">
        <v>617</v>
      </c>
      <c r="B147" t="s">
        <v>349</v>
      </c>
      <c r="C147" t="s">
        <v>425</v>
      </c>
      <c r="D147" t="s">
        <v>514</v>
      </c>
      <c r="E147" s="2">
        <v>79.336956521739125</v>
      </c>
      <c r="F147" s="2">
        <v>5.4782608695652177</v>
      </c>
      <c r="G147" s="2">
        <v>0.28260869565217389</v>
      </c>
      <c r="H147" s="2">
        <v>0.17391304347826086</v>
      </c>
      <c r="I147" s="2">
        <v>0.17391304347826086</v>
      </c>
      <c r="J147" s="2">
        <v>0</v>
      </c>
      <c r="K147" s="2">
        <v>0</v>
      </c>
      <c r="L147" s="2">
        <v>7.3179347826086953</v>
      </c>
      <c r="M147" s="2">
        <v>5.2391304347826084</v>
      </c>
      <c r="N147" s="2">
        <v>0</v>
      </c>
      <c r="O147" s="2">
        <v>6.6036443348403889E-2</v>
      </c>
      <c r="P147" s="2">
        <v>5.625</v>
      </c>
      <c r="Q147" s="2">
        <v>6.8940217391304346</v>
      </c>
      <c r="R147" s="2">
        <v>0.15779558843677216</v>
      </c>
      <c r="S147" s="2">
        <v>6.4890217391304352</v>
      </c>
      <c r="T147" s="2">
        <v>7.7798913043478262</v>
      </c>
      <c r="U147" s="2">
        <v>0</v>
      </c>
      <c r="V147" s="2">
        <v>0.17985203452527745</v>
      </c>
      <c r="W147" s="2">
        <v>1.0375000000000001</v>
      </c>
      <c r="X147" s="2">
        <v>10.171195652173912</v>
      </c>
      <c r="Y147" s="2">
        <v>0</v>
      </c>
      <c r="Z147" s="2">
        <v>0.1412796273462118</v>
      </c>
      <c r="AA147" s="2">
        <v>0</v>
      </c>
      <c r="AB147" s="2">
        <v>0</v>
      </c>
      <c r="AC147" s="2">
        <v>0</v>
      </c>
      <c r="AD147" s="2">
        <v>0</v>
      </c>
      <c r="AE147" s="2">
        <v>0</v>
      </c>
      <c r="AF147" s="2">
        <v>0</v>
      </c>
      <c r="AG147" s="2">
        <v>0</v>
      </c>
      <c r="AH147" t="s">
        <v>149</v>
      </c>
      <c r="AI147">
        <v>4</v>
      </c>
    </row>
    <row r="148" spans="1:35" x14ac:dyDescent="0.25">
      <c r="A148" t="s">
        <v>617</v>
      </c>
      <c r="B148" t="s">
        <v>374</v>
      </c>
      <c r="C148" t="s">
        <v>503</v>
      </c>
      <c r="D148" t="s">
        <v>588</v>
      </c>
      <c r="E148" s="2">
        <v>38.163043478260867</v>
      </c>
      <c r="F148" s="2">
        <v>16.168478260869566</v>
      </c>
      <c r="G148" s="2">
        <v>0.33695652173913043</v>
      </c>
      <c r="H148" s="2">
        <v>0.29347826086956524</v>
      </c>
      <c r="I148" s="2">
        <v>0.39130434782608697</v>
      </c>
      <c r="J148" s="2">
        <v>0</v>
      </c>
      <c r="K148" s="2">
        <v>0</v>
      </c>
      <c r="L148" s="2">
        <v>1.5857608695652172</v>
      </c>
      <c r="M148" s="2">
        <v>0</v>
      </c>
      <c r="N148" s="2">
        <v>6.0733695652173916</v>
      </c>
      <c r="O148" s="2">
        <v>0.15914269438906295</v>
      </c>
      <c r="P148" s="2">
        <v>4.9157608695652177</v>
      </c>
      <c r="Q148" s="2">
        <v>0</v>
      </c>
      <c r="R148" s="2">
        <v>0.12880945599544291</v>
      </c>
      <c r="S148" s="2">
        <v>1.6003260869565223</v>
      </c>
      <c r="T148" s="2">
        <v>2.7569565217391307</v>
      </c>
      <c r="U148" s="2">
        <v>0</v>
      </c>
      <c r="V148" s="2">
        <v>0.11417544859014531</v>
      </c>
      <c r="W148" s="2">
        <v>0.44010869565217386</v>
      </c>
      <c r="X148" s="2">
        <v>1.9193478260869568</v>
      </c>
      <c r="Y148" s="2">
        <v>0</v>
      </c>
      <c r="Z148" s="2">
        <v>6.1825690686414136E-2</v>
      </c>
      <c r="AA148" s="2">
        <v>0</v>
      </c>
      <c r="AB148" s="2">
        <v>0</v>
      </c>
      <c r="AC148" s="2">
        <v>0</v>
      </c>
      <c r="AD148" s="2">
        <v>0</v>
      </c>
      <c r="AE148" s="2">
        <v>0</v>
      </c>
      <c r="AF148" s="2">
        <v>0</v>
      </c>
      <c r="AG148" s="2">
        <v>0</v>
      </c>
      <c r="AH148" t="s">
        <v>174</v>
      </c>
      <c r="AI148">
        <v>4</v>
      </c>
    </row>
    <row r="149" spans="1:35" x14ac:dyDescent="0.25">
      <c r="A149" t="s">
        <v>617</v>
      </c>
      <c r="B149" t="s">
        <v>381</v>
      </c>
      <c r="C149" t="s">
        <v>425</v>
      </c>
      <c r="D149" t="s">
        <v>514</v>
      </c>
      <c r="E149" s="2">
        <v>49.858695652173914</v>
      </c>
      <c r="F149" s="2">
        <v>5.1548913043478262</v>
      </c>
      <c r="G149" s="2">
        <v>0</v>
      </c>
      <c r="H149" s="2">
        <v>5.4402173913043477</v>
      </c>
      <c r="I149" s="2">
        <v>0</v>
      </c>
      <c r="J149" s="2">
        <v>0</v>
      </c>
      <c r="K149" s="2">
        <v>6.7336956521739131</v>
      </c>
      <c r="L149" s="2">
        <v>0.21184782608695651</v>
      </c>
      <c r="M149" s="2">
        <v>7.6739130434782608</v>
      </c>
      <c r="N149" s="2">
        <v>0</v>
      </c>
      <c r="O149" s="2">
        <v>0.15391323304992369</v>
      </c>
      <c r="P149" s="2">
        <v>0</v>
      </c>
      <c r="Q149" s="2">
        <v>33.828804347826086</v>
      </c>
      <c r="R149" s="2">
        <v>0.67849356878133849</v>
      </c>
      <c r="S149" s="2">
        <v>0.16782608695652174</v>
      </c>
      <c r="T149" s="2">
        <v>0.39847826086956528</v>
      </c>
      <c r="U149" s="2">
        <v>0</v>
      </c>
      <c r="V149" s="2">
        <v>1.1358186178330064E-2</v>
      </c>
      <c r="W149" s="2">
        <v>0.13489130434782609</v>
      </c>
      <c r="X149" s="2">
        <v>1.2614130434782613</v>
      </c>
      <c r="Y149" s="2">
        <v>0</v>
      </c>
      <c r="Z149" s="2">
        <v>2.8005232177894059E-2</v>
      </c>
      <c r="AA149" s="2">
        <v>5</v>
      </c>
      <c r="AB149" s="2">
        <v>0</v>
      </c>
      <c r="AC149" s="2">
        <v>0</v>
      </c>
      <c r="AD149" s="2">
        <v>0</v>
      </c>
      <c r="AE149" s="2">
        <v>0</v>
      </c>
      <c r="AF149" s="2">
        <v>0</v>
      </c>
      <c r="AG149" s="2">
        <v>0</v>
      </c>
      <c r="AH149" t="s">
        <v>181</v>
      </c>
      <c r="AI149">
        <v>4</v>
      </c>
    </row>
    <row r="150" spans="1:35" x14ac:dyDescent="0.25">
      <c r="A150" t="s">
        <v>617</v>
      </c>
      <c r="B150" t="s">
        <v>290</v>
      </c>
      <c r="C150" t="s">
        <v>444</v>
      </c>
      <c r="D150" t="s">
        <v>560</v>
      </c>
      <c r="E150" s="2">
        <v>34.391304347826086</v>
      </c>
      <c r="F150" s="2">
        <v>4.7826086956521738</v>
      </c>
      <c r="G150" s="2">
        <v>0.39130434782608697</v>
      </c>
      <c r="H150" s="2">
        <v>9.7826086956521743E-2</v>
      </c>
      <c r="I150" s="2">
        <v>0.52173913043478259</v>
      </c>
      <c r="J150" s="2">
        <v>0</v>
      </c>
      <c r="K150" s="2">
        <v>0.51086956521739135</v>
      </c>
      <c r="L150" s="2">
        <v>5.5058695652173926</v>
      </c>
      <c r="M150" s="2">
        <v>0</v>
      </c>
      <c r="N150" s="2">
        <v>0</v>
      </c>
      <c r="O150" s="2">
        <v>0</v>
      </c>
      <c r="P150" s="2">
        <v>0</v>
      </c>
      <c r="Q150" s="2">
        <v>0</v>
      </c>
      <c r="R150" s="2">
        <v>0</v>
      </c>
      <c r="S150" s="2">
        <v>0.59478260869565214</v>
      </c>
      <c r="T150" s="2">
        <v>5.5271739130434785</v>
      </c>
      <c r="U150" s="2">
        <v>0</v>
      </c>
      <c r="V150" s="2">
        <v>0.17800884955752214</v>
      </c>
      <c r="W150" s="2">
        <v>0.70021739130434779</v>
      </c>
      <c r="X150" s="2">
        <v>5.7513043478260872</v>
      </c>
      <c r="Y150" s="2">
        <v>0</v>
      </c>
      <c r="Z150" s="2">
        <v>0.18759165613147916</v>
      </c>
      <c r="AA150" s="2">
        <v>0.61413043478260865</v>
      </c>
      <c r="AB150" s="2">
        <v>0</v>
      </c>
      <c r="AC150" s="2">
        <v>0</v>
      </c>
      <c r="AD150" s="2">
        <v>0</v>
      </c>
      <c r="AE150" s="2">
        <v>0</v>
      </c>
      <c r="AF150" s="2">
        <v>0</v>
      </c>
      <c r="AG150" s="2">
        <v>0</v>
      </c>
      <c r="AH150" t="s">
        <v>89</v>
      </c>
      <c r="AI150">
        <v>4</v>
      </c>
    </row>
    <row r="151" spans="1:35" x14ac:dyDescent="0.25">
      <c r="A151" t="s">
        <v>617</v>
      </c>
      <c r="B151" t="s">
        <v>326</v>
      </c>
      <c r="C151" t="s">
        <v>489</v>
      </c>
      <c r="D151" t="s">
        <v>527</v>
      </c>
      <c r="E151" s="2">
        <v>39.391304347826086</v>
      </c>
      <c r="F151" s="2">
        <v>11.235217391304346</v>
      </c>
      <c r="G151" s="2">
        <v>1.0108695652173914</v>
      </c>
      <c r="H151" s="2">
        <v>0.22826086956521738</v>
      </c>
      <c r="I151" s="2">
        <v>0.28804347826086957</v>
      </c>
      <c r="J151" s="2">
        <v>0</v>
      </c>
      <c r="K151" s="2">
        <v>2.347826086956522</v>
      </c>
      <c r="L151" s="2">
        <v>0.64630434782608692</v>
      </c>
      <c r="M151" s="2">
        <v>0</v>
      </c>
      <c r="N151" s="2">
        <v>11.236956521739133</v>
      </c>
      <c r="O151" s="2">
        <v>0.28526490066225174</v>
      </c>
      <c r="P151" s="2">
        <v>0</v>
      </c>
      <c r="Q151" s="2">
        <v>6.3076086956521733</v>
      </c>
      <c r="R151" s="2">
        <v>0.16012693156732891</v>
      </c>
      <c r="S151" s="2">
        <v>2.7136956521739135</v>
      </c>
      <c r="T151" s="2">
        <v>6.0660869565217386</v>
      </c>
      <c r="U151" s="2">
        <v>0</v>
      </c>
      <c r="V151" s="2">
        <v>0.22288631346578364</v>
      </c>
      <c r="W151" s="2">
        <v>0.33043478260869569</v>
      </c>
      <c r="X151" s="2">
        <v>1.8013043478260873</v>
      </c>
      <c r="Y151" s="2">
        <v>0</v>
      </c>
      <c r="Z151" s="2">
        <v>5.4116997792494494E-2</v>
      </c>
      <c r="AA151" s="2">
        <v>0</v>
      </c>
      <c r="AB151" s="2">
        <v>0</v>
      </c>
      <c r="AC151" s="2">
        <v>0</v>
      </c>
      <c r="AD151" s="2">
        <v>0</v>
      </c>
      <c r="AE151" s="2">
        <v>0</v>
      </c>
      <c r="AF151" s="2">
        <v>0</v>
      </c>
      <c r="AG151" s="2">
        <v>0</v>
      </c>
      <c r="AH151" t="s">
        <v>125</v>
      </c>
      <c r="AI151">
        <v>4</v>
      </c>
    </row>
    <row r="152" spans="1:35" x14ac:dyDescent="0.25">
      <c r="A152" t="s">
        <v>617</v>
      </c>
      <c r="B152" t="s">
        <v>275</v>
      </c>
      <c r="C152" t="s">
        <v>406</v>
      </c>
      <c r="D152" t="s">
        <v>521</v>
      </c>
      <c r="E152" s="2">
        <v>40.184782608695649</v>
      </c>
      <c r="F152" s="2">
        <v>0</v>
      </c>
      <c r="G152" s="2">
        <v>0</v>
      </c>
      <c r="H152" s="2">
        <v>0</v>
      </c>
      <c r="I152" s="2">
        <v>0</v>
      </c>
      <c r="J152" s="2">
        <v>0</v>
      </c>
      <c r="K152" s="2">
        <v>0</v>
      </c>
      <c r="L152" s="2">
        <v>0</v>
      </c>
      <c r="M152" s="2">
        <v>5.4266304347826084</v>
      </c>
      <c r="N152" s="2">
        <v>0</v>
      </c>
      <c r="O152" s="2">
        <v>0.1350419258858534</v>
      </c>
      <c r="P152" s="2">
        <v>5.2663043478260869</v>
      </c>
      <c r="Q152" s="2">
        <v>5.5923913043478262</v>
      </c>
      <c r="R152" s="2">
        <v>0.27021909656478232</v>
      </c>
      <c r="S152" s="2">
        <v>0</v>
      </c>
      <c r="T152" s="2">
        <v>0</v>
      </c>
      <c r="U152" s="2">
        <v>0</v>
      </c>
      <c r="V152" s="2">
        <v>0</v>
      </c>
      <c r="W152" s="2">
        <v>0</v>
      </c>
      <c r="X152" s="2">
        <v>0</v>
      </c>
      <c r="Y152" s="2">
        <v>0</v>
      </c>
      <c r="Z152" s="2">
        <v>0</v>
      </c>
      <c r="AA152" s="2">
        <v>0</v>
      </c>
      <c r="AB152" s="2">
        <v>0</v>
      </c>
      <c r="AC152" s="2">
        <v>0</v>
      </c>
      <c r="AD152" s="2">
        <v>0</v>
      </c>
      <c r="AE152" s="2">
        <v>0</v>
      </c>
      <c r="AF152" s="2">
        <v>0</v>
      </c>
      <c r="AG152" s="2">
        <v>0</v>
      </c>
      <c r="AH152" t="s">
        <v>74</v>
      </c>
      <c r="AI152">
        <v>4</v>
      </c>
    </row>
    <row r="153" spans="1:35" x14ac:dyDescent="0.25">
      <c r="A153" t="s">
        <v>617</v>
      </c>
      <c r="B153" t="s">
        <v>339</v>
      </c>
      <c r="C153" t="s">
        <v>453</v>
      </c>
      <c r="D153" t="s">
        <v>532</v>
      </c>
      <c r="E153" s="2">
        <v>56.380434782608695</v>
      </c>
      <c r="F153" s="2">
        <v>4.7445652173913047</v>
      </c>
      <c r="G153" s="2">
        <v>0</v>
      </c>
      <c r="H153" s="2">
        <v>0</v>
      </c>
      <c r="I153" s="2">
        <v>6.5217391304347824E-2</v>
      </c>
      <c r="J153" s="2">
        <v>0</v>
      </c>
      <c r="K153" s="2">
        <v>0</v>
      </c>
      <c r="L153" s="2">
        <v>4.199782608695652</v>
      </c>
      <c r="M153" s="2">
        <v>0</v>
      </c>
      <c r="N153" s="2">
        <v>5.6490217391304363</v>
      </c>
      <c r="O153" s="2">
        <v>0.10019471756313865</v>
      </c>
      <c r="P153" s="2">
        <v>0</v>
      </c>
      <c r="Q153" s="2">
        <v>8.5685869565217381</v>
      </c>
      <c r="R153" s="2">
        <v>0.15197802197802196</v>
      </c>
      <c r="S153" s="2">
        <v>5.6530434782608685</v>
      </c>
      <c r="T153" s="2">
        <v>5.2228260869565215</v>
      </c>
      <c r="U153" s="2">
        <v>0</v>
      </c>
      <c r="V153" s="2">
        <v>0.19290148448043182</v>
      </c>
      <c r="W153" s="2">
        <v>1.0326086956521738</v>
      </c>
      <c r="X153" s="2">
        <v>11.179347826086957</v>
      </c>
      <c r="Y153" s="2">
        <v>0</v>
      </c>
      <c r="Z153" s="2">
        <v>0.21659919028340083</v>
      </c>
      <c r="AA153" s="2">
        <v>0</v>
      </c>
      <c r="AB153" s="2">
        <v>0</v>
      </c>
      <c r="AC153" s="2">
        <v>0</v>
      </c>
      <c r="AD153" s="2">
        <v>0</v>
      </c>
      <c r="AE153" s="2">
        <v>0</v>
      </c>
      <c r="AF153" s="2">
        <v>0</v>
      </c>
      <c r="AG153" s="2">
        <v>0</v>
      </c>
      <c r="AH153" t="s">
        <v>139</v>
      </c>
      <c r="AI153">
        <v>4</v>
      </c>
    </row>
    <row r="154" spans="1:35" x14ac:dyDescent="0.25">
      <c r="A154" t="s">
        <v>617</v>
      </c>
      <c r="B154" t="s">
        <v>274</v>
      </c>
      <c r="C154" t="s">
        <v>414</v>
      </c>
      <c r="D154" t="s">
        <v>574</v>
      </c>
      <c r="E154" s="2">
        <v>50.184782608695649</v>
      </c>
      <c r="F154" s="2">
        <v>0</v>
      </c>
      <c r="G154" s="2">
        <v>0</v>
      </c>
      <c r="H154" s="2">
        <v>0</v>
      </c>
      <c r="I154" s="2">
        <v>0</v>
      </c>
      <c r="J154" s="2">
        <v>0</v>
      </c>
      <c r="K154" s="2">
        <v>0</v>
      </c>
      <c r="L154" s="2">
        <v>0</v>
      </c>
      <c r="M154" s="2">
        <v>0</v>
      </c>
      <c r="N154" s="2">
        <v>0</v>
      </c>
      <c r="O154" s="2">
        <v>0</v>
      </c>
      <c r="P154" s="2">
        <v>4.8586956521739131</v>
      </c>
      <c r="Q154" s="2">
        <v>0.21467391304347827</v>
      </c>
      <c r="R154" s="2">
        <v>0.10109378384232187</v>
      </c>
      <c r="S154" s="2">
        <v>0</v>
      </c>
      <c r="T154" s="2">
        <v>0</v>
      </c>
      <c r="U154" s="2">
        <v>0</v>
      </c>
      <c r="V154" s="2">
        <v>0</v>
      </c>
      <c r="W154" s="2">
        <v>0</v>
      </c>
      <c r="X154" s="2">
        <v>0</v>
      </c>
      <c r="Y154" s="2">
        <v>0</v>
      </c>
      <c r="Z154" s="2">
        <v>0</v>
      </c>
      <c r="AA154" s="2">
        <v>0</v>
      </c>
      <c r="AB154" s="2">
        <v>0</v>
      </c>
      <c r="AC154" s="2">
        <v>0</v>
      </c>
      <c r="AD154" s="2">
        <v>0</v>
      </c>
      <c r="AE154" s="2">
        <v>0</v>
      </c>
      <c r="AF154" s="2">
        <v>0</v>
      </c>
      <c r="AG154" s="2">
        <v>0</v>
      </c>
      <c r="AH154" t="s">
        <v>73</v>
      </c>
      <c r="AI154">
        <v>4</v>
      </c>
    </row>
    <row r="155" spans="1:35" x14ac:dyDescent="0.25">
      <c r="A155" t="s">
        <v>617</v>
      </c>
      <c r="B155" t="s">
        <v>221</v>
      </c>
      <c r="C155" t="s">
        <v>451</v>
      </c>
      <c r="D155" t="s">
        <v>566</v>
      </c>
      <c r="E155" s="2">
        <v>103.8804347826087</v>
      </c>
      <c r="F155" s="2">
        <v>4.8695652173913047</v>
      </c>
      <c r="G155" s="2">
        <v>0.65217391304347827</v>
      </c>
      <c r="H155" s="2">
        <v>0.41304347826086957</v>
      </c>
      <c r="I155" s="2">
        <v>0</v>
      </c>
      <c r="J155" s="2">
        <v>0</v>
      </c>
      <c r="K155" s="2">
        <v>0</v>
      </c>
      <c r="L155" s="2">
        <v>14.256195652173913</v>
      </c>
      <c r="M155" s="2">
        <v>5.3738043478260877</v>
      </c>
      <c r="N155" s="2">
        <v>5.3652173913043475</v>
      </c>
      <c r="O155" s="2">
        <v>0.10337867531652192</v>
      </c>
      <c r="P155" s="2">
        <v>4.8823913043478253</v>
      </c>
      <c r="Q155" s="2">
        <v>3.5432608695652164</v>
      </c>
      <c r="R155" s="2">
        <v>8.1109134665690044E-2</v>
      </c>
      <c r="S155" s="2">
        <v>1.1750000000000005</v>
      </c>
      <c r="T155" s="2">
        <v>4.5656521739130458</v>
      </c>
      <c r="U155" s="2">
        <v>0</v>
      </c>
      <c r="V155" s="2">
        <v>5.526211154127867E-2</v>
      </c>
      <c r="W155" s="2">
        <v>1.9224999999999997</v>
      </c>
      <c r="X155" s="2">
        <v>5.5627173913043482</v>
      </c>
      <c r="Y155" s="2">
        <v>2.5285869565217398</v>
      </c>
      <c r="Z155" s="2">
        <v>9.6397405043423673E-2</v>
      </c>
      <c r="AA155" s="2">
        <v>0</v>
      </c>
      <c r="AB155" s="2">
        <v>0</v>
      </c>
      <c r="AC155" s="2">
        <v>0</v>
      </c>
      <c r="AD155" s="2">
        <v>54.431304347826078</v>
      </c>
      <c r="AE155" s="2">
        <v>0</v>
      </c>
      <c r="AF155" s="2">
        <v>0</v>
      </c>
      <c r="AG155" s="2">
        <v>0</v>
      </c>
      <c r="AH155" t="s">
        <v>20</v>
      </c>
      <c r="AI155">
        <v>4</v>
      </c>
    </row>
    <row r="156" spans="1:35" x14ac:dyDescent="0.25">
      <c r="A156" t="s">
        <v>617</v>
      </c>
      <c r="B156" t="s">
        <v>316</v>
      </c>
      <c r="C156" t="s">
        <v>485</v>
      </c>
      <c r="D156" t="s">
        <v>570</v>
      </c>
      <c r="E156" s="2">
        <v>45.184782608695649</v>
      </c>
      <c r="F156" s="2">
        <v>0</v>
      </c>
      <c r="G156" s="2">
        <v>0</v>
      </c>
      <c r="H156" s="2">
        <v>0.12771739130434784</v>
      </c>
      <c r="I156" s="2">
        <v>0.22282608695652173</v>
      </c>
      <c r="J156" s="2">
        <v>0</v>
      </c>
      <c r="K156" s="2">
        <v>0</v>
      </c>
      <c r="L156" s="2">
        <v>5.6393478260869561</v>
      </c>
      <c r="M156" s="2">
        <v>0</v>
      </c>
      <c r="N156" s="2">
        <v>0</v>
      </c>
      <c r="O156" s="2">
        <v>0</v>
      </c>
      <c r="P156" s="2">
        <v>0</v>
      </c>
      <c r="Q156" s="2">
        <v>0</v>
      </c>
      <c r="R156" s="2">
        <v>0</v>
      </c>
      <c r="S156" s="2">
        <v>1.5671739130434783</v>
      </c>
      <c r="T156" s="2">
        <v>4.6871739130434777</v>
      </c>
      <c r="U156" s="2">
        <v>0</v>
      </c>
      <c r="V156" s="2">
        <v>0.13841712773634834</v>
      </c>
      <c r="W156" s="2">
        <v>0.51445652173913059</v>
      </c>
      <c r="X156" s="2">
        <v>4.6851086956521737</v>
      </c>
      <c r="Y156" s="2">
        <v>0.3924999999999999</v>
      </c>
      <c r="Z156" s="2">
        <v>0.12375992302140969</v>
      </c>
      <c r="AA156" s="2">
        <v>0</v>
      </c>
      <c r="AB156" s="2">
        <v>0</v>
      </c>
      <c r="AC156" s="2">
        <v>0</v>
      </c>
      <c r="AD156" s="2">
        <v>0</v>
      </c>
      <c r="AE156" s="2">
        <v>0</v>
      </c>
      <c r="AF156" s="2">
        <v>0</v>
      </c>
      <c r="AG156" s="2">
        <v>0</v>
      </c>
      <c r="AH156" t="s">
        <v>115</v>
      </c>
      <c r="AI156">
        <v>4</v>
      </c>
    </row>
    <row r="157" spans="1:35" x14ac:dyDescent="0.25">
      <c r="A157" t="s">
        <v>617</v>
      </c>
      <c r="B157" t="s">
        <v>336</v>
      </c>
      <c r="C157" t="s">
        <v>492</v>
      </c>
      <c r="D157" t="s">
        <v>586</v>
      </c>
      <c r="E157" s="2">
        <v>83.532608695652172</v>
      </c>
      <c r="F157" s="2">
        <v>31.056304347826082</v>
      </c>
      <c r="G157" s="2">
        <v>0.60869565217391308</v>
      </c>
      <c r="H157" s="2">
        <v>0.21739130434782608</v>
      </c>
      <c r="I157" s="2">
        <v>1.3184782608695653</v>
      </c>
      <c r="J157" s="2">
        <v>0</v>
      </c>
      <c r="K157" s="2">
        <v>5.7391304347826084</v>
      </c>
      <c r="L157" s="2">
        <v>9.6082608695652159</v>
      </c>
      <c r="M157" s="2">
        <v>0</v>
      </c>
      <c r="N157" s="2">
        <v>3.9945652173913042</v>
      </c>
      <c r="O157" s="2">
        <v>4.7820429407937542E-2</v>
      </c>
      <c r="P157" s="2">
        <v>0</v>
      </c>
      <c r="Q157" s="2">
        <v>10.171086956521739</v>
      </c>
      <c r="R157" s="2">
        <v>0.12176187378009108</v>
      </c>
      <c r="S157" s="2">
        <v>5.0197826086956523</v>
      </c>
      <c r="T157" s="2">
        <v>13.447826086956523</v>
      </c>
      <c r="U157" s="2">
        <v>0</v>
      </c>
      <c r="V157" s="2">
        <v>0.22108262849707222</v>
      </c>
      <c r="W157" s="2">
        <v>5.2281521739130428</v>
      </c>
      <c r="X157" s="2">
        <v>9.4188043478260877</v>
      </c>
      <c r="Y157" s="2">
        <v>9.6260869565217426</v>
      </c>
      <c r="Z157" s="2">
        <v>0.29058165256994151</v>
      </c>
      <c r="AA157" s="2">
        <v>0</v>
      </c>
      <c r="AB157" s="2">
        <v>0</v>
      </c>
      <c r="AC157" s="2">
        <v>0</v>
      </c>
      <c r="AD157" s="2">
        <v>0</v>
      </c>
      <c r="AE157" s="2">
        <v>0</v>
      </c>
      <c r="AF157" s="2">
        <v>0</v>
      </c>
      <c r="AG157" s="2">
        <v>1.173913043478261</v>
      </c>
      <c r="AH157" t="s">
        <v>136</v>
      </c>
      <c r="AI157">
        <v>4</v>
      </c>
    </row>
    <row r="158" spans="1:35" x14ac:dyDescent="0.25">
      <c r="A158" t="s">
        <v>617</v>
      </c>
      <c r="B158" t="s">
        <v>287</v>
      </c>
      <c r="C158" t="s">
        <v>456</v>
      </c>
      <c r="D158" t="s">
        <v>546</v>
      </c>
      <c r="E158" s="2">
        <v>58.304347826086953</v>
      </c>
      <c r="F158" s="2">
        <v>5.2173913043478262</v>
      </c>
      <c r="G158" s="2">
        <v>0.54347826086956519</v>
      </c>
      <c r="H158" s="2">
        <v>0.58695652173913049</v>
      </c>
      <c r="I158" s="2">
        <v>0.44021739130434784</v>
      </c>
      <c r="J158" s="2">
        <v>0</v>
      </c>
      <c r="K158" s="2">
        <v>0</v>
      </c>
      <c r="L158" s="2">
        <v>4.7911956521739123</v>
      </c>
      <c r="M158" s="2">
        <v>0</v>
      </c>
      <c r="N158" s="2">
        <v>5.363913043478262</v>
      </c>
      <c r="O158" s="2">
        <v>9.1998508575689808E-2</v>
      </c>
      <c r="P158" s="2">
        <v>0</v>
      </c>
      <c r="Q158" s="2">
        <v>5.1749999999999998</v>
      </c>
      <c r="R158" s="2">
        <v>8.8758389261744966E-2</v>
      </c>
      <c r="S158" s="2">
        <v>1.3682608695652174</v>
      </c>
      <c r="T158" s="2">
        <v>4.3442391304347812</v>
      </c>
      <c r="U158" s="2">
        <v>0</v>
      </c>
      <c r="V158" s="2">
        <v>9.7977255779269176E-2</v>
      </c>
      <c r="W158" s="2">
        <v>0.7422826086956521</v>
      </c>
      <c r="X158" s="2">
        <v>5.7714130434782609</v>
      </c>
      <c r="Y158" s="2">
        <v>0</v>
      </c>
      <c r="Z158" s="2">
        <v>0.11171886651752425</v>
      </c>
      <c r="AA158" s="2">
        <v>0</v>
      </c>
      <c r="AB158" s="2">
        <v>0</v>
      </c>
      <c r="AC158" s="2">
        <v>0</v>
      </c>
      <c r="AD158" s="2">
        <v>0</v>
      </c>
      <c r="AE158" s="2">
        <v>0</v>
      </c>
      <c r="AF158" s="2">
        <v>0</v>
      </c>
      <c r="AG158" s="2">
        <v>0</v>
      </c>
      <c r="AH158" t="s">
        <v>86</v>
      </c>
      <c r="AI158">
        <v>4</v>
      </c>
    </row>
    <row r="159" spans="1:35" x14ac:dyDescent="0.25">
      <c r="A159" t="s">
        <v>617</v>
      </c>
      <c r="B159" t="s">
        <v>382</v>
      </c>
      <c r="C159" t="s">
        <v>506</v>
      </c>
      <c r="D159" t="s">
        <v>554</v>
      </c>
      <c r="E159" s="2">
        <v>70.076086956521735</v>
      </c>
      <c r="F159" s="2">
        <v>0</v>
      </c>
      <c r="G159" s="2">
        <v>0.2608695652173913</v>
      </c>
      <c r="H159" s="2">
        <v>0.2608695652173913</v>
      </c>
      <c r="I159" s="2">
        <v>0.52173913043478259</v>
      </c>
      <c r="J159" s="2">
        <v>0</v>
      </c>
      <c r="K159" s="2">
        <v>0.2608695652173913</v>
      </c>
      <c r="L159" s="2">
        <v>4.1903260869565226</v>
      </c>
      <c r="M159" s="2">
        <v>0</v>
      </c>
      <c r="N159" s="2">
        <v>0</v>
      </c>
      <c r="O159" s="2">
        <v>0</v>
      </c>
      <c r="P159" s="2">
        <v>9.2789130434782621</v>
      </c>
      <c r="Q159" s="2">
        <v>0</v>
      </c>
      <c r="R159" s="2">
        <v>0.13241197456181172</v>
      </c>
      <c r="S159" s="2">
        <v>0.61630434782608701</v>
      </c>
      <c r="T159" s="2">
        <v>4.3502173913043487</v>
      </c>
      <c r="U159" s="2">
        <v>0</v>
      </c>
      <c r="V159" s="2">
        <v>7.0873274391189706E-2</v>
      </c>
      <c r="W159" s="2">
        <v>5.485543478260869</v>
      </c>
      <c r="X159" s="2">
        <v>0.17728260869565221</v>
      </c>
      <c r="Y159" s="2">
        <v>4.4598913043478268</v>
      </c>
      <c r="Z159" s="2">
        <v>0.14445323406235461</v>
      </c>
      <c r="AA159" s="2">
        <v>0</v>
      </c>
      <c r="AB159" s="2">
        <v>0</v>
      </c>
      <c r="AC159" s="2">
        <v>9.7826086956521743E-2</v>
      </c>
      <c r="AD159" s="2">
        <v>0</v>
      </c>
      <c r="AE159" s="2">
        <v>0</v>
      </c>
      <c r="AF159" s="2">
        <v>0</v>
      </c>
      <c r="AG159" s="2">
        <v>0.2608695652173913</v>
      </c>
      <c r="AH159" t="s">
        <v>182</v>
      </c>
      <c r="AI159">
        <v>4</v>
      </c>
    </row>
    <row r="160" spans="1:35" x14ac:dyDescent="0.25">
      <c r="A160" t="s">
        <v>617</v>
      </c>
      <c r="B160" t="s">
        <v>200</v>
      </c>
      <c r="C160" t="s">
        <v>491</v>
      </c>
      <c r="D160" t="s">
        <v>567</v>
      </c>
      <c r="E160" s="2">
        <v>43.423913043478258</v>
      </c>
      <c r="F160" s="2">
        <v>5.1576086956521738</v>
      </c>
      <c r="G160" s="2">
        <v>0</v>
      </c>
      <c r="H160" s="2">
        <v>0.28532608695652173</v>
      </c>
      <c r="I160" s="2">
        <v>0</v>
      </c>
      <c r="J160" s="2">
        <v>0</v>
      </c>
      <c r="K160" s="2">
        <v>0</v>
      </c>
      <c r="L160" s="2">
        <v>3.3551086956521741</v>
      </c>
      <c r="M160" s="2">
        <v>5.1304347826086953</v>
      </c>
      <c r="N160" s="2">
        <v>0</v>
      </c>
      <c r="O160" s="2">
        <v>0.1181476846057572</v>
      </c>
      <c r="P160" s="2">
        <v>4.8586956521739131</v>
      </c>
      <c r="Q160" s="2">
        <v>1.7663043478260869</v>
      </c>
      <c r="R160" s="2">
        <v>0.1525657071339174</v>
      </c>
      <c r="S160" s="2">
        <v>0.7285869565217391</v>
      </c>
      <c r="T160" s="2">
        <v>5.7789130434782594</v>
      </c>
      <c r="U160" s="2">
        <v>0</v>
      </c>
      <c r="V160" s="2">
        <v>0.1498598247809762</v>
      </c>
      <c r="W160" s="2">
        <v>1.6451086956521739</v>
      </c>
      <c r="X160" s="2">
        <v>2.0817391304347832</v>
      </c>
      <c r="Y160" s="2">
        <v>0</v>
      </c>
      <c r="Z160" s="2">
        <v>8.5824780976220302E-2</v>
      </c>
      <c r="AA160" s="2">
        <v>0</v>
      </c>
      <c r="AB160" s="2">
        <v>0</v>
      </c>
      <c r="AC160" s="2">
        <v>0</v>
      </c>
      <c r="AD160" s="2">
        <v>0</v>
      </c>
      <c r="AE160" s="2">
        <v>0</v>
      </c>
      <c r="AF160" s="2">
        <v>0</v>
      </c>
      <c r="AG160" s="2">
        <v>0</v>
      </c>
      <c r="AH160" t="s">
        <v>129</v>
      </c>
      <c r="AI160">
        <v>4</v>
      </c>
    </row>
    <row r="161" spans="1:35" x14ac:dyDescent="0.25">
      <c r="A161" t="s">
        <v>617</v>
      </c>
      <c r="B161" t="s">
        <v>344</v>
      </c>
      <c r="C161" t="s">
        <v>465</v>
      </c>
      <c r="D161" t="s">
        <v>540</v>
      </c>
      <c r="E161" s="2">
        <v>48.836956521739133</v>
      </c>
      <c r="F161" s="2">
        <v>5.3913043478260869</v>
      </c>
      <c r="G161" s="2">
        <v>0.2608695652173913</v>
      </c>
      <c r="H161" s="2">
        <v>0.2608695652173913</v>
      </c>
      <c r="I161" s="2">
        <v>0.76902173913043481</v>
      </c>
      <c r="J161" s="2">
        <v>0</v>
      </c>
      <c r="K161" s="2">
        <v>0</v>
      </c>
      <c r="L161" s="2">
        <v>4.8352173913043472</v>
      </c>
      <c r="M161" s="2">
        <v>5.7038043478260869</v>
      </c>
      <c r="N161" s="2">
        <v>0</v>
      </c>
      <c r="O161" s="2">
        <v>0.11679278878255063</v>
      </c>
      <c r="P161" s="2">
        <v>5.8668478260869561</v>
      </c>
      <c r="Q161" s="2">
        <v>2.8342391304347827</v>
      </c>
      <c r="R161" s="2">
        <v>0.17816603605608722</v>
      </c>
      <c r="S161" s="2">
        <v>4.8131521739130445</v>
      </c>
      <c r="T161" s="2">
        <v>11.813152173913043</v>
      </c>
      <c r="U161" s="2">
        <v>0</v>
      </c>
      <c r="V161" s="2">
        <v>0.34044513687959044</v>
      </c>
      <c r="W161" s="2">
        <v>0.44771739130434796</v>
      </c>
      <c r="X161" s="2">
        <v>9.5905434782608694</v>
      </c>
      <c r="Y161" s="2">
        <v>1.1834782608695651</v>
      </c>
      <c r="Z161" s="2">
        <v>0.2297796572446027</v>
      </c>
      <c r="AA161" s="2">
        <v>0</v>
      </c>
      <c r="AB161" s="2">
        <v>0</v>
      </c>
      <c r="AC161" s="2">
        <v>0</v>
      </c>
      <c r="AD161" s="2">
        <v>0</v>
      </c>
      <c r="AE161" s="2">
        <v>0</v>
      </c>
      <c r="AF161" s="2">
        <v>0</v>
      </c>
      <c r="AG161" s="2">
        <v>0</v>
      </c>
      <c r="AH161" t="s">
        <v>144</v>
      </c>
      <c r="AI161">
        <v>4</v>
      </c>
    </row>
    <row r="162" spans="1:35" x14ac:dyDescent="0.25">
      <c r="A162" t="s">
        <v>617</v>
      </c>
      <c r="B162" t="s">
        <v>379</v>
      </c>
      <c r="C162" t="s">
        <v>416</v>
      </c>
      <c r="D162" t="s">
        <v>552</v>
      </c>
      <c r="E162" s="2">
        <v>10.858695652173912</v>
      </c>
      <c r="F162" s="2">
        <v>0</v>
      </c>
      <c r="G162" s="2">
        <v>0.17391304347826086</v>
      </c>
      <c r="H162" s="2">
        <v>0.2608695652173913</v>
      </c>
      <c r="I162" s="2">
        <v>2.2826086956521738</v>
      </c>
      <c r="J162" s="2">
        <v>0</v>
      </c>
      <c r="K162" s="2">
        <v>0</v>
      </c>
      <c r="L162" s="2">
        <v>4.2178260869565225</v>
      </c>
      <c r="M162" s="2">
        <v>0</v>
      </c>
      <c r="N162" s="2">
        <v>0</v>
      </c>
      <c r="O162" s="2">
        <v>0</v>
      </c>
      <c r="P162" s="2">
        <v>1.1767391304347825</v>
      </c>
      <c r="Q162" s="2">
        <v>0</v>
      </c>
      <c r="R162" s="2">
        <v>0.10836836836836837</v>
      </c>
      <c r="S162" s="2">
        <v>7.7771739130434785</v>
      </c>
      <c r="T162" s="2">
        <v>0</v>
      </c>
      <c r="U162" s="2">
        <v>0</v>
      </c>
      <c r="V162" s="2">
        <v>0.71621621621621634</v>
      </c>
      <c r="W162" s="2">
        <v>2.4619565217391304</v>
      </c>
      <c r="X162" s="2">
        <v>4.7418478260869561</v>
      </c>
      <c r="Y162" s="2">
        <v>0</v>
      </c>
      <c r="Z162" s="2">
        <v>0.66341341341341342</v>
      </c>
      <c r="AA162" s="2">
        <v>0</v>
      </c>
      <c r="AB162" s="2">
        <v>0</v>
      </c>
      <c r="AC162" s="2">
        <v>0</v>
      </c>
      <c r="AD162" s="2">
        <v>0</v>
      </c>
      <c r="AE162" s="2">
        <v>0</v>
      </c>
      <c r="AF162" s="2">
        <v>0</v>
      </c>
      <c r="AG162" s="2">
        <v>0</v>
      </c>
      <c r="AH162" t="s">
        <v>179</v>
      </c>
      <c r="AI162">
        <v>4</v>
      </c>
    </row>
    <row r="163" spans="1:35" x14ac:dyDescent="0.25">
      <c r="A163" t="s">
        <v>617</v>
      </c>
      <c r="B163" t="s">
        <v>259</v>
      </c>
      <c r="C163" t="s">
        <v>469</v>
      </c>
      <c r="D163" t="s">
        <v>527</v>
      </c>
      <c r="E163" s="2">
        <v>97.891304347826093</v>
      </c>
      <c r="F163" s="2">
        <v>5.5652173913043477</v>
      </c>
      <c r="G163" s="2">
        <v>0</v>
      </c>
      <c r="H163" s="2">
        <v>0.44608695652173913</v>
      </c>
      <c r="I163" s="2">
        <v>5.4402173913043477</v>
      </c>
      <c r="J163" s="2">
        <v>0</v>
      </c>
      <c r="K163" s="2">
        <v>0</v>
      </c>
      <c r="L163" s="2">
        <v>5.4474999999999989</v>
      </c>
      <c r="M163" s="2">
        <v>5.4782608695652177</v>
      </c>
      <c r="N163" s="2">
        <v>0</v>
      </c>
      <c r="O163" s="2">
        <v>5.596269153897402E-2</v>
      </c>
      <c r="P163" s="2">
        <v>6.8614130434782608</v>
      </c>
      <c r="Q163" s="2">
        <v>12.005434782608695</v>
      </c>
      <c r="R163" s="2">
        <v>0.19273262269598046</v>
      </c>
      <c r="S163" s="2">
        <v>2.0807608695652173</v>
      </c>
      <c r="T163" s="2">
        <v>4.1820652173913047</v>
      </c>
      <c r="U163" s="2">
        <v>0</v>
      </c>
      <c r="V163" s="2">
        <v>6.3977348434377079E-2</v>
      </c>
      <c r="W163" s="2">
        <v>1.0538043478260868</v>
      </c>
      <c r="X163" s="2">
        <v>6.1385869565217375</v>
      </c>
      <c r="Y163" s="2">
        <v>0</v>
      </c>
      <c r="Z163" s="2">
        <v>7.3473240062180742E-2</v>
      </c>
      <c r="AA163" s="2">
        <v>0</v>
      </c>
      <c r="AB163" s="2">
        <v>0</v>
      </c>
      <c r="AC163" s="2">
        <v>0</v>
      </c>
      <c r="AD163" s="2">
        <v>0</v>
      </c>
      <c r="AE163" s="2">
        <v>27.364130434782609</v>
      </c>
      <c r="AF163" s="2">
        <v>0</v>
      </c>
      <c r="AG163" s="2">
        <v>0</v>
      </c>
      <c r="AH163" t="s">
        <v>58</v>
      </c>
      <c r="AI163">
        <v>4</v>
      </c>
    </row>
    <row r="164" spans="1:35" x14ac:dyDescent="0.25">
      <c r="A164" t="s">
        <v>617</v>
      </c>
      <c r="B164" t="s">
        <v>375</v>
      </c>
      <c r="C164" t="s">
        <v>474</v>
      </c>
      <c r="D164" t="s">
        <v>527</v>
      </c>
      <c r="E164" s="2">
        <v>29.315217391304348</v>
      </c>
      <c r="F164" s="2">
        <v>0</v>
      </c>
      <c r="G164" s="2">
        <v>0.14673913043478262</v>
      </c>
      <c r="H164" s="2">
        <v>0.24456521739130435</v>
      </c>
      <c r="I164" s="2">
        <v>2.3451086956521738</v>
      </c>
      <c r="J164" s="2">
        <v>0</v>
      </c>
      <c r="K164" s="2">
        <v>0</v>
      </c>
      <c r="L164" s="2">
        <v>9.7589130434782625</v>
      </c>
      <c r="M164" s="2">
        <v>0</v>
      </c>
      <c r="N164" s="2">
        <v>4.3341304347826091</v>
      </c>
      <c r="O164" s="2">
        <v>0.14784575454208382</v>
      </c>
      <c r="P164" s="2">
        <v>0</v>
      </c>
      <c r="Q164" s="2">
        <v>0</v>
      </c>
      <c r="R164" s="2">
        <v>0</v>
      </c>
      <c r="S164" s="2">
        <v>9.9298913043478212</v>
      </c>
      <c r="T164" s="2">
        <v>5.8439130434782616</v>
      </c>
      <c r="U164" s="2">
        <v>0</v>
      </c>
      <c r="V164" s="2">
        <v>0.53807563959955496</v>
      </c>
      <c r="W164" s="2">
        <v>7.8792391304347849</v>
      </c>
      <c r="X164" s="2">
        <v>9.8070652173913047</v>
      </c>
      <c r="Y164" s="2">
        <v>0</v>
      </c>
      <c r="Z164" s="2">
        <v>0.60331479421579537</v>
      </c>
      <c r="AA164" s="2">
        <v>0</v>
      </c>
      <c r="AB164" s="2">
        <v>0</v>
      </c>
      <c r="AC164" s="2">
        <v>0</v>
      </c>
      <c r="AD164" s="2">
        <v>0</v>
      </c>
      <c r="AE164" s="2">
        <v>0</v>
      </c>
      <c r="AF164" s="2">
        <v>0</v>
      </c>
      <c r="AG164" s="2">
        <v>0</v>
      </c>
      <c r="AH164" t="s">
        <v>175</v>
      </c>
      <c r="AI164">
        <v>4</v>
      </c>
    </row>
    <row r="165" spans="1:35" x14ac:dyDescent="0.25">
      <c r="A165" t="s">
        <v>617</v>
      </c>
      <c r="B165" t="s">
        <v>257</v>
      </c>
      <c r="C165" t="s">
        <v>468</v>
      </c>
      <c r="D165" t="s">
        <v>576</v>
      </c>
      <c r="E165" s="2">
        <v>109.01086956521739</v>
      </c>
      <c r="F165" s="2">
        <v>5.7391304347826084</v>
      </c>
      <c r="G165" s="2">
        <v>0.97608695652173894</v>
      </c>
      <c r="H165" s="2">
        <v>0.39706521739130446</v>
      </c>
      <c r="I165" s="2">
        <v>0.91847826086956519</v>
      </c>
      <c r="J165" s="2">
        <v>0</v>
      </c>
      <c r="K165" s="2">
        <v>0</v>
      </c>
      <c r="L165" s="2">
        <v>6.4130434782608692</v>
      </c>
      <c r="M165" s="2">
        <v>0</v>
      </c>
      <c r="N165" s="2">
        <v>5.5652173913043477</v>
      </c>
      <c r="O165" s="2">
        <v>5.1051949346894006E-2</v>
      </c>
      <c r="P165" s="2">
        <v>5.1089130434782621</v>
      </c>
      <c r="Q165" s="2">
        <v>6.1314130434782603</v>
      </c>
      <c r="R165" s="2">
        <v>0.10311197527171204</v>
      </c>
      <c r="S165" s="2">
        <v>3.5240217391304354</v>
      </c>
      <c r="T165" s="2">
        <v>6.4572826086956505</v>
      </c>
      <c r="U165" s="2">
        <v>0</v>
      </c>
      <c r="V165" s="2">
        <v>9.156246884036294E-2</v>
      </c>
      <c r="W165" s="2">
        <v>5.2281521739130445</v>
      </c>
      <c r="X165" s="2">
        <v>5.464021739130434</v>
      </c>
      <c r="Y165" s="2">
        <v>0</v>
      </c>
      <c r="Z165" s="2">
        <v>9.8083557682720118E-2</v>
      </c>
      <c r="AA165" s="2">
        <v>0</v>
      </c>
      <c r="AB165" s="2">
        <v>0</v>
      </c>
      <c r="AC165" s="2">
        <v>0</v>
      </c>
      <c r="AD165" s="2">
        <v>0</v>
      </c>
      <c r="AE165" s="2">
        <v>0</v>
      </c>
      <c r="AF165" s="2">
        <v>0</v>
      </c>
      <c r="AG165" s="2">
        <v>0</v>
      </c>
      <c r="AH165" t="s">
        <v>56</v>
      </c>
      <c r="AI165">
        <v>4</v>
      </c>
    </row>
    <row r="166" spans="1:35" x14ac:dyDescent="0.25">
      <c r="A166" t="s">
        <v>617</v>
      </c>
      <c r="B166" t="s">
        <v>289</v>
      </c>
      <c r="C166" t="s">
        <v>458</v>
      </c>
      <c r="D166" t="s">
        <v>527</v>
      </c>
      <c r="E166" s="2">
        <v>47.880434782608695</v>
      </c>
      <c r="F166" s="2">
        <v>5.7391304347826084</v>
      </c>
      <c r="G166" s="2">
        <v>0.61141304347826086</v>
      </c>
      <c r="H166" s="2">
        <v>0</v>
      </c>
      <c r="I166" s="2">
        <v>0</v>
      </c>
      <c r="J166" s="2">
        <v>0</v>
      </c>
      <c r="K166" s="2">
        <v>0</v>
      </c>
      <c r="L166" s="2">
        <v>2.1365217391304347</v>
      </c>
      <c r="M166" s="2">
        <v>0</v>
      </c>
      <c r="N166" s="2">
        <v>5.8201086956521735</v>
      </c>
      <c r="O166" s="2">
        <v>0.12155505107832008</v>
      </c>
      <c r="P166" s="2">
        <v>2.1814130434782601</v>
      </c>
      <c r="Q166" s="2">
        <v>0</v>
      </c>
      <c r="R166" s="2">
        <v>4.5559591373439262E-2</v>
      </c>
      <c r="S166" s="2">
        <v>2.2171739130434784</v>
      </c>
      <c r="T166" s="2">
        <v>2.2742391304347822</v>
      </c>
      <c r="U166" s="2">
        <v>0</v>
      </c>
      <c r="V166" s="2">
        <v>9.3804767309875137E-2</v>
      </c>
      <c r="W166" s="2">
        <v>0</v>
      </c>
      <c r="X166" s="2">
        <v>0.59804347826086957</v>
      </c>
      <c r="Y166" s="2">
        <v>0</v>
      </c>
      <c r="Z166" s="2">
        <v>1.2490351872871737E-2</v>
      </c>
      <c r="AA166" s="2">
        <v>0</v>
      </c>
      <c r="AB166" s="2">
        <v>0</v>
      </c>
      <c r="AC166" s="2">
        <v>0</v>
      </c>
      <c r="AD166" s="2">
        <v>0</v>
      </c>
      <c r="AE166" s="2">
        <v>0</v>
      </c>
      <c r="AF166" s="2">
        <v>0</v>
      </c>
      <c r="AG166" s="2">
        <v>0</v>
      </c>
      <c r="AH166" t="s">
        <v>88</v>
      </c>
      <c r="AI166">
        <v>4</v>
      </c>
    </row>
    <row r="167" spans="1:35" x14ac:dyDescent="0.25">
      <c r="A167" t="s">
        <v>617</v>
      </c>
      <c r="B167" t="s">
        <v>352</v>
      </c>
      <c r="C167" t="s">
        <v>482</v>
      </c>
      <c r="D167" t="s">
        <v>584</v>
      </c>
      <c r="E167" s="2">
        <v>50.967391304347828</v>
      </c>
      <c r="F167" s="2">
        <v>0</v>
      </c>
      <c r="G167" s="2">
        <v>0.2608695652173913</v>
      </c>
      <c r="H167" s="2">
        <v>0.2608695652173913</v>
      </c>
      <c r="I167" s="2">
        <v>0.2608695652173913</v>
      </c>
      <c r="J167" s="2">
        <v>0</v>
      </c>
      <c r="K167" s="2">
        <v>0</v>
      </c>
      <c r="L167" s="2">
        <v>8.8497826086956533</v>
      </c>
      <c r="M167" s="2">
        <v>0</v>
      </c>
      <c r="N167" s="2">
        <v>5.2907608695652177</v>
      </c>
      <c r="O167" s="2">
        <v>0.10380678182981447</v>
      </c>
      <c r="P167" s="2">
        <v>6.1739130434782608</v>
      </c>
      <c r="Q167" s="2">
        <v>0</v>
      </c>
      <c r="R167" s="2">
        <v>0.12113457027084666</v>
      </c>
      <c r="S167" s="2">
        <v>1.6279347826086954</v>
      </c>
      <c r="T167" s="2">
        <v>8.705652173913041</v>
      </c>
      <c r="U167" s="2">
        <v>0</v>
      </c>
      <c r="V167" s="2">
        <v>0.20274898699082955</v>
      </c>
      <c r="W167" s="2">
        <v>1.0540217391304347</v>
      </c>
      <c r="X167" s="2">
        <v>8.4810869565217359</v>
      </c>
      <c r="Y167" s="2">
        <v>0</v>
      </c>
      <c r="Z167" s="2">
        <v>0.18708253358925137</v>
      </c>
      <c r="AA167" s="2">
        <v>0</v>
      </c>
      <c r="AB167" s="2">
        <v>0</v>
      </c>
      <c r="AC167" s="2">
        <v>0</v>
      </c>
      <c r="AD167" s="2">
        <v>0</v>
      </c>
      <c r="AE167" s="2">
        <v>0</v>
      </c>
      <c r="AF167" s="2">
        <v>0</v>
      </c>
      <c r="AG167" s="2">
        <v>0</v>
      </c>
      <c r="AH167" t="s">
        <v>152</v>
      </c>
      <c r="AI167">
        <v>4</v>
      </c>
    </row>
    <row r="168" spans="1:35" x14ac:dyDescent="0.25">
      <c r="A168" t="s">
        <v>617</v>
      </c>
      <c r="B168" t="s">
        <v>385</v>
      </c>
      <c r="C168" t="s">
        <v>413</v>
      </c>
      <c r="D168" t="s">
        <v>590</v>
      </c>
      <c r="E168" s="2">
        <v>69.663043478260875</v>
      </c>
      <c r="F168" s="2">
        <v>4.5217391304347823</v>
      </c>
      <c r="G168" s="2">
        <v>0</v>
      </c>
      <c r="H168" s="2">
        <v>0</v>
      </c>
      <c r="I168" s="2">
        <v>0.80434782608695654</v>
      </c>
      <c r="J168" s="2">
        <v>0</v>
      </c>
      <c r="K168" s="2">
        <v>0</v>
      </c>
      <c r="L168" s="2">
        <v>0.78826086956521735</v>
      </c>
      <c r="M168" s="2">
        <v>4.4347826086956523</v>
      </c>
      <c r="N168" s="2">
        <v>0</v>
      </c>
      <c r="O168" s="2">
        <v>6.3660477453580902E-2</v>
      </c>
      <c r="P168" s="2">
        <v>0</v>
      </c>
      <c r="Q168" s="2">
        <v>8.8815217391304362</v>
      </c>
      <c r="R168" s="2">
        <v>0.12749258854735529</v>
      </c>
      <c r="S168" s="2">
        <v>0.80271739130434794</v>
      </c>
      <c r="T168" s="2">
        <v>0.25108695652173912</v>
      </c>
      <c r="U168" s="2">
        <v>0</v>
      </c>
      <c r="V168" s="2">
        <v>1.5127164924325167E-2</v>
      </c>
      <c r="W168" s="2">
        <v>0.19717391304347825</v>
      </c>
      <c r="X168" s="2">
        <v>1.4663043478260871</v>
      </c>
      <c r="Y168" s="2">
        <v>0</v>
      </c>
      <c r="Z168" s="2">
        <v>2.38789202683726E-2</v>
      </c>
      <c r="AA168" s="2">
        <v>0</v>
      </c>
      <c r="AB168" s="2">
        <v>0</v>
      </c>
      <c r="AC168" s="2">
        <v>0</v>
      </c>
      <c r="AD168" s="2">
        <v>0</v>
      </c>
      <c r="AE168" s="2">
        <v>0</v>
      </c>
      <c r="AF168" s="2">
        <v>0</v>
      </c>
      <c r="AG168" s="2">
        <v>0</v>
      </c>
      <c r="AH168" t="s">
        <v>185</v>
      </c>
      <c r="AI168">
        <v>4</v>
      </c>
    </row>
    <row r="169" spans="1:35" x14ac:dyDescent="0.25">
      <c r="A169" t="s">
        <v>617</v>
      </c>
      <c r="B169" t="s">
        <v>236</v>
      </c>
      <c r="C169" t="s">
        <v>456</v>
      </c>
      <c r="D169" t="s">
        <v>546</v>
      </c>
      <c r="E169" s="2">
        <v>87.065217391304344</v>
      </c>
      <c r="F169" s="2">
        <v>5.4782608695652177</v>
      </c>
      <c r="G169" s="2">
        <v>0.39130434782608697</v>
      </c>
      <c r="H169" s="2">
        <v>0.27445652173913043</v>
      </c>
      <c r="I169" s="2">
        <v>1.0543478260869565</v>
      </c>
      <c r="J169" s="2">
        <v>0</v>
      </c>
      <c r="K169" s="2">
        <v>0</v>
      </c>
      <c r="L169" s="2">
        <v>3.1744565217391312</v>
      </c>
      <c r="M169" s="2">
        <v>2.9188043478260868</v>
      </c>
      <c r="N169" s="2">
        <v>0</v>
      </c>
      <c r="O169" s="2">
        <v>3.3524344569288392E-2</v>
      </c>
      <c r="P169" s="2">
        <v>5.1430434782608714</v>
      </c>
      <c r="Q169" s="2">
        <v>0</v>
      </c>
      <c r="R169" s="2">
        <v>5.9071161048689161E-2</v>
      </c>
      <c r="S169" s="2">
        <v>0.19565217391304349</v>
      </c>
      <c r="T169" s="2">
        <v>5.2236956521739115</v>
      </c>
      <c r="U169" s="2">
        <v>0</v>
      </c>
      <c r="V169" s="2">
        <v>6.224469413233457E-2</v>
      </c>
      <c r="W169" s="2">
        <v>0.94869565217391305</v>
      </c>
      <c r="X169" s="2">
        <v>5.2763043478260867</v>
      </c>
      <c r="Y169" s="2">
        <v>0</v>
      </c>
      <c r="Z169" s="2">
        <v>7.1498127340823975E-2</v>
      </c>
      <c r="AA169" s="2">
        <v>0</v>
      </c>
      <c r="AB169" s="2">
        <v>0</v>
      </c>
      <c r="AC169" s="2">
        <v>0</v>
      </c>
      <c r="AD169" s="2">
        <v>0</v>
      </c>
      <c r="AE169" s="2">
        <v>0</v>
      </c>
      <c r="AF169" s="2">
        <v>23.838043478260879</v>
      </c>
      <c r="AG169" s="2">
        <v>0</v>
      </c>
      <c r="AH169" t="s">
        <v>35</v>
      </c>
      <c r="AI169">
        <v>4</v>
      </c>
    </row>
    <row r="170" spans="1:35" x14ac:dyDescent="0.25">
      <c r="A170" t="s">
        <v>617</v>
      </c>
      <c r="B170" t="s">
        <v>350</v>
      </c>
      <c r="C170" t="s">
        <v>427</v>
      </c>
      <c r="D170" t="s">
        <v>525</v>
      </c>
      <c r="E170" s="2">
        <v>75.706521739130437</v>
      </c>
      <c r="F170" s="2">
        <v>0</v>
      </c>
      <c r="G170" s="2">
        <v>0</v>
      </c>
      <c r="H170" s="2">
        <v>0</v>
      </c>
      <c r="I170" s="2">
        <v>0</v>
      </c>
      <c r="J170" s="2">
        <v>0</v>
      </c>
      <c r="K170" s="2">
        <v>0</v>
      </c>
      <c r="L170" s="2">
        <v>3.2575000000000012</v>
      </c>
      <c r="M170" s="2">
        <v>0</v>
      </c>
      <c r="N170" s="2">
        <v>0</v>
      </c>
      <c r="O170" s="2">
        <v>0</v>
      </c>
      <c r="P170" s="2">
        <v>4.3179347826086953</v>
      </c>
      <c r="Q170" s="2">
        <v>7.6711956521739131</v>
      </c>
      <c r="R170" s="2">
        <v>0.15836324479540559</v>
      </c>
      <c r="S170" s="2">
        <v>3.34</v>
      </c>
      <c r="T170" s="2">
        <v>2.3768478260869568</v>
      </c>
      <c r="U170" s="2">
        <v>0</v>
      </c>
      <c r="V170" s="2">
        <v>7.5513280689160078E-2</v>
      </c>
      <c r="W170" s="2">
        <v>1.6069565217391315</v>
      </c>
      <c r="X170" s="2">
        <v>3.7190217391304357</v>
      </c>
      <c r="Y170" s="2">
        <v>1.6158695652173909</v>
      </c>
      <c r="Z170" s="2">
        <v>9.1694185211773166E-2</v>
      </c>
      <c r="AA170" s="2">
        <v>0</v>
      </c>
      <c r="AB170" s="2">
        <v>0</v>
      </c>
      <c r="AC170" s="2">
        <v>0</v>
      </c>
      <c r="AD170" s="2">
        <v>0</v>
      </c>
      <c r="AE170" s="2">
        <v>0</v>
      </c>
      <c r="AF170" s="2">
        <v>0</v>
      </c>
      <c r="AG170" s="2">
        <v>0</v>
      </c>
      <c r="AH170" t="s">
        <v>150</v>
      </c>
      <c r="AI170">
        <v>4</v>
      </c>
    </row>
    <row r="171" spans="1:35" x14ac:dyDescent="0.25">
      <c r="A171" t="s">
        <v>617</v>
      </c>
      <c r="B171" t="s">
        <v>338</v>
      </c>
      <c r="C171" t="s">
        <v>407</v>
      </c>
      <c r="D171" t="s">
        <v>519</v>
      </c>
      <c r="E171" s="2">
        <v>50.891304347826086</v>
      </c>
      <c r="F171" s="2">
        <v>5.5597826086956523</v>
      </c>
      <c r="G171" s="2">
        <v>0</v>
      </c>
      <c r="H171" s="2">
        <v>0</v>
      </c>
      <c r="I171" s="2">
        <v>0</v>
      </c>
      <c r="J171" s="2">
        <v>0</v>
      </c>
      <c r="K171" s="2">
        <v>0</v>
      </c>
      <c r="L171" s="2">
        <v>5.2902173913043482</v>
      </c>
      <c r="M171" s="2">
        <v>0</v>
      </c>
      <c r="N171" s="2">
        <v>0</v>
      </c>
      <c r="O171" s="2">
        <v>0</v>
      </c>
      <c r="P171" s="2">
        <v>0</v>
      </c>
      <c r="Q171" s="2">
        <v>3.7730434782608682</v>
      </c>
      <c r="R171" s="2">
        <v>7.4139256727894037E-2</v>
      </c>
      <c r="S171" s="2">
        <v>6.5842391304347823</v>
      </c>
      <c r="T171" s="2">
        <v>6.0570652173913047</v>
      </c>
      <c r="U171" s="2">
        <v>0</v>
      </c>
      <c r="V171" s="2">
        <v>0.2483981204613413</v>
      </c>
      <c r="W171" s="2">
        <v>1.2926086956521738</v>
      </c>
      <c r="X171" s="2">
        <v>11.114130434782609</v>
      </c>
      <c r="Y171" s="2">
        <v>0</v>
      </c>
      <c r="Z171" s="2">
        <v>0.24378897906877403</v>
      </c>
      <c r="AA171" s="2">
        <v>0</v>
      </c>
      <c r="AB171" s="2">
        <v>0</v>
      </c>
      <c r="AC171" s="2">
        <v>0</v>
      </c>
      <c r="AD171" s="2">
        <v>0</v>
      </c>
      <c r="AE171" s="2">
        <v>0</v>
      </c>
      <c r="AF171" s="2">
        <v>0</v>
      </c>
      <c r="AG171" s="2">
        <v>0</v>
      </c>
      <c r="AH171" t="s">
        <v>138</v>
      </c>
      <c r="AI171">
        <v>4</v>
      </c>
    </row>
    <row r="172" spans="1:35" x14ac:dyDescent="0.25">
      <c r="A172" t="s">
        <v>617</v>
      </c>
      <c r="B172" t="s">
        <v>299</v>
      </c>
      <c r="C172" t="s">
        <v>425</v>
      </c>
      <c r="D172" t="s">
        <v>514</v>
      </c>
      <c r="E172" s="2">
        <v>65.032608695652172</v>
      </c>
      <c r="F172" s="2">
        <v>1.826086956521739</v>
      </c>
      <c r="G172" s="2">
        <v>0.17391304347826095</v>
      </c>
      <c r="H172" s="2">
        <v>0.2456521739130435</v>
      </c>
      <c r="I172" s="2">
        <v>0.71739130434782605</v>
      </c>
      <c r="J172" s="2">
        <v>0</v>
      </c>
      <c r="K172" s="2">
        <v>0</v>
      </c>
      <c r="L172" s="2">
        <v>3.2855434782608692</v>
      </c>
      <c r="M172" s="2">
        <v>0</v>
      </c>
      <c r="N172" s="2">
        <v>5.9189130434782609</v>
      </c>
      <c r="O172" s="2">
        <v>9.1014541200066856E-2</v>
      </c>
      <c r="P172" s="2">
        <v>0</v>
      </c>
      <c r="Q172" s="2">
        <v>3.5389130434782605</v>
      </c>
      <c r="R172" s="2">
        <v>5.4417516296172481E-2</v>
      </c>
      <c r="S172" s="2">
        <v>3.0080434782608689</v>
      </c>
      <c r="T172" s="2">
        <v>4.2668478260869573</v>
      </c>
      <c r="U172" s="2">
        <v>0</v>
      </c>
      <c r="V172" s="2">
        <v>0.11186528497409327</v>
      </c>
      <c r="W172" s="2">
        <v>0.85684782608695653</v>
      </c>
      <c r="X172" s="2">
        <v>8.7310869565217395</v>
      </c>
      <c r="Y172" s="2">
        <v>0</v>
      </c>
      <c r="Z172" s="2">
        <v>0.14743272605716198</v>
      </c>
      <c r="AA172" s="2">
        <v>0</v>
      </c>
      <c r="AB172" s="2">
        <v>0</v>
      </c>
      <c r="AC172" s="2">
        <v>0</v>
      </c>
      <c r="AD172" s="2">
        <v>0</v>
      </c>
      <c r="AE172" s="2">
        <v>5.1739130434782607E-2</v>
      </c>
      <c r="AF172" s="2">
        <v>0</v>
      </c>
      <c r="AG172" s="2">
        <v>0</v>
      </c>
      <c r="AH172" t="s">
        <v>98</v>
      </c>
      <c r="AI172">
        <v>4</v>
      </c>
    </row>
    <row r="173" spans="1:35" x14ac:dyDescent="0.25">
      <c r="A173" t="s">
        <v>617</v>
      </c>
      <c r="B173" t="s">
        <v>205</v>
      </c>
      <c r="C173" t="s">
        <v>440</v>
      </c>
      <c r="D173" t="s">
        <v>552</v>
      </c>
      <c r="E173" s="2">
        <v>137</v>
      </c>
      <c r="F173" s="2">
        <v>11.424130434782608</v>
      </c>
      <c r="G173" s="2">
        <v>0.55434782608695654</v>
      </c>
      <c r="H173" s="2">
        <v>0</v>
      </c>
      <c r="I173" s="2">
        <v>0</v>
      </c>
      <c r="J173" s="2">
        <v>0</v>
      </c>
      <c r="K173" s="2">
        <v>2.3695652173913042</v>
      </c>
      <c r="L173" s="2">
        <v>6.4308695652173924</v>
      </c>
      <c r="M173" s="2">
        <v>4.0094565217391303</v>
      </c>
      <c r="N173" s="2">
        <v>10.154999999999996</v>
      </c>
      <c r="O173" s="2">
        <v>0.10339019358933668</v>
      </c>
      <c r="P173" s="2">
        <v>5.4181521739130423</v>
      </c>
      <c r="Q173" s="2">
        <v>26.739891304347843</v>
      </c>
      <c r="R173" s="2">
        <v>0.23473024436686779</v>
      </c>
      <c r="S173" s="2">
        <v>3.8527173913043464</v>
      </c>
      <c r="T173" s="2">
        <v>0.90749999999999997</v>
      </c>
      <c r="U173" s="2">
        <v>0</v>
      </c>
      <c r="V173" s="2">
        <v>3.4746112345287197E-2</v>
      </c>
      <c r="W173" s="2">
        <v>6.8291304347826074</v>
      </c>
      <c r="X173" s="2">
        <v>0.2608695652173913</v>
      </c>
      <c r="Y173" s="2">
        <v>0</v>
      </c>
      <c r="Z173" s="2">
        <v>5.1751824817518242E-2</v>
      </c>
      <c r="AA173" s="2">
        <v>0</v>
      </c>
      <c r="AB173" s="2">
        <v>0</v>
      </c>
      <c r="AC173" s="2">
        <v>0</v>
      </c>
      <c r="AD173" s="2">
        <v>0</v>
      </c>
      <c r="AE173" s="2">
        <v>8.2159782608695657</v>
      </c>
      <c r="AF173" s="2">
        <v>0</v>
      </c>
      <c r="AG173" s="2">
        <v>0</v>
      </c>
      <c r="AH173" t="s">
        <v>4</v>
      </c>
      <c r="AI173">
        <v>4</v>
      </c>
    </row>
    <row r="174" spans="1:35" x14ac:dyDescent="0.25">
      <c r="A174" t="s">
        <v>617</v>
      </c>
      <c r="B174" t="s">
        <v>296</v>
      </c>
      <c r="C174" t="s">
        <v>418</v>
      </c>
      <c r="D174" t="s">
        <v>533</v>
      </c>
      <c r="E174" s="2">
        <v>109.72826086956522</v>
      </c>
      <c r="F174" s="2">
        <v>11.478260869565217</v>
      </c>
      <c r="G174" s="2">
        <v>1.1304347826086956</v>
      </c>
      <c r="H174" s="2">
        <v>0.52173913043478259</v>
      </c>
      <c r="I174" s="2">
        <v>0.58695652173913049</v>
      </c>
      <c r="J174" s="2">
        <v>0</v>
      </c>
      <c r="K174" s="2">
        <v>1.1304347826086956</v>
      </c>
      <c r="L174" s="2">
        <v>6.9472826086956507</v>
      </c>
      <c r="M174" s="2">
        <v>5.8260869565217392</v>
      </c>
      <c r="N174" s="2">
        <v>9.0535869565217375</v>
      </c>
      <c r="O174" s="2">
        <v>0.13560475482912329</v>
      </c>
      <c r="P174" s="2">
        <v>0</v>
      </c>
      <c r="Q174" s="2">
        <v>8.3189130434782612</v>
      </c>
      <c r="R174" s="2">
        <v>7.5813769192669647E-2</v>
      </c>
      <c r="S174" s="2">
        <v>5.1199999999999992</v>
      </c>
      <c r="T174" s="2">
        <v>9.2028260869565202</v>
      </c>
      <c r="U174" s="2">
        <v>0</v>
      </c>
      <c r="V174" s="2">
        <v>0.13052996532937094</v>
      </c>
      <c r="W174" s="2">
        <v>5.0389130434782619</v>
      </c>
      <c r="X174" s="2">
        <v>9.0564130434782584</v>
      </c>
      <c r="Y174" s="2">
        <v>5.0218478260869555</v>
      </c>
      <c r="Z174" s="2">
        <v>0.17422288261515601</v>
      </c>
      <c r="AA174" s="2">
        <v>0</v>
      </c>
      <c r="AB174" s="2">
        <v>0</v>
      </c>
      <c r="AC174" s="2">
        <v>0</v>
      </c>
      <c r="AD174" s="2">
        <v>71.466956521739107</v>
      </c>
      <c r="AE174" s="2">
        <v>0</v>
      </c>
      <c r="AF174" s="2">
        <v>0</v>
      </c>
      <c r="AG174" s="2">
        <v>0</v>
      </c>
      <c r="AH174" t="s">
        <v>95</v>
      </c>
      <c r="AI174">
        <v>4</v>
      </c>
    </row>
    <row r="175" spans="1:35" x14ac:dyDescent="0.25">
      <c r="A175" t="s">
        <v>617</v>
      </c>
      <c r="B175" t="s">
        <v>231</v>
      </c>
      <c r="C175" t="s">
        <v>444</v>
      </c>
      <c r="D175" t="s">
        <v>560</v>
      </c>
      <c r="E175" s="2">
        <v>28.456521739130434</v>
      </c>
      <c r="F175" s="2">
        <v>4.8288043478260869</v>
      </c>
      <c r="G175" s="2">
        <v>0.10869565217391304</v>
      </c>
      <c r="H175" s="2">
        <v>0.32608695652173914</v>
      </c>
      <c r="I175" s="2">
        <v>0.64130434782608692</v>
      </c>
      <c r="J175" s="2">
        <v>0</v>
      </c>
      <c r="K175" s="2">
        <v>0.70652173913043481</v>
      </c>
      <c r="L175" s="2">
        <v>2.4310869565217392</v>
      </c>
      <c r="M175" s="2">
        <v>4.5217391304347823</v>
      </c>
      <c r="N175" s="2">
        <v>0</v>
      </c>
      <c r="O175" s="2">
        <v>0.15889992360580596</v>
      </c>
      <c r="P175" s="2">
        <v>0</v>
      </c>
      <c r="Q175" s="2">
        <v>7.8668478260869561</v>
      </c>
      <c r="R175" s="2">
        <v>0.27645148968678379</v>
      </c>
      <c r="S175" s="2">
        <v>2.1735869565217385</v>
      </c>
      <c r="T175" s="2">
        <v>1.9782608695652169</v>
      </c>
      <c r="U175" s="2">
        <v>0</v>
      </c>
      <c r="V175" s="2">
        <v>0.14590145148968675</v>
      </c>
      <c r="W175" s="2">
        <v>0.4363043478260869</v>
      </c>
      <c r="X175" s="2">
        <v>5.014239130434782</v>
      </c>
      <c r="Y175" s="2">
        <v>0</v>
      </c>
      <c r="Z175" s="2">
        <v>0.19153934300993122</v>
      </c>
      <c r="AA175" s="2">
        <v>0</v>
      </c>
      <c r="AB175" s="2">
        <v>0</v>
      </c>
      <c r="AC175" s="2">
        <v>0</v>
      </c>
      <c r="AD175" s="2">
        <v>0</v>
      </c>
      <c r="AE175" s="2">
        <v>0</v>
      </c>
      <c r="AF175" s="2">
        <v>0</v>
      </c>
      <c r="AG175" s="2">
        <v>0.19565217391304349</v>
      </c>
      <c r="AH175" t="s">
        <v>30</v>
      </c>
      <c r="AI175">
        <v>4</v>
      </c>
    </row>
    <row r="176" spans="1:35" x14ac:dyDescent="0.25">
      <c r="A176" t="s">
        <v>617</v>
      </c>
      <c r="B176" t="s">
        <v>230</v>
      </c>
      <c r="C176" t="s">
        <v>454</v>
      </c>
      <c r="D176" t="s">
        <v>568</v>
      </c>
      <c r="E176" s="2">
        <v>68.152173913043484</v>
      </c>
      <c r="F176" s="2">
        <v>5.6521739130434785</v>
      </c>
      <c r="G176" s="2">
        <v>0.34010869565217389</v>
      </c>
      <c r="H176" s="2">
        <v>0</v>
      </c>
      <c r="I176" s="2">
        <v>0</v>
      </c>
      <c r="J176" s="2">
        <v>0</v>
      </c>
      <c r="K176" s="2">
        <v>3.8043478260869568E-2</v>
      </c>
      <c r="L176" s="2">
        <v>0.4191304347826087</v>
      </c>
      <c r="M176" s="2">
        <v>6.0797826086956546</v>
      </c>
      <c r="N176" s="2">
        <v>0</v>
      </c>
      <c r="O176" s="2">
        <v>8.9208931419457765E-2</v>
      </c>
      <c r="P176" s="2">
        <v>0</v>
      </c>
      <c r="Q176" s="2">
        <v>10.620434782608694</v>
      </c>
      <c r="R176" s="2">
        <v>0.15583413078149916</v>
      </c>
      <c r="S176" s="2">
        <v>9.3881521739130473</v>
      </c>
      <c r="T176" s="2">
        <v>0</v>
      </c>
      <c r="U176" s="2">
        <v>0</v>
      </c>
      <c r="V176" s="2">
        <v>0.1377527910685806</v>
      </c>
      <c r="W176" s="2">
        <v>4.2078260869565209</v>
      </c>
      <c r="X176" s="2">
        <v>0.11717391304347827</v>
      </c>
      <c r="Y176" s="2">
        <v>0</v>
      </c>
      <c r="Z176" s="2">
        <v>6.3460925039872398E-2</v>
      </c>
      <c r="AA176" s="2">
        <v>0</v>
      </c>
      <c r="AB176" s="2">
        <v>0</v>
      </c>
      <c r="AC176" s="2">
        <v>0</v>
      </c>
      <c r="AD176" s="2">
        <v>0</v>
      </c>
      <c r="AE176" s="2">
        <v>0</v>
      </c>
      <c r="AF176" s="2">
        <v>0</v>
      </c>
      <c r="AG176" s="2">
        <v>0</v>
      </c>
      <c r="AH176" t="s">
        <v>29</v>
      </c>
      <c r="AI176">
        <v>4</v>
      </c>
    </row>
    <row r="177" spans="1:35" x14ac:dyDescent="0.25">
      <c r="A177" t="s">
        <v>617</v>
      </c>
      <c r="B177" t="s">
        <v>276</v>
      </c>
      <c r="C177" t="s">
        <v>454</v>
      </c>
      <c r="D177" t="s">
        <v>568</v>
      </c>
      <c r="E177" s="2">
        <v>94.25</v>
      </c>
      <c r="F177" s="2">
        <v>0</v>
      </c>
      <c r="G177" s="2">
        <v>0.1358695652173913</v>
      </c>
      <c r="H177" s="2">
        <v>0.34239130434782611</v>
      </c>
      <c r="I177" s="2">
        <v>0.375</v>
      </c>
      <c r="J177" s="2">
        <v>0</v>
      </c>
      <c r="K177" s="2">
        <v>0</v>
      </c>
      <c r="L177" s="2">
        <v>5.4392391304347818</v>
      </c>
      <c r="M177" s="2">
        <v>0</v>
      </c>
      <c r="N177" s="2">
        <v>0</v>
      </c>
      <c r="O177" s="2">
        <v>0</v>
      </c>
      <c r="P177" s="2">
        <v>0</v>
      </c>
      <c r="Q177" s="2">
        <v>0</v>
      </c>
      <c r="R177" s="2">
        <v>0</v>
      </c>
      <c r="S177" s="2">
        <v>4.6392391304347829</v>
      </c>
      <c r="T177" s="2">
        <v>9.3817391304347826</v>
      </c>
      <c r="U177" s="2">
        <v>0</v>
      </c>
      <c r="V177" s="2">
        <v>0.14876369507553916</v>
      </c>
      <c r="W177" s="2">
        <v>2.1156521739130438</v>
      </c>
      <c r="X177" s="2">
        <v>13.711195652173913</v>
      </c>
      <c r="Y177" s="2">
        <v>9.8152173913043469E-2</v>
      </c>
      <c r="Z177" s="2">
        <v>0.16896551724137931</v>
      </c>
      <c r="AA177" s="2">
        <v>0</v>
      </c>
      <c r="AB177" s="2">
        <v>0</v>
      </c>
      <c r="AC177" s="2">
        <v>0</v>
      </c>
      <c r="AD177" s="2">
        <v>0</v>
      </c>
      <c r="AE177" s="2">
        <v>0</v>
      </c>
      <c r="AF177" s="2">
        <v>0</v>
      </c>
      <c r="AG177" s="2">
        <v>0</v>
      </c>
      <c r="AH177" t="s">
        <v>75</v>
      </c>
      <c r="AI177">
        <v>4</v>
      </c>
    </row>
    <row r="178" spans="1:35" x14ac:dyDescent="0.25">
      <c r="A178" t="s">
        <v>617</v>
      </c>
      <c r="B178" t="s">
        <v>216</v>
      </c>
      <c r="C178" t="s">
        <v>448</v>
      </c>
      <c r="D178" t="s">
        <v>564</v>
      </c>
      <c r="E178" s="2">
        <v>85.586956521739125</v>
      </c>
      <c r="F178" s="2">
        <v>6.5434782608695654</v>
      </c>
      <c r="G178" s="2">
        <v>0.28260869565217389</v>
      </c>
      <c r="H178" s="2">
        <v>0.20108695652173914</v>
      </c>
      <c r="I178" s="2">
        <v>0.2608695652173913</v>
      </c>
      <c r="J178" s="2">
        <v>0</v>
      </c>
      <c r="K178" s="2">
        <v>0</v>
      </c>
      <c r="L178" s="2">
        <v>5.1354347826086943</v>
      </c>
      <c r="M178" s="2">
        <v>5.1277173913043477</v>
      </c>
      <c r="N178" s="2">
        <v>0</v>
      </c>
      <c r="O178" s="2">
        <v>5.9912369824739652E-2</v>
      </c>
      <c r="P178" s="2">
        <v>5.5543478260869561</v>
      </c>
      <c r="Q178" s="2">
        <v>0</v>
      </c>
      <c r="R178" s="2">
        <v>6.4897129794259586E-2</v>
      </c>
      <c r="S178" s="2">
        <v>10.786413043478261</v>
      </c>
      <c r="T178" s="2">
        <v>3.1195652173913044E-2</v>
      </c>
      <c r="U178" s="2">
        <v>0</v>
      </c>
      <c r="V178" s="2">
        <v>0.12639319278638558</v>
      </c>
      <c r="W178" s="2">
        <v>4.2853260869565215</v>
      </c>
      <c r="X178" s="2">
        <v>5.5578260869565215</v>
      </c>
      <c r="Y178" s="2">
        <v>0</v>
      </c>
      <c r="Z178" s="2">
        <v>0.11500762001524004</v>
      </c>
      <c r="AA178" s="2">
        <v>0</v>
      </c>
      <c r="AB178" s="2">
        <v>0</v>
      </c>
      <c r="AC178" s="2">
        <v>0</v>
      </c>
      <c r="AD178" s="2">
        <v>0</v>
      </c>
      <c r="AE178" s="2">
        <v>0</v>
      </c>
      <c r="AF178" s="2">
        <v>0</v>
      </c>
      <c r="AG178" s="2">
        <v>0</v>
      </c>
      <c r="AH178" t="s">
        <v>15</v>
      </c>
      <c r="AI178">
        <v>4</v>
      </c>
    </row>
    <row r="179" spans="1:35" x14ac:dyDescent="0.25">
      <c r="A179" t="s">
        <v>617</v>
      </c>
      <c r="B179" t="s">
        <v>377</v>
      </c>
      <c r="C179" t="s">
        <v>425</v>
      </c>
      <c r="D179" t="s">
        <v>514</v>
      </c>
      <c r="E179" s="2">
        <v>39.423913043478258</v>
      </c>
      <c r="F179" s="2">
        <v>5.6521739130434785</v>
      </c>
      <c r="G179" s="2">
        <v>0.28478260869565214</v>
      </c>
      <c r="H179" s="2">
        <v>0.13043478260869565</v>
      </c>
      <c r="I179" s="2">
        <v>0.17391304347826086</v>
      </c>
      <c r="J179" s="2">
        <v>0</v>
      </c>
      <c r="K179" s="2">
        <v>0</v>
      </c>
      <c r="L179" s="2">
        <v>5.8125</v>
      </c>
      <c r="M179" s="2">
        <v>0</v>
      </c>
      <c r="N179" s="2">
        <v>11.010869565217391</v>
      </c>
      <c r="O179" s="2">
        <v>0.279294182519989</v>
      </c>
      <c r="P179" s="2">
        <v>4.5108695652173916</v>
      </c>
      <c r="Q179" s="2">
        <v>0</v>
      </c>
      <c r="R179" s="2">
        <v>0.11441963054866282</v>
      </c>
      <c r="S179" s="2">
        <v>0.87293478260869573</v>
      </c>
      <c r="T179" s="2">
        <v>8.4758695652173905</v>
      </c>
      <c r="U179" s="2">
        <v>0</v>
      </c>
      <c r="V179" s="2">
        <v>0.23713537358698647</v>
      </c>
      <c r="W179" s="2">
        <v>1.3461956521739129</v>
      </c>
      <c r="X179" s="2">
        <v>9.756195652173913</v>
      </c>
      <c r="Y179" s="2">
        <v>0</v>
      </c>
      <c r="Z179" s="2">
        <v>0.28161566032533775</v>
      </c>
      <c r="AA179" s="2">
        <v>0</v>
      </c>
      <c r="AB179" s="2">
        <v>0</v>
      </c>
      <c r="AC179" s="2">
        <v>0</v>
      </c>
      <c r="AD179" s="2">
        <v>0</v>
      </c>
      <c r="AE179" s="2">
        <v>0</v>
      </c>
      <c r="AF179" s="2">
        <v>0</v>
      </c>
      <c r="AG179" s="2">
        <v>0</v>
      </c>
      <c r="AH179" t="s">
        <v>177</v>
      </c>
      <c r="AI179">
        <v>4</v>
      </c>
    </row>
    <row r="180" spans="1:35" x14ac:dyDescent="0.25">
      <c r="A180" t="s">
        <v>617</v>
      </c>
      <c r="B180" t="s">
        <v>251</v>
      </c>
      <c r="C180" t="s">
        <v>465</v>
      </c>
      <c r="D180" t="s">
        <v>540</v>
      </c>
      <c r="E180" s="2">
        <v>57.75</v>
      </c>
      <c r="F180" s="2">
        <v>5.6521739130434785</v>
      </c>
      <c r="G180" s="2">
        <v>0</v>
      </c>
      <c r="H180" s="2">
        <v>8.6956521739130432E-2</v>
      </c>
      <c r="I180" s="2">
        <v>0</v>
      </c>
      <c r="J180" s="2">
        <v>0</v>
      </c>
      <c r="K180" s="2">
        <v>0</v>
      </c>
      <c r="L180" s="2">
        <v>5.9945652173913047</v>
      </c>
      <c r="M180" s="2">
        <v>5.1304347826086953</v>
      </c>
      <c r="N180" s="2">
        <v>0</v>
      </c>
      <c r="O180" s="2">
        <v>8.8838697534349698E-2</v>
      </c>
      <c r="P180" s="2">
        <v>4.9021739130434785</v>
      </c>
      <c r="Q180" s="2">
        <v>0</v>
      </c>
      <c r="R180" s="2">
        <v>8.4886128364389232E-2</v>
      </c>
      <c r="S180" s="2">
        <v>2.7472826086956523</v>
      </c>
      <c r="T180" s="2">
        <v>6.3043478260869561</v>
      </c>
      <c r="U180" s="2">
        <v>0</v>
      </c>
      <c r="V180" s="2">
        <v>0.15673818934688502</v>
      </c>
      <c r="W180" s="2">
        <v>6.3559782608695654</v>
      </c>
      <c r="X180" s="2">
        <v>2.9972826086956523</v>
      </c>
      <c r="Y180" s="2">
        <v>0</v>
      </c>
      <c r="Z180" s="2">
        <v>0.16196122717861849</v>
      </c>
      <c r="AA180" s="2">
        <v>0</v>
      </c>
      <c r="AB180" s="2">
        <v>0</v>
      </c>
      <c r="AC180" s="2">
        <v>0</v>
      </c>
      <c r="AD180" s="2">
        <v>0</v>
      </c>
      <c r="AE180" s="2">
        <v>0</v>
      </c>
      <c r="AF180" s="2">
        <v>0</v>
      </c>
      <c r="AG180" s="2">
        <v>0</v>
      </c>
      <c r="AH180" t="s">
        <v>50</v>
      </c>
      <c r="AI180">
        <v>4</v>
      </c>
    </row>
    <row r="181" spans="1:35" x14ac:dyDescent="0.25">
      <c r="A181" t="s">
        <v>617</v>
      </c>
      <c r="B181" t="s">
        <v>279</v>
      </c>
      <c r="C181" t="s">
        <v>418</v>
      </c>
      <c r="D181" t="s">
        <v>533</v>
      </c>
      <c r="E181" s="2">
        <v>54.489130434782609</v>
      </c>
      <c r="F181" s="2">
        <v>5.2309782608695654</v>
      </c>
      <c r="G181" s="2">
        <v>0.2608695652173913</v>
      </c>
      <c r="H181" s="2">
        <v>0.2608695652173913</v>
      </c>
      <c r="I181" s="2">
        <v>2.347826086956522</v>
      </c>
      <c r="J181" s="2">
        <v>0</v>
      </c>
      <c r="K181" s="2">
        <v>0</v>
      </c>
      <c r="L181" s="2">
        <v>4.9230434782608707</v>
      </c>
      <c r="M181" s="2">
        <v>0</v>
      </c>
      <c r="N181" s="2">
        <v>4.9719565217391315</v>
      </c>
      <c r="O181" s="2">
        <v>9.1246758428086994E-2</v>
      </c>
      <c r="P181" s="2">
        <v>5.2894565217391314</v>
      </c>
      <c r="Q181" s="2">
        <v>0</v>
      </c>
      <c r="R181" s="2">
        <v>9.7073608617594273E-2</v>
      </c>
      <c r="S181" s="2">
        <v>2.9267391304347821</v>
      </c>
      <c r="T181" s="2">
        <v>4.9505434782608697</v>
      </c>
      <c r="U181" s="2">
        <v>0</v>
      </c>
      <c r="V181" s="2">
        <v>0.14456612806702571</v>
      </c>
      <c r="W181" s="2">
        <v>4.4218478260869558</v>
      </c>
      <c r="X181" s="2">
        <v>3.8241304347826088</v>
      </c>
      <c r="Y181" s="2">
        <v>3.735760869565218</v>
      </c>
      <c r="Z181" s="2">
        <v>0.21989228007181327</v>
      </c>
      <c r="AA181" s="2">
        <v>0</v>
      </c>
      <c r="AB181" s="2">
        <v>0</v>
      </c>
      <c r="AC181" s="2">
        <v>0</v>
      </c>
      <c r="AD181" s="2">
        <v>0</v>
      </c>
      <c r="AE181" s="2">
        <v>0</v>
      </c>
      <c r="AF181" s="2">
        <v>0</v>
      </c>
      <c r="AG181" s="2">
        <v>0</v>
      </c>
      <c r="AH181" t="s">
        <v>78</v>
      </c>
      <c r="AI181">
        <v>4</v>
      </c>
    </row>
    <row r="182" spans="1:35" x14ac:dyDescent="0.25">
      <c r="A182" t="s">
        <v>617</v>
      </c>
      <c r="B182" t="s">
        <v>366</v>
      </c>
      <c r="C182" t="s">
        <v>499</v>
      </c>
      <c r="D182" t="s">
        <v>587</v>
      </c>
      <c r="E182" s="2">
        <v>43.043478260869563</v>
      </c>
      <c r="F182" s="2">
        <v>20.573369565217391</v>
      </c>
      <c r="G182" s="2">
        <v>0.36956521739130432</v>
      </c>
      <c r="H182" s="2">
        <v>0.22826086956521738</v>
      </c>
      <c r="I182" s="2">
        <v>0.39130434782608697</v>
      </c>
      <c r="J182" s="2">
        <v>0</v>
      </c>
      <c r="K182" s="2">
        <v>0</v>
      </c>
      <c r="L182" s="2">
        <v>1.5646739130434784</v>
      </c>
      <c r="M182" s="2">
        <v>8.6956521739130432E-2</v>
      </c>
      <c r="N182" s="2">
        <v>5.1576086956521738</v>
      </c>
      <c r="O182" s="2">
        <v>0.12184343434343435</v>
      </c>
      <c r="P182" s="2">
        <v>8.6956521739130432E-2</v>
      </c>
      <c r="Q182" s="2">
        <v>5.7690217391304346</v>
      </c>
      <c r="R182" s="2">
        <v>0.13604797979797981</v>
      </c>
      <c r="S182" s="2">
        <v>1.410108695652174</v>
      </c>
      <c r="T182" s="2">
        <v>2.6420652173913042</v>
      </c>
      <c r="U182" s="2">
        <v>0</v>
      </c>
      <c r="V182" s="2">
        <v>9.4141414141414137E-2</v>
      </c>
      <c r="W182" s="2">
        <v>0.45641304347826084</v>
      </c>
      <c r="X182" s="2">
        <v>1.7929347826086954</v>
      </c>
      <c r="Y182" s="2">
        <v>0</v>
      </c>
      <c r="Z182" s="2">
        <v>5.225757575757576E-2</v>
      </c>
      <c r="AA182" s="2">
        <v>0</v>
      </c>
      <c r="AB182" s="2">
        <v>0</v>
      </c>
      <c r="AC182" s="2">
        <v>0</v>
      </c>
      <c r="AD182" s="2">
        <v>0</v>
      </c>
      <c r="AE182" s="2">
        <v>0</v>
      </c>
      <c r="AF182" s="2">
        <v>0</v>
      </c>
      <c r="AG182" s="2">
        <v>0</v>
      </c>
      <c r="AH182" t="s">
        <v>166</v>
      </c>
      <c r="AI182">
        <v>4</v>
      </c>
    </row>
    <row r="183" spans="1:35" x14ac:dyDescent="0.25">
      <c r="A183" t="s">
        <v>617</v>
      </c>
      <c r="B183" t="s">
        <v>232</v>
      </c>
      <c r="C183" t="s">
        <v>447</v>
      </c>
      <c r="D183" t="s">
        <v>529</v>
      </c>
      <c r="E183" s="2">
        <v>98.902173913043484</v>
      </c>
      <c r="F183" s="2">
        <v>5.4782608695652177</v>
      </c>
      <c r="G183" s="2">
        <v>0.69565217391304346</v>
      </c>
      <c r="H183" s="2">
        <v>0.42934782608695654</v>
      </c>
      <c r="I183" s="2">
        <v>3.8828260869565212</v>
      </c>
      <c r="J183" s="2">
        <v>0</v>
      </c>
      <c r="K183" s="2">
        <v>0</v>
      </c>
      <c r="L183" s="2">
        <v>19.700217391304353</v>
      </c>
      <c r="M183" s="2">
        <v>5.1891304347826104</v>
      </c>
      <c r="N183" s="2">
        <v>3.4631521739130431</v>
      </c>
      <c r="O183" s="2">
        <v>8.7483239916474345E-2</v>
      </c>
      <c r="P183" s="2">
        <v>4.473695652173916</v>
      </c>
      <c r="Q183" s="2">
        <v>4.0936956521739125</v>
      </c>
      <c r="R183" s="2">
        <v>8.6624903835586353E-2</v>
      </c>
      <c r="S183" s="2">
        <v>9.6707608695652176</v>
      </c>
      <c r="T183" s="2">
        <v>10.422065217391308</v>
      </c>
      <c r="U183" s="2">
        <v>0</v>
      </c>
      <c r="V183" s="2">
        <v>0.20315858885591828</v>
      </c>
      <c r="W183" s="2">
        <v>5.631086956521739</v>
      </c>
      <c r="X183" s="2">
        <v>14.046195652173909</v>
      </c>
      <c r="Y183" s="2">
        <v>0.81152173913043479</v>
      </c>
      <c r="Z183" s="2">
        <v>0.207162325530278</v>
      </c>
      <c r="AA183" s="2">
        <v>0</v>
      </c>
      <c r="AB183" s="2">
        <v>0</v>
      </c>
      <c r="AC183" s="2">
        <v>0</v>
      </c>
      <c r="AD183" s="2">
        <v>43.653043478260862</v>
      </c>
      <c r="AE183" s="2">
        <v>0</v>
      </c>
      <c r="AF183" s="2">
        <v>0</v>
      </c>
      <c r="AG183" s="2">
        <v>0</v>
      </c>
      <c r="AH183" t="s">
        <v>31</v>
      </c>
      <c r="AI183">
        <v>4</v>
      </c>
    </row>
    <row r="184" spans="1:35" x14ac:dyDescent="0.25">
      <c r="A184" t="s">
        <v>617</v>
      </c>
      <c r="B184" t="s">
        <v>346</v>
      </c>
      <c r="C184" t="s">
        <v>429</v>
      </c>
      <c r="D184" t="s">
        <v>537</v>
      </c>
      <c r="E184" s="2">
        <v>45.695652173913047</v>
      </c>
      <c r="F184" s="2">
        <v>17.144021739130434</v>
      </c>
      <c r="G184" s="2">
        <v>8.6956521739130432E-2</v>
      </c>
      <c r="H184" s="2">
        <v>8.6956521739130432E-2</v>
      </c>
      <c r="I184" s="2">
        <v>8.6956521739130432E-2</v>
      </c>
      <c r="J184" s="2">
        <v>0</v>
      </c>
      <c r="K184" s="2">
        <v>0</v>
      </c>
      <c r="L184" s="2">
        <v>3.1216304347826092</v>
      </c>
      <c r="M184" s="2">
        <v>0</v>
      </c>
      <c r="N184" s="2">
        <v>4.7309782608695654</v>
      </c>
      <c r="O184" s="2">
        <v>0.10353235014272122</v>
      </c>
      <c r="P184" s="2">
        <v>0</v>
      </c>
      <c r="Q184" s="2">
        <v>5.6711956521739131</v>
      </c>
      <c r="R184" s="2">
        <v>0.12410799238820171</v>
      </c>
      <c r="S184" s="2">
        <v>0.74010869565217408</v>
      </c>
      <c r="T184" s="2">
        <v>4.9882608695652166</v>
      </c>
      <c r="U184" s="2">
        <v>0</v>
      </c>
      <c r="V184" s="2">
        <v>0.12535918173168409</v>
      </c>
      <c r="W184" s="2">
        <v>0.78934782608695642</v>
      </c>
      <c r="X184" s="2">
        <v>6.0571739130434805</v>
      </c>
      <c r="Y184" s="2">
        <v>0</v>
      </c>
      <c r="Z184" s="2">
        <v>0.14982873453853476</v>
      </c>
      <c r="AA184" s="2">
        <v>0</v>
      </c>
      <c r="AB184" s="2">
        <v>0</v>
      </c>
      <c r="AC184" s="2">
        <v>0</v>
      </c>
      <c r="AD184" s="2">
        <v>0</v>
      </c>
      <c r="AE184" s="2">
        <v>0</v>
      </c>
      <c r="AF184" s="2">
        <v>0</v>
      </c>
      <c r="AG184" s="2">
        <v>0</v>
      </c>
      <c r="AH184" t="s">
        <v>146</v>
      </c>
      <c r="AI184">
        <v>4</v>
      </c>
    </row>
    <row r="185" spans="1:35" x14ac:dyDescent="0.25">
      <c r="A185" t="s">
        <v>617</v>
      </c>
      <c r="B185" t="s">
        <v>320</v>
      </c>
      <c r="C185" t="s">
        <v>487</v>
      </c>
      <c r="D185" t="s">
        <v>539</v>
      </c>
      <c r="E185" s="2">
        <v>47.358695652173914</v>
      </c>
      <c r="F185" s="2">
        <v>5.7391304347826084</v>
      </c>
      <c r="G185" s="2">
        <v>0.58326086956521739</v>
      </c>
      <c r="H185" s="2">
        <v>0</v>
      </c>
      <c r="I185" s="2">
        <v>0</v>
      </c>
      <c r="J185" s="2">
        <v>0</v>
      </c>
      <c r="K185" s="2">
        <v>0.29619565217391303</v>
      </c>
      <c r="L185" s="2">
        <v>4.3278260869565228</v>
      </c>
      <c r="M185" s="2">
        <v>0</v>
      </c>
      <c r="N185" s="2">
        <v>5.4905434782608706</v>
      </c>
      <c r="O185" s="2">
        <v>0.11593527656644483</v>
      </c>
      <c r="P185" s="2">
        <v>5.3109782608695637</v>
      </c>
      <c r="Q185" s="2">
        <v>0</v>
      </c>
      <c r="R185" s="2">
        <v>0.11214367684186363</v>
      </c>
      <c r="S185" s="2">
        <v>3.2935869565217391</v>
      </c>
      <c r="T185" s="2">
        <v>5.5455434782608686</v>
      </c>
      <c r="U185" s="2">
        <v>0</v>
      </c>
      <c r="V185" s="2">
        <v>0.18664218498967175</v>
      </c>
      <c r="W185" s="2">
        <v>8.1086956521739122</v>
      </c>
      <c r="X185" s="2">
        <v>0</v>
      </c>
      <c r="Y185" s="2">
        <v>0</v>
      </c>
      <c r="Z185" s="2">
        <v>0.17121872848290107</v>
      </c>
      <c r="AA185" s="2">
        <v>0</v>
      </c>
      <c r="AB185" s="2">
        <v>0</v>
      </c>
      <c r="AC185" s="2">
        <v>0</v>
      </c>
      <c r="AD185" s="2">
        <v>0</v>
      </c>
      <c r="AE185" s="2">
        <v>0</v>
      </c>
      <c r="AF185" s="2">
        <v>0</v>
      </c>
      <c r="AG185" s="2">
        <v>0</v>
      </c>
      <c r="AH185" t="s">
        <v>119</v>
      </c>
      <c r="AI185">
        <v>4</v>
      </c>
    </row>
    <row r="186" spans="1:35" x14ac:dyDescent="0.25">
      <c r="A186" t="s">
        <v>617</v>
      </c>
      <c r="B186" t="s">
        <v>295</v>
      </c>
      <c r="C186" t="s">
        <v>456</v>
      </c>
      <c r="D186" t="s">
        <v>546</v>
      </c>
      <c r="E186" s="2">
        <v>69.695652173913047</v>
      </c>
      <c r="F186" s="2">
        <v>5.0434782608695654</v>
      </c>
      <c r="G186" s="2">
        <v>0.32608695652173914</v>
      </c>
      <c r="H186" s="2">
        <v>0.65217391304347827</v>
      </c>
      <c r="I186" s="2">
        <v>0.79728260869565215</v>
      </c>
      <c r="J186" s="2">
        <v>0</v>
      </c>
      <c r="K186" s="2">
        <v>0</v>
      </c>
      <c r="L186" s="2">
        <v>4.5513043478260879</v>
      </c>
      <c r="M186" s="2">
        <v>0</v>
      </c>
      <c r="N186" s="2">
        <v>4.9471739130434784</v>
      </c>
      <c r="O186" s="2">
        <v>7.0982532751091704E-2</v>
      </c>
      <c r="P186" s="2">
        <v>0</v>
      </c>
      <c r="Q186" s="2">
        <v>1.413913043478261</v>
      </c>
      <c r="R186" s="2">
        <v>2.0286961946350594E-2</v>
      </c>
      <c r="S186" s="2">
        <v>3.6331521739130435</v>
      </c>
      <c r="T186" s="2">
        <v>5.349347826086956</v>
      </c>
      <c r="U186" s="2">
        <v>0</v>
      </c>
      <c r="V186" s="2">
        <v>0.12888178415470991</v>
      </c>
      <c r="W186" s="2">
        <v>0.93641304347826082</v>
      </c>
      <c r="X186" s="2">
        <v>6.3380434782608734</v>
      </c>
      <c r="Y186" s="2">
        <v>0</v>
      </c>
      <c r="Z186" s="2">
        <v>0.1043746101060512</v>
      </c>
      <c r="AA186" s="2">
        <v>0</v>
      </c>
      <c r="AB186" s="2">
        <v>0</v>
      </c>
      <c r="AC186" s="2">
        <v>0</v>
      </c>
      <c r="AD186" s="2">
        <v>0</v>
      </c>
      <c r="AE186" s="2">
        <v>4.3009782608695657</v>
      </c>
      <c r="AF186" s="2">
        <v>0</v>
      </c>
      <c r="AG186" s="2">
        <v>0</v>
      </c>
      <c r="AH186" t="s">
        <v>94</v>
      </c>
      <c r="AI186">
        <v>4</v>
      </c>
    </row>
    <row r="187" spans="1:35" x14ac:dyDescent="0.25">
      <c r="A187" t="s">
        <v>617</v>
      </c>
      <c r="B187" t="s">
        <v>333</v>
      </c>
      <c r="C187" t="s">
        <v>418</v>
      </c>
      <c r="D187" t="s">
        <v>533</v>
      </c>
      <c r="E187" s="2">
        <v>42.152173913043477</v>
      </c>
      <c r="F187" s="2">
        <v>5.7391304347826084</v>
      </c>
      <c r="G187" s="2">
        <v>0</v>
      </c>
      <c r="H187" s="2">
        <v>0</v>
      </c>
      <c r="I187" s="2">
        <v>0</v>
      </c>
      <c r="J187" s="2">
        <v>0</v>
      </c>
      <c r="K187" s="2">
        <v>0</v>
      </c>
      <c r="L187" s="2">
        <v>4.9755434782608692</v>
      </c>
      <c r="M187" s="2">
        <v>0</v>
      </c>
      <c r="N187" s="2">
        <v>0</v>
      </c>
      <c r="O187" s="2">
        <v>0</v>
      </c>
      <c r="P187" s="2">
        <v>0</v>
      </c>
      <c r="Q187" s="2">
        <v>9.3391304347826107</v>
      </c>
      <c r="R187" s="2">
        <v>0.22155750386797324</v>
      </c>
      <c r="S187" s="2">
        <v>0.68206521739130432</v>
      </c>
      <c r="T187" s="2">
        <v>5.7008695652173911</v>
      </c>
      <c r="U187" s="2">
        <v>0</v>
      </c>
      <c r="V187" s="2">
        <v>0.15142599277978341</v>
      </c>
      <c r="W187" s="2">
        <v>0.66847826086956519</v>
      </c>
      <c r="X187" s="2">
        <v>5.2255434782608692</v>
      </c>
      <c r="Y187" s="2">
        <v>0</v>
      </c>
      <c r="Z187" s="2">
        <v>0.13982723053120166</v>
      </c>
      <c r="AA187" s="2">
        <v>0</v>
      </c>
      <c r="AB187" s="2">
        <v>0</v>
      </c>
      <c r="AC187" s="2">
        <v>0</v>
      </c>
      <c r="AD187" s="2">
        <v>0</v>
      </c>
      <c r="AE187" s="2">
        <v>0</v>
      </c>
      <c r="AF187" s="2">
        <v>0</v>
      </c>
      <c r="AG187" s="2">
        <v>0</v>
      </c>
      <c r="AH187" t="s">
        <v>133</v>
      </c>
      <c r="AI187">
        <v>4</v>
      </c>
    </row>
    <row r="188" spans="1:35" x14ac:dyDescent="0.25">
      <c r="A188" t="s">
        <v>617</v>
      </c>
      <c r="B188" t="s">
        <v>397</v>
      </c>
      <c r="C188" t="s">
        <v>451</v>
      </c>
      <c r="D188" t="s">
        <v>566</v>
      </c>
      <c r="E188" s="2">
        <v>54.163043478260867</v>
      </c>
      <c r="F188" s="2">
        <v>0</v>
      </c>
      <c r="G188" s="2">
        <v>0</v>
      </c>
      <c r="H188" s="2">
        <v>0</v>
      </c>
      <c r="I188" s="2">
        <v>0</v>
      </c>
      <c r="J188" s="2">
        <v>0</v>
      </c>
      <c r="K188" s="2">
        <v>0</v>
      </c>
      <c r="L188" s="2">
        <v>3.1304347826086958</v>
      </c>
      <c r="M188" s="2">
        <v>0</v>
      </c>
      <c r="N188" s="2">
        <v>0</v>
      </c>
      <c r="O188" s="2">
        <v>0</v>
      </c>
      <c r="P188" s="2">
        <v>0</v>
      </c>
      <c r="Q188" s="2">
        <v>0</v>
      </c>
      <c r="R188" s="2">
        <v>0</v>
      </c>
      <c r="S188" s="2">
        <v>5.1304347826086953</v>
      </c>
      <c r="T188" s="2">
        <v>0</v>
      </c>
      <c r="U188" s="2">
        <v>0</v>
      </c>
      <c r="V188" s="2">
        <v>9.4722054986955642E-2</v>
      </c>
      <c r="W188" s="2">
        <v>5.1304347826086953</v>
      </c>
      <c r="X188" s="2">
        <v>0</v>
      </c>
      <c r="Y188" s="2">
        <v>0</v>
      </c>
      <c r="Z188" s="2">
        <v>9.4722054986955642E-2</v>
      </c>
      <c r="AA188" s="2">
        <v>0</v>
      </c>
      <c r="AB188" s="2">
        <v>0</v>
      </c>
      <c r="AC188" s="2">
        <v>0</v>
      </c>
      <c r="AD188" s="2">
        <v>0</v>
      </c>
      <c r="AE188" s="2">
        <v>0</v>
      </c>
      <c r="AF188" s="2">
        <v>0</v>
      </c>
      <c r="AG188" s="2">
        <v>0</v>
      </c>
      <c r="AH188" t="s">
        <v>197</v>
      </c>
      <c r="AI188">
        <v>4</v>
      </c>
    </row>
    <row r="189" spans="1:35" x14ac:dyDescent="0.25">
      <c r="A189" t="s">
        <v>617</v>
      </c>
      <c r="B189" t="s">
        <v>348</v>
      </c>
      <c r="C189" t="s">
        <v>406</v>
      </c>
      <c r="D189" t="s">
        <v>521</v>
      </c>
      <c r="E189" s="2">
        <v>48.673913043478258</v>
      </c>
      <c r="F189" s="2">
        <v>0</v>
      </c>
      <c r="G189" s="2">
        <v>0</v>
      </c>
      <c r="H189" s="2">
        <v>0</v>
      </c>
      <c r="I189" s="2">
        <v>0</v>
      </c>
      <c r="J189" s="2">
        <v>0</v>
      </c>
      <c r="K189" s="2">
        <v>0</v>
      </c>
      <c r="L189" s="2">
        <v>5.4504347826086956</v>
      </c>
      <c r="M189" s="2">
        <v>0</v>
      </c>
      <c r="N189" s="2">
        <v>0</v>
      </c>
      <c r="O189" s="2">
        <v>0</v>
      </c>
      <c r="P189" s="2">
        <v>0</v>
      </c>
      <c r="Q189" s="2">
        <v>0</v>
      </c>
      <c r="R189" s="2">
        <v>0</v>
      </c>
      <c r="S189" s="2">
        <v>0.44554347826086976</v>
      </c>
      <c r="T189" s="2">
        <v>4.3434782608695643</v>
      </c>
      <c r="U189" s="2">
        <v>0</v>
      </c>
      <c r="V189" s="2">
        <v>9.8389906208128625E-2</v>
      </c>
      <c r="W189" s="2">
        <v>0.43771739130434784</v>
      </c>
      <c r="X189" s="2">
        <v>5.0960869565217397</v>
      </c>
      <c r="Y189" s="2">
        <v>1.7575000000000001</v>
      </c>
      <c r="Z189" s="2">
        <v>0.14979901741849044</v>
      </c>
      <c r="AA189" s="2">
        <v>0</v>
      </c>
      <c r="AB189" s="2">
        <v>0</v>
      </c>
      <c r="AC189" s="2">
        <v>0</v>
      </c>
      <c r="AD189" s="2">
        <v>0</v>
      </c>
      <c r="AE189" s="2">
        <v>0</v>
      </c>
      <c r="AF189" s="2">
        <v>0</v>
      </c>
      <c r="AG189" s="2">
        <v>0</v>
      </c>
      <c r="AH189" t="s">
        <v>148</v>
      </c>
      <c r="AI189">
        <v>4</v>
      </c>
    </row>
    <row r="190" spans="1:35" x14ac:dyDescent="0.25">
      <c r="A190" t="s">
        <v>617</v>
      </c>
      <c r="B190" t="s">
        <v>391</v>
      </c>
      <c r="C190" t="s">
        <v>452</v>
      </c>
      <c r="D190" t="s">
        <v>553</v>
      </c>
      <c r="E190" s="2">
        <v>32.608695652173914</v>
      </c>
      <c r="F190" s="2">
        <v>5.7391304347826084</v>
      </c>
      <c r="G190" s="2">
        <v>0.2608695652173913</v>
      </c>
      <c r="H190" s="2">
        <v>0.16304347826086957</v>
      </c>
      <c r="I190" s="2">
        <v>0.55434782608695654</v>
      </c>
      <c r="J190" s="2">
        <v>0</v>
      </c>
      <c r="K190" s="2">
        <v>0.4891304347826087</v>
      </c>
      <c r="L190" s="2">
        <v>3.5672826086956526</v>
      </c>
      <c r="M190" s="2">
        <v>2.6195652173913042</v>
      </c>
      <c r="N190" s="2">
        <v>0</v>
      </c>
      <c r="O190" s="2">
        <v>8.0333333333333326E-2</v>
      </c>
      <c r="P190" s="2">
        <v>0</v>
      </c>
      <c r="Q190" s="2">
        <v>5.2092391304347823</v>
      </c>
      <c r="R190" s="2">
        <v>0.15974999999999998</v>
      </c>
      <c r="S190" s="2">
        <v>6.1416304347826083</v>
      </c>
      <c r="T190" s="2">
        <v>0.12076086956521738</v>
      </c>
      <c r="U190" s="2">
        <v>0</v>
      </c>
      <c r="V190" s="2">
        <v>0.19204666666666667</v>
      </c>
      <c r="W190" s="2">
        <v>2.0390217391304355</v>
      </c>
      <c r="X190" s="2">
        <v>4.274456521739129</v>
      </c>
      <c r="Y190" s="2">
        <v>11.938152173913045</v>
      </c>
      <c r="Z190" s="2">
        <v>0.55971666666666664</v>
      </c>
      <c r="AA190" s="2">
        <v>0</v>
      </c>
      <c r="AB190" s="2">
        <v>0</v>
      </c>
      <c r="AC190" s="2">
        <v>0</v>
      </c>
      <c r="AD190" s="2">
        <v>0</v>
      </c>
      <c r="AE190" s="2">
        <v>0</v>
      </c>
      <c r="AF190" s="2">
        <v>0</v>
      </c>
      <c r="AG190" s="2">
        <v>0.68478260869565222</v>
      </c>
      <c r="AH190" t="s">
        <v>191</v>
      </c>
      <c r="AI190">
        <v>4</v>
      </c>
    </row>
    <row r="191" spans="1:35" x14ac:dyDescent="0.25">
      <c r="A191" t="s">
        <v>617</v>
      </c>
      <c r="B191" t="s">
        <v>219</v>
      </c>
      <c r="C191" t="s">
        <v>432</v>
      </c>
      <c r="D191" t="s">
        <v>522</v>
      </c>
      <c r="E191" s="2">
        <v>66.239130434782609</v>
      </c>
      <c r="F191" s="2">
        <v>5.5652173913043477</v>
      </c>
      <c r="G191" s="2">
        <v>0.2608695652173913</v>
      </c>
      <c r="H191" s="2">
        <v>0</v>
      </c>
      <c r="I191" s="2">
        <v>0</v>
      </c>
      <c r="J191" s="2">
        <v>0</v>
      </c>
      <c r="K191" s="2">
        <v>0.59760869565217389</v>
      </c>
      <c r="L191" s="2">
        <v>4.4854347826086949</v>
      </c>
      <c r="M191" s="2">
        <v>5.9035869565217416</v>
      </c>
      <c r="N191" s="2">
        <v>4.2398913043478244</v>
      </c>
      <c r="O191" s="2">
        <v>0.15313423039054808</v>
      </c>
      <c r="P191" s="2">
        <v>0</v>
      </c>
      <c r="Q191" s="2">
        <v>0</v>
      </c>
      <c r="R191" s="2">
        <v>0</v>
      </c>
      <c r="S191" s="2">
        <v>0.54249999999999998</v>
      </c>
      <c r="T191" s="2">
        <v>3.4786956521739127</v>
      </c>
      <c r="U191" s="2">
        <v>0</v>
      </c>
      <c r="V191" s="2">
        <v>6.0707253035772887E-2</v>
      </c>
      <c r="W191" s="2">
        <v>0.35782608695652174</v>
      </c>
      <c r="X191" s="2">
        <v>5.3913043478260869</v>
      </c>
      <c r="Y191" s="2">
        <v>0</v>
      </c>
      <c r="Z191" s="2">
        <v>8.679356744338694E-2</v>
      </c>
      <c r="AA191" s="2">
        <v>0</v>
      </c>
      <c r="AB191" s="2">
        <v>0</v>
      </c>
      <c r="AC191" s="2">
        <v>0</v>
      </c>
      <c r="AD191" s="2">
        <v>0</v>
      </c>
      <c r="AE191" s="2">
        <v>0</v>
      </c>
      <c r="AF191" s="2">
        <v>0</v>
      </c>
      <c r="AG191" s="2">
        <v>0</v>
      </c>
      <c r="AH191" t="s">
        <v>18</v>
      </c>
      <c r="AI191">
        <v>4</v>
      </c>
    </row>
    <row r="192" spans="1:35" x14ac:dyDescent="0.25">
      <c r="A192" t="s">
        <v>617</v>
      </c>
      <c r="B192" t="s">
        <v>398</v>
      </c>
      <c r="C192" t="s">
        <v>450</v>
      </c>
      <c r="D192" t="s">
        <v>565</v>
      </c>
      <c r="E192" s="2">
        <v>23.315217391304348</v>
      </c>
      <c r="F192" s="2">
        <v>5.7391304347826084</v>
      </c>
      <c r="G192" s="2">
        <v>0</v>
      </c>
      <c r="H192" s="2">
        <v>0.13043478260869565</v>
      </c>
      <c r="I192" s="2">
        <v>0.2608695652173913</v>
      </c>
      <c r="J192" s="2">
        <v>0</v>
      </c>
      <c r="K192" s="2">
        <v>0</v>
      </c>
      <c r="L192" s="2">
        <v>0</v>
      </c>
      <c r="M192" s="2">
        <v>3.6494565217391304</v>
      </c>
      <c r="N192" s="2">
        <v>0</v>
      </c>
      <c r="O192" s="2">
        <v>0.15652680652680653</v>
      </c>
      <c r="P192" s="2">
        <v>2.8179347826086958</v>
      </c>
      <c r="Q192" s="2">
        <v>0</v>
      </c>
      <c r="R192" s="2">
        <v>0.12086247086247087</v>
      </c>
      <c r="S192" s="2">
        <v>0</v>
      </c>
      <c r="T192" s="2">
        <v>0</v>
      </c>
      <c r="U192" s="2">
        <v>0</v>
      </c>
      <c r="V192" s="2">
        <v>0</v>
      </c>
      <c r="W192" s="2">
        <v>0</v>
      </c>
      <c r="X192" s="2">
        <v>0</v>
      </c>
      <c r="Y192" s="2">
        <v>0</v>
      </c>
      <c r="Z192" s="2">
        <v>0</v>
      </c>
      <c r="AA192" s="2">
        <v>0</v>
      </c>
      <c r="AB192" s="2">
        <v>0</v>
      </c>
      <c r="AC192" s="2">
        <v>0</v>
      </c>
      <c r="AD192" s="2">
        <v>0</v>
      </c>
      <c r="AE192" s="2">
        <v>0</v>
      </c>
      <c r="AF192" s="2">
        <v>0</v>
      </c>
      <c r="AG192" s="2">
        <v>0</v>
      </c>
      <c r="AH192" t="s">
        <v>198</v>
      </c>
      <c r="AI192">
        <v>4</v>
      </c>
    </row>
    <row r="193" spans="1:35" x14ac:dyDescent="0.25">
      <c r="A193" t="s">
        <v>617</v>
      </c>
      <c r="B193" t="s">
        <v>229</v>
      </c>
      <c r="C193" t="s">
        <v>408</v>
      </c>
      <c r="D193" t="s">
        <v>549</v>
      </c>
      <c r="E193" s="2">
        <v>79.434782608695656</v>
      </c>
      <c r="F193" s="2">
        <v>5.7391304347826084</v>
      </c>
      <c r="G193" s="2">
        <v>0.28260869565217389</v>
      </c>
      <c r="H193" s="2">
        <v>0.15217391304347827</v>
      </c>
      <c r="I193" s="2">
        <v>0</v>
      </c>
      <c r="J193" s="2">
        <v>0</v>
      </c>
      <c r="K193" s="2">
        <v>0</v>
      </c>
      <c r="L193" s="2">
        <v>6.1000000000000005</v>
      </c>
      <c r="M193" s="2">
        <v>4.6684782608695654</v>
      </c>
      <c r="N193" s="2">
        <v>0</v>
      </c>
      <c r="O193" s="2">
        <v>5.8771209633278601E-2</v>
      </c>
      <c r="P193" s="2">
        <v>4.0434782608695654</v>
      </c>
      <c r="Q193" s="2">
        <v>0</v>
      </c>
      <c r="R193" s="2">
        <v>5.090311986863711E-2</v>
      </c>
      <c r="S193" s="2">
        <v>0.64673913043478259</v>
      </c>
      <c r="T193" s="2">
        <v>6.0679347826086953</v>
      </c>
      <c r="U193" s="2">
        <v>0</v>
      </c>
      <c r="V193" s="2">
        <v>8.453065134099616E-2</v>
      </c>
      <c r="W193" s="2">
        <v>0.82423913043478259</v>
      </c>
      <c r="X193" s="2">
        <v>6.5842391304347823</v>
      </c>
      <c r="Y193" s="2">
        <v>0</v>
      </c>
      <c r="Z193" s="2">
        <v>9.3264915161466871E-2</v>
      </c>
      <c r="AA193" s="2">
        <v>0</v>
      </c>
      <c r="AB193" s="2">
        <v>0</v>
      </c>
      <c r="AC193" s="2">
        <v>0</v>
      </c>
      <c r="AD193" s="2">
        <v>0</v>
      </c>
      <c r="AE193" s="2">
        <v>0</v>
      </c>
      <c r="AF193" s="2">
        <v>0</v>
      </c>
      <c r="AG193" s="2">
        <v>0</v>
      </c>
      <c r="AH193" t="s">
        <v>28</v>
      </c>
      <c r="AI193">
        <v>4</v>
      </c>
    </row>
    <row r="194" spans="1:35" x14ac:dyDescent="0.25">
      <c r="A194" t="s">
        <v>617</v>
      </c>
      <c r="B194" t="s">
        <v>334</v>
      </c>
      <c r="C194" t="s">
        <v>405</v>
      </c>
      <c r="D194" t="s">
        <v>561</v>
      </c>
      <c r="E194" s="2">
        <v>77.836956521739125</v>
      </c>
      <c r="F194" s="2">
        <v>5.6195652173913047</v>
      </c>
      <c r="G194" s="2">
        <v>0</v>
      </c>
      <c r="H194" s="2">
        <v>0</v>
      </c>
      <c r="I194" s="2">
        <v>0</v>
      </c>
      <c r="J194" s="2">
        <v>0</v>
      </c>
      <c r="K194" s="2">
        <v>0</v>
      </c>
      <c r="L194" s="2">
        <v>6.2065217391304346</v>
      </c>
      <c r="M194" s="2">
        <v>0</v>
      </c>
      <c r="N194" s="2">
        <v>5.7344565217391299</v>
      </c>
      <c r="O194" s="2">
        <v>7.3672671414606899E-2</v>
      </c>
      <c r="P194" s="2">
        <v>0</v>
      </c>
      <c r="Q194" s="2">
        <v>11.836413043478263</v>
      </c>
      <c r="R194" s="2">
        <v>0.15206675045384727</v>
      </c>
      <c r="S194" s="2">
        <v>6.6331521739130439</v>
      </c>
      <c r="T194" s="2">
        <v>5.3722826086956523</v>
      </c>
      <c r="U194" s="2">
        <v>0</v>
      </c>
      <c r="V194" s="2">
        <v>0.15423823488339619</v>
      </c>
      <c r="W194" s="2">
        <v>7.367717391304347</v>
      </c>
      <c r="X194" s="2">
        <v>6.0923913043478262</v>
      </c>
      <c r="Y194" s="2">
        <v>0</v>
      </c>
      <c r="Z194" s="2">
        <v>0.17292696550761069</v>
      </c>
      <c r="AA194" s="2">
        <v>0</v>
      </c>
      <c r="AB194" s="2">
        <v>0</v>
      </c>
      <c r="AC194" s="2">
        <v>0</v>
      </c>
      <c r="AD194" s="2">
        <v>0</v>
      </c>
      <c r="AE194" s="2">
        <v>0</v>
      </c>
      <c r="AF194" s="2">
        <v>0</v>
      </c>
      <c r="AG194" s="2">
        <v>0</v>
      </c>
      <c r="AH194" t="s">
        <v>134</v>
      </c>
      <c r="AI194">
        <v>4</v>
      </c>
    </row>
    <row r="195" spans="1:35" x14ac:dyDescent="0.25">
      <c r="A195" t="s">
        <v>617</v>
      </c>
      <c r="B195" t="s">
        <v>302</v>
      </c>
      <c r="C195" t="s">
        <v>462</v>
      </c>
      <c r="D195" t="s">
        <v>573</v>
      </c>
      <c r="E195" s="2">
        <v>50.184782608695649</v>
      </c>
      <c r="F195" s="2">
        <v>0</v>
      </c>
      <c r="G195" s="2">
        <v>0.21739130434782608</v>
      </c>
      <c r="H195" s="2">
        <v>0.19021739130434784</v>
      </c>
      <c r="I195" s="2">
        <v>0.60869565217391308</v>
      </c>
      <c r="J195" s="2">
        <v>0</v>
      </c>
      <c r="K195" s="2">
        <v>0</v>
      </c>
      <c r="L195" s="2">
        <v>3.9726086956521747</v>
      </c>
      <c r="M195" s="2">
        <v>0</v>
      </c>
      <c r="N195" s="2">
        <v>0</v>
      </c>
      <c r="O195" s="2">
        <v>0</v>
      </c>
      <c r="P195" s="2">
        <v>0</v>
      </c>
      <c r="Q195" s="2">
        <v>0</v>
      </c>
      <c r="R195" s="2">
        <v>0</v>
      </c>
      <c r="S195" s="2">
        <v>4.6103260869565217</v>
      </c>
      <c r="T195" s="2">
        <v>4.3870652173913038</v>
      </c>
      <c r="U195" s="2">
        <v>0</v>
      </c>
      <c r="V195" s="2">
        <v>0.17928525016244315</v>
      </c>
      <c r="W195" s="2">
        <v>2.5796739130434783</v>
      </c>
      <c r="X195" s="2">
        <v>7.8035869565217384</v>
      </c>
      <c r="Y195" s="2">
        <v>0.63510869565217398</v>
      </c>
      <c r="Z195" s="2">
        <v>0.2195559887372753</v>
      </c>
      <c r="AA195" s="2">
        <v>0</v>
      </c>
      <c r="AB195" s="2">
        <v>0</v>
      </c>
      <c r="AC195" s="2">
        <v>0</v>
      </c>
      <c r="AD195" s="2">
        <v>0</v>
      </c>
      <c r="AE195" s="2">
        <v>0</v>
      </c>
      <c r="AF195" s="2">
        <v>0</v>
      </c>
      <c r="AG195" s="2">
        <v>0</v>
      </c>
      <c r="AH195" t="s">
        <v>101</v>
      </c>
      <c r="AI195">
        <v>4</v>
      </c>
    </row>
    <row r="196" spans="1:35" x14ac:dyDescent="0.25">
      <c r="A196" t="s">
        <v>617</v>
      </c>
      <c r="B196" t="s">
        <v>256</v>
      </c>
      <c r="C196" t="s">
        <v>437</v>
      </c>
      <c r="D196" t="s">
        <v>515</v>
      </c>
      <c r="E196" s="2">
        <v>74.380434782608702</v>
      </c>
      <c r="F196" s="2">
        <v>5.7391304347826084</v>
      </c>
      <c r="G196" s="2">
        <v>0.17391304347826095</v>
      </c>
      <c r="H196" s="2">
        <v>0.2251086956521739</v>
      </c>
      <c r="I196" s="2">
        <v>0.93206521739130432</v>
      </c>
      <c r="J196" s="2">
        <v>0</v>
      </c>
      <c r="K196" s="2">
        <v>0</v>
      </c>
      <c r="L196" s="2">
        <v>5.0080434782608698</v>
      </c>
      <c r="M196" s="2">
        <v>3.0251086956521731</v>
      </c>
      <c r="N196" s="2">
        <v>1.2870652173913044</v>
      </c>
      <c r="O196" s="2">
        <v>5.7974572555896525E-2</v>
      </c>
      <c r="P196" s="2">
        <v>4.7174999999999985</v>
      </c>
      <c r="Q196" s="2">
        <v>4.5617391304347832</v>
      </c>
      <c r="R196" s="2">
        <v>0.12475376296945781</v>
      </c>
      <c r="S196" s="2">
        <v>4.025652173913044</v>
      </c>
      <c r="T196" s="2">
        <v>1.0669565217391304</v>
      </c>
      <c r="U196" s="2">
        <v>0</v>
      </c>
      <c r="V196" s="2">
        <v>6.8467046616980859E-2</v>
      </c>
      <c r="W196" s="2">
        <v>1.5357608695652174</v>
      </c>
      <c r="X196" s="2">
        <v>3.4997826086956532</v>
      </c>
      <c r="Y196" s="2">
        <v>0</v>
      </c>
      <c r="Z196" s="2">
        <v>6.7699839251790156E-2</v>
      </c>
      <c r="AA196" s="2">
        <v>0</v>
      </c>
      <c r="AB196" s="2">
        <v>0</v>
      </c>
      <c r="AC196" s="2">
        <v>0</v>
      </c>
      <c r="AD196" s="2">
        <v>0</v>
      </c>
      <c r="AE196" s="2">
        <v>7.4884782608695648</v>
      </c>
      <c r="AF196" s="2">
        <v>0</v>
      </c>
      <c r="AG196" s="2">
        <v>0</v>
      </c>
      <c r="AH196" t="s">
        <v>55</v>
      </c>
      <c r="AI196">
        <v>4</v>
      </c>
    </row>
    <row r="197" spans="1:35" x14ac:dyDescent="0.25">
      <c r="A197" t="s">
        <v>617</v>
      </c>
      <c r="B197" t="s">
        <v>202</v>
      </c>
      <c r="C197" t="s">
        <v>415</v>
      </c>
      <c r="D197" t="s">
        <v>524</v>
      </c>
      <c r="E197" s="2">
        <v>89.206521739130437</v>
      </c>
      <c r="F197" s="2">
        <v>5.5652173913043477</v>
      </c>
      <c r="G197" s="2">
        <v>0</v>
      </c>
      <c r="H197" s="2">
        <v>0</v>
      </c>
      <c r="I197" s="2">
        <v>4.7227173913043483</v>
      </c>
      <c r="J197" s="2">
        <v>0</v>
      </c>
      <c r="K197" s="2">
        <v>0</v>
      </c>
      <c r="L197" s="2">
        <v>3.9536956521739119</v>
      </c>
      <c r="M197" s="2">
        <v>4.1114130434782608</v>
      </c>
      <c r="N197" s="2">
        <v>0</v>
      </c>
      <c r="O197" s="2">
        <v>4.6088704764225656E-2</v>
      </c>
      <c r="P197" s="2">
        <v>5.5315217391304348</v>
      </c>
      <c r="Q197" s="2">
        <v>8.2315217391304358</v>
      </c>
      <c r="R197" s="2">
        <v>0.15428292920677472</v>
      </c>
      <c r="S197" s="2">
        <v>4.7693478260869568</v>
      </c>
      <c r="T197" s="2">
        <v>0</v>
      </c>
      <c r="U197" s="2">
        <v>0</v>
      </c>
      <c r="V197" s="2">
        <v>5.3464115998537835E-2</v>
      </c>
      <c r="W197" s="2">
        <v>5.0478260869565199</v>
      </c>
      <c r="X197" s="2">
        <v>4.0989130434782606</v>
      </c>
      <c r="Y197" s="2">
        <v>0</v>
      </c>
      <c r="Z197" s="2">
        <v>0.10253442183501887</v>
      </c>
      <c r="AA197" s="2">
        <v>0</v>
      </c>
      <c r="AB197" s="2">
        <v>0</v>
      </c>
      <c r="AC197" s="2">
        <v>0</v>
      </c>
      <c r="AD197" s="2">
        <v>0</v>
      </c>
      <c r="AE197" s="2">
        <v>0</v>
      </c>
      <c r="AF197" s="2">
        <v>0</v>
      </c>
      <c r="AG197" s="2">
        <v>0</v>
      </c>
      <c r="AH197" t="s">
        <v>1</v>
      </c>
      <c r="AI197">
        <v>4</v>
      </c>
    </row>
    <row r="198" spans="1:35" x14ac:dyDescent="0.25">
      <c r="A198" t="s">
        <v>617</v>
      </c>
      <c r="B198" t="s">
        <v>358</v>
      </c>
      <c r="C198" t="s">
        <v>497</v>
      </c>
      <c r="D198" t="s">
        <v>563</v>
      </c>
      <c r="E198" s="2">
        <v>43.543478260869563</v>
      </c>
      <c r="F198" s="2">
        <v>11.946956521739128</v>
      </c>
      <c r="G198" s="2">
        <v>0.2608695652173913</v>
      </c>
      <c r="H198" s="2">
        <v>0.52173913043478259</v>
      </c>
      <c r="I198" s="2">
        <v>0.78260869565217395</v>
      </c>
      <c r="J198" s="2">
        <v>0</v>
      </c>
      <c r="K198" s="2">
        <v>0</v>
      </c>
      <c r="L198" s="2">
        <v>10.026304347826089</v>
      </c>
      <c r="M198" s="2">
        <v>5.1794565217391302</v>
      </c>
      <c r="N198" s="2">
        <v>0</v>
      </c>
      <c r="O198" s="2">
        <v>0.11894907638542186</v>
      </c>
      <c r="P198" s="2">
        <v>4.7357608695652171</v>
      </c>
      <c r="Q198" s="2">
        <v>0</v>
      </c>
      <c r="R198" s="2">
        <v>0.10875936095856216</v>
      </c>
      <c r="S198" s="2">
        <v>10.714456521739127</v>
      </c>
      <c r="T198" s="2">
        <v>14.022499999999997</v>
      </c>
      <c r="U198" s="2">
        <v>0</v>
      </c>
      <c r="V198" s="2">
        <v>0.56809785322016959</v>
      </c>
      <c r="W198" s="2">
        <v>10.971630434782609</v>
      </c>
      <c r="X198" s="2">
        <v>16.374347826086961</v>
      </c>
      <c r="Y198" s="2">
        <v>0.59217391304347822</v>
      </c>
      <c r="Z198" s="2">
        <v>0.64161507738392431</v>
      </c>
      <c r="AA198" s="2">
        <v>0</v>
      </c>
      <c r="AB198" s="2">
        <v>0</v>
      </c>
      <c r="AC198" s="2">
        <v>0</v>
      </c>
      <c r="AD198" s="2">
        <v>0</v>
      </c>
      <c r="AE198" s="2">
        <v>0</v>
      </c>
      <c r="AF198" s="2">
        <v>0</v>
      </c>
      <c r="AG198" s="2">
        <v>0</v>
      </c>
      <c r="AH198" t="s">
        <v>158</v>
      </c>
      <c r="AI198">
        <v>4</v>
      </c>
    </row>
    <row r="199" spans="1:35" x14ac:dyDescent="0.25">
      <c r="A199" t="s">
        <v>617</v>
      </c>
      <c r="B199" t="s">
        <v>241</v>
      </c>
      <c r="C199" t="s">
        <v>412</v>
      </c>
      <c r="D199" t="s">
        <v>561</v>
      </c>
      <c r="E199" s="2">
        <v>129.86956521739131</v>
      </c>
      <c r="F199" s="2">
        <v>5.5652173913043477</v>
      </c>
      <c r="G199" s="2">
        <v>0.39130434782608697</v>
      </c>
      <c r="H199" s="2">
        <v>0.38043478260869568</v>
      </c>
      <c r="I199" s="2">
        <v>1.9755434782608696</v>
      </c>
      <c r="J199" s="2">
        <v>0</v>
      </c>
      <c r="K199" s="2">
        <v>0</v>
      </c>
      <c r="L199" s="2">
        <v>6.7565217391304326</v>
      </c>
      <c r="M199" s="2">
        <v>11.348152173913043</v>
      </c>
      <c r="N199" s="2">
        <v>0</v>
      </c>
      <c r="O199" s="2">
        <v>8.7381151657181105E-2</v>
      </c>
      <c r="P199" s="2">
        <v>10.170869565217393</v>
      </c>
      <c r="Q199" s="2">
        <v>0</v>
      </c>
      <c r="R199" s="2">
        <v>7.8316036156678953E-2</v>
      </c>
      <c r="S199" s="2">
        <v>9.4783695652173936</v>
      </c>
      <c r="T199" s="2">
        <v>9.1284782608695654</v>
      </c>
      <c r="U199" s="2">
        <v>0</v>
      </c>
      <c r="V199" s="2">
        <v>0.14327335118848344</v>
      </c>
      <c r="W199" s="2">
        <v>5.2218478260869556</v>
      </c>
      <c r="X199" s="2">
        <v>10.170543478260869</v>
      </c>
      <c r="Y199" s="2">
        <v>0</v>
      </c>
      <c r="Z199" s="2">
        <v>0.11852192835621023</v>
      </c>
      <c r="AA199" s="2">
        <v>0</v>
      </c>
      <c r="AB199" s="2">
        <v>0</v>
      </c>
      <c r="AC199" s="2">
        <v>0</v>
      </c>
      <c r="AD199" s="2">
        <v>0</v>
      </c>
      <c r="AE199" s="2">
        <v>0</v>
      </c>
      <c r="AF199" s="2">
        <v>0</v>
      </c>
      <c r="AG199" s="2">
        <v>0</v>
      </c>
      <c r="AH199" t="s">
        <v>40</v>
      </c>
      <c r="AI199">
        <v>4</v>
      </c>
    </row>
    <row r="200" spans="1:35" x14ac:dyDescent="0.25">
      <c r="A200" t="s">
        <v>617</v>
      </c>
      <c r="B200" t="s">
        <v>383</v>
      </c>
      <c r="C200" t="s">
        <v>507</v>
      </c>
      <c r="D200" t="s">
        <v>589</v>
      </c>
      <c r="E200" s="2">
        <v>99.282608695652172</v>
      </c>
      <c r="F200" s="2">
        <v>5.7391304347826084</v>
      </c>
      <c r="G200" s="2">
        <v>1.4347826086956521</v>
      </c>
      <c r="H200" s="2">
        <v>5.9674999999999976</v>
      </c>
      <c r="I200" s="2">
        <v>5.6039130434782614</v>
      </c>
      <c r="J200" s="2">
        <v>0</v>
      </c>
      <c r="K200" s="2">
        <v>0</v>
      </c>
      <c r="L200" s="2">
        <v>10.237173913043479</v>
      </c>
      <c r="M200" s="2">
        <v>0</v>
      </c>
      <c r="N200" s="2">
        <v>8.0225000000000026</v>
      </c>
      <c r="O200" s="2">
        <v>8.0804685789358469E-2</v>
      </c>
      <c r="P200" s="2">
        <v>0</v>
      </c>
      <c r="Q200" s="2">
        <v>13.666739130434784</v>
      </c>
      <c r="R200" s="2">
        <v>0.13765491569958399</v>
      </c>
      <c r="S200" s="2">
        <v>9.4378260869565196</v>
      </c>
      <c r="T200" s="2">
        <v>0</v>
      </c>
      <c r="U200" s="2">
        <v>0</v>
      </c>
      <c r="V200" s="2">
        <v>9.5060214582877139E-2</v>
      </c>
      <c r="W200" s="2">
        <v>6.1747826086956517</v>
      </c>
      <c r="X200" s="2">
        <v>12.25413043478261</v>
      </c>
      <c r="Y200" s="2">
        <v>10.418804347826084</v>
      </c>
      <c r="Z200" s="2">
        <v>0.29056163783665423</v>
      </c>
      <c r="AA200" s="2">
        <v>4.8052173913043479</v>
      </c>
      <c r="AB200" s="2">
        <v>0</v>
      </c>
      <c r="AC200" s="2">
        <v>0</v>
      </c>
      <c r="AD200" s="2">
        <v>0</v>
      </c>
      <c r="AE200" s="2">
        <v>3.9648913043478258</v>
      </c>
      <c r="AF200" s="2">
        <v>0</v>
      </c>
      <c r="AG200" s="2">
        <v>0</v>
      </c>
      <c r="AH200" t="s">
        <v>183</v>
      </c>
      <c r="AI200">
        <v>4</v>
      </c>
    </row>
    <row r="201" spans="1:35" x14ac:dyDescent="0.25">
      <c r="A201" t="s">
        <v>617</v>
      </c>
      <c r="B201" t="s">
        <v>240</v>
      </c>
      <c r="C201" t="s">
        <v>459</v>
      </c>
      <c r="D201" t="s">
        <v>572</v>
      </c>
      <c r="E201" s="2">
        <v>125.47826086956522</v>
      </c>
      <c r="F201" s="2">
        <v>4.7826086956521738</v>
      </c>
      <c r="G201" s="2">
        <v>0.32608695652173914</v>
      </c>
      <c r="H201" s="2">
        <v>0.39130434782608697</v>
      </c>
      <c r="I201" s="2">
        <v>1.1440217391304348</v>
      </c>
      <c r="J201" s="2">
        <v>0</v>
      </c>
      <c r="K201" s="2">
        <v>0</v>
      </c>
      <c r="L201" s="2">
        <v>5.1739130434782608</v>
      </c>
      <c r="M201" s="2">
        <v>9.5973913043478252</v>
      </c>
      <c r="N201" s="2">
        <v>0</v>
      </c>
      <c r="O201" s="2">
        <v>7.6486486486486482E-2</v>
      </c>
      <c r="P201" s="2">
        <v>14.382934782608698</v>
      </c>
      <c r="Q201" s="2">
        <v>0</v>
      </c>
      <c r="R201" s="2">
        <v>0.1146249133749134</v>
      </c>
      <c r="S201" s="2">
        <v>0.59945652173913044</v>
      </c>
      <c r="T201" s="2">
        <v>4.9916304347826079</v>
      </c>
      <c r="U201" s="2">
        <v>0</v>
      </c>
      <c r="V201" s="2">
        <v>4.4558212058212046E-2</v>
      </c>
      <c r="W201" s="2">
        <v>3.9817391304347813</v>
      </c>
      <c r="X201" s="2">
        <v>4.864891304347827</v>
      </c>
      <c r="Y201" s="2">
        <v>0</v>
      </c>
      <c r="Z201" s="2">
        <v>7.0503291753291744E-2</v>
      </c>
      <c r="AA201" s="2">
        <v>0</v>
      </c>
      <c r="AB201" s="2">
        <v>0</v>
      </c>
      <c r="AC201" s="2">
        <v>0</v>
      </c>
      <c r="AD201" s="2">
        <v>0</v>
      </c>
      <c r="AE201" s="2">
        <v>0</v>
      </c>
      <c r="AF201" s="2">
        <v>15.356304347826082</v>
      </c>
      <c r="AG201" s="2">
        <v>0</v>
      </c>
      <c r="AH201" t="s">
        <v>39</v>
      </c>
      <c r="AI201">
        <v>4</v>
      </c>
    </row>
  </sheetData>
  <pageMargins left="0.7" right="0.7" top="0.75" bottom="0.75" header="0.3" footer="0.3"/>
  <pageSetup orientation="portrait" horizontalDpi="1200" verticalDpi="1200" r:id="rId1"/>
  <ignoredErrors>
    <ignoredError sqref="AH2:AH201"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41A9F-1862-4093-9415-9A8B3A1F758C}">
  <sheetPr codeName="Sheet4"/>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7" customWidth="1"/>
    <col min="2" max="2" width="27.28515625" style="7" customWidth="1"/>
    <col min="3" max="3" width="16.5703125" style="7" customWidth="1"/>
    <col min="4" max="4" width="11.5703125" style="7" customWidth="1"/>
    <col min="5" max="5" width="4.5703125" style="7" customWidth="1"/>
    <col min="6" max="6" width="10" style="7" customWidth="1"/>
    <col min="7" max="7" width="12.5703125" style="7" customWidth="1"/>
    <col min="8" max="10" width="8.5703125" style="7" customWidth="1"/>
    <col min="11" max="11" width="9.140625" style="7" customWidth="1"/>
    <col min="12" max="12" width="4.5703125" style="7" customWidth="1"/>
    <col min="13" max="13" width="7.5703125" style="7" customWidth="1"/>
    <col min="14" max="14" width="10.7109375" style="14" customWidth="1"/>
    <col min="15" max="18" width="8.5703125" style="7" customWidth="1"/>
    <col min="19" max="19" width="5.42578125" style="7" customWidth="1"/>
    <col min="20" max="20" width="40.5703125" style="7" customWidth="1"/>
    <col min="21" max="22" width="12.5703125" style="7" customWidth="1"/>
    <col min="23" max="25" width="8.85546875" style="7"/>
    <col min="26" max="26" width="37.140625" style="7" customWidth="1"/>
    <col min="27" max="27" width="11.5703125" style="7" customWidth="1"/>
    <col min="28" max="32" width="8.85546875" style="7"/>
    <col min="33" max="33" width="22.85546875" style="7" customWidth="1"/>
    <col min="34" max="34" width="16.42578125" style="7" customWidth="1"/>
    <col min="35" max="35" width="13.5703125" style="7" customWidth="1"/>
    <col min="36" max="16384" width="8.85546875" style="7"/>
  </cols>
  <sheetData>
    <row r="2" spans="2:29" ht="85.5" customHeight="1" x14ac:dyDescent="0.25">
      <c r="B2" s="3" t="s">
        <v>787</v>
      </c>
      <c r="C2" s="3" t="s">
        <v>643</v>
      </c>
      <c r="D2" s="3" t="s">
        <v>788</v>
      </c>
      <c r="E2" s="4"/>
      <c r="F2" s="5" t="s">
        <v>655</v>
      </c>
      <c r="G2" s="5" t="s">
        <v>656</v>
      </c>
      <c r="H2" s="5" t="s">
        <v>651</v>
      </c>
      <c r="I2" s="5" t="s">
        <v>657</v>
      </c>
      <c r="J2" s="6" t="s">
        <v>658</v>
      </c>
      <c r="K2" s="5" t="s">
        <v>659</v>
      </c>
      <c r="L2" s="5"/>
      <c r="M2" s="5" t="s">
        <v>643</v>
      </c>
      <c r="N2" s="5" t="s">
        <v>656</v>
      </c>
      <c r="O2" s="5" t="s">
        <v>651</v>
      </c>
      <c r="P2" s="5" t="s">
        <v>657</v>
      </c>
      <c r="Q2" s="6" t="s">
        <v>658</v>
      </c>
      <c r="R2" s="5" t="s">
        <v>659</v>
      </c>
      <c r="T2" s="7" t="s">
        <v>660</v>
      </c>
      <c r="U2" s="7" t="s">
        <v>789</v>
      </c>
      <c r="V2" s="8" t="s">
        <v>661</v>
      </c>
      <c r="W2" s="8" t="s">
        <v>662</v>
      </c>
    </row>
    <row r="3" spans="2:29" ht="15" customHeight="1" x14ac:dyDescent="0.25">
      <c r="B3" s="9" t="s">
        <v>663</v>
      </c>
      <c r="C3" s="10">
        <f>AVERAGE(Nurse[MDS Census])</f>
        <v>67.237282608695665</v>
      </c>
      <c r="D3" s="18">
        <v>76.573652573281407</v>
      </c>
      <c r="E3" s="10"/>
      <c r="F3" s="7">
        <v>1</v>
      </c>
      <c r="G3" s="11">
        <v>69193.21739130441</v>
      </c>
      <c r="H3" s="12">
        <v>3.6434308857239039</v>
      </c>
      <c r="I3" s="11">
        <v>5</v>
      </c>
      <c r="J3" s="13">
        <v>0.69655137723978899</v>
      </c>
      <c r="K3" s="11">
        <v>4</v>
      </c>
      <c r="M3" t="s">
        <v>592</v>
      </c>
      <c r="N3" s="11">
        <v>499.60869565217388</v>
      </c>
      <c r="O3" s="12">
        <v>5.6112183447915767</v>
      </c>
      <c r="P3" s="14">
        <v>1</v>
      </c>
      <c r="Q3" s="13">
        <v>1.6792550691845793</v>
      </c>
      <c r="R3" s="14">
        <v>1</v>
      </c>
      <c r="T3" s="15" t="s">
        <v>664</v>
      </c>
      <c r="U3" s="11">
        <f>SUM(Nurse[Total Nurse Staff Hours])</f>
        <v>52552.458804347807</v>
      </c>
      <c r="V3" s="16" t="s">
        <v>665</v>
      </c>
      <c r="W3" s="12">
        <f>Category[[#This Row],[State Total]]/C9</f>
        <v>3.9079850319197242</v>
      </c>
    </row>
    <row r="4" spans="2:29" ht="15" customHeight="1" x14ac:dyDescent="0.25">
      <c r="B4" s="17" t="s">
        <v>651</v>
      </c>
      <c r="C4" s="18">
        <f>SUM(Nurse[Total Nurse Staff Hours])/SUM(Nurse[MDS Census])</f>
        <v>3.9079850319197242</v>
      </c>
      <c r="D4" s="18">
        <v>3.6176047823193387</v>
      </c>
      <c r="E4" s="10"/>
      <c r="F4" s="7">
        <v>2</v>
      </c>
      <c r="G4" s="11">
        <v>127581.48913043467</v>
      </c>
      <c r="H4" s="12">
        <v>3.4416696063905325</v>
      </c>
      <c r="I4" s="11">
        <v>10</v>
      </c>
      <c r="J4" s="13">
        <v>0.65620339242685222</v>
      </c>
      <c r="K4" s="11">
        <v>6</v>
      </c>
      <c r="M4" t="s">
        <v>593</v>
      </c>
      <c r="N4" s="11">
        <v>19399.108695652176</v>
      </c>
      <c r="O4" s="12">
        <v>3.6775058076401965</v>
      </c>
      <c r="P4" s="14">
        <v>27</v>
      </c>
      <c r="Q4" s="13">
        <v>0.57240147743228875</v>
      </c>
      <c r="R4" s="14">
        <v>40</v>
      </c>
      <c r="T4" s="11" t="s">
        <v>666</v>
      </c>
      <c r="U4" s="11">
        <f>SUM(Nurse[Total Direct Care Staff Hours])</f>
        <v>48456.986847826091</v>
      </c>
      <c r="V4" s="16">
        <f>Category[[#This Row],[State Total]]/U3</f>
        <v>0.92206888032072654</v>
      </c>
      <c r="W4" s="12">
        <f>Category[[#This Row],[State Total]]/C9</f>
        <v>3.6034313826923792</v>
      </c>
    </row>
    <row r="5" spans="2:29" ht="15" customHeight="1" x14ac:dyDescent="0.25">
      <c r="B5" s="19" t="s">
        <v>667</v>
      </c>
      <c r="C5" s="20">
        <f>SUM(Nurse[Total Direct Care Staff Hours])/SUM(Nurse[MDS Census])</f>
        <v>3.6034313826923792</v>
      </c>
      <c r="D5" s="20">
        <v>3.3431272661315639</v>
      </c>
      <c r="E5" s="21"/>
      <c r="F5" s="7">
        <v>3</v>
      </c>
      <c r="G5" s="11">
        <v>122874.52173913032</v>
      </c>
      <c r="H5" s="12">
        <v>3.5340426527380098</v>
      </c>
      <c r="I5" s="11">
        <v>6</v>
      </c>
      <c r="J5" s="13">
        <v>0.69302446309667654</v>
      </c>
      <c r="K5" s="11">
        <v>5</v>
      </c>
      <c r="M5" t="s">
        <v>594</v>
      </c>
      <c r="N5" s="11">
        <v>14869.576086956522</v>
      </c>
      <c r="O5" s="12">
        <v>3.8599588596791961</v>
      </c>
      <c r="P5" s="14">
        <v>18</v>
      </c>
      <c r="Q5" s="13">
        <v>0.37364743885421114</v>
      </c>
      <c r="R5" s="14">
        <v>49</v>
      </c>
      <c r="T5" s="15" t="s">
        <v>668</v>
      </c>
      <c r="U5" s="11">
        <f>SUM(Nurse[Total RN Hours (w/ Admin, DON)])</f>
        <v>7899.3345652173912</v>
      </c>
      <c r="V5" s="16">
        <f>Category[[#This Row],[State Total]]/U3</f>
        <v>0.15031332015551396</v>
      </c>
      <c r="W5" s="12">
        <f>Category[[#This Row],[State Total]]/C9</f>
        <v>0.58742220526590605</v>
      </c>
      <c r="X5" s="22"/>
      <c r="Y5" s="22"/>
      <c r="AB5" s="22"/>
      <c r="AC5" s="22"/>
    </row>
    <row r="6" spans="2:29" ht="15" customHeight="1" x14ac:dyDescent="0.25">
      <c r="B6" s="23" t="s">
        <v>653</v>
      </c>
      <c r="C6" s="20">
        <f>SUM(Nurse[Total RN Hours (w/ Admin, DON)])/SUM(Nurse[MDS Census])</f>
        <v>0.58742220526590605</v>
      </c>
      <c r="D6" s="20">
        <v>0.62562661165643296</v>
      </c>
      <c r="E6"/>
      <c r="F6" s="7">
        <v>4</v>
      </c>
      <c r="G6" s="11">
        <v>216064.59782608761</v>
      </c>
      <c r="H6" s="12">
        <v>3.7380880873840776</v>
      </c>
      <c r="I6" s="11">
        <v>4</v>
      </c>
      <c r="J6" s="13">
        <v>0.58927713647231816</v>
      </c>
      <c r="K6" s="11">
        <v>9</v>
      </c>
      <c r="M6" t="s">
        <v>595</v>
      </c>
      <c r="N6" s="11">
        <v>10304.97826086957</v>
      </c>
      <c r="O6" s="12">
        <v>3.9885240354493057</v>
      </c>
      <c r="P6" s="14">
        <v>12</v>
      </c>
      <c r="Q6" s="13">
        <v>0.66199321138580036</v>
      </c>
      <c r="R6" s="14">
        <v>31</v>
      </c>
      <c r="T6" s="24" t="s">
        <v>669</v>
      </c>
      <c r="U6" s="11">
        <f>SUM(Nurse[RN Hours (excl. Admin, DON)])</f>
        <v>5166.9736956521701</v>
      </c>
      <c r="V6" s="16">
        <f>Category[[#This Row],[State Total]]/U3</f>
        <v>9.8320303430306719E-2</v>
      </c>
      <c r="W6" s="12">
        <f>Category[[#This Row],[State Total]]/C9</f>
        <v>0.38423427413944417</v>
      </c>
      <c r="X6" s="22"/>
      <c r="Y6" s="22"/>
      <c r="AB6" s="22"/>
      <c r="AC6" s="22"/>
    </row>
    <row r="7" spans="2:29" ht="15" customHeight="1" thickBot="1" x14ac:dyDescent="0.3">
      <c r="B7" s="25" t="s">
        <v>670</v>
      </c>
      <c r="C7" s="20">
        <f>SUM(Nurse[RN Hours (excl. Admin, DON)])/SUM(Nurse[MDS Census])</f>
        <v>0.38423427413944417</v>
      </c>
      <c r="D7" s="20">
        <v>0.42587093571797052</v>
      </c>
      <c r="E7"/>
      <c r="F7" s="7">
        <v>5</v>
      </c>
      <c r="G7" s="11">
        <v>221410.13043478233</v>
      </c>
      <c r="H7" s="12">
        <v>3.4421919709105748</v>
      </c>
      <c r="I7" s="11">
        <v>9</v>
      </c>
      <c r="J7" s="13">
        <v>0.70035472729832737</v>
      </c>
      <c r="K7" s="11">
        <v>3</v>
      </c>
      <c r="M7" t="s">
        <v>596</v>
      </c>
      <c r="N7" s="11">
        <v>90441.815217391239</v>
      </c>
      <c r="O7" s="12">
        <v>4.1688434288824041</v>
      </c>
      <c r="P7" s="14">
        <v>7</v>
      </c>
      <c r="Q7" s="13">
        <v>0.55565366972063701</v>
      </c>
      <c r="R7" s="14">
        <v>41</v>
      </c>
      <c r="T7" s="24" t="s">
        <v>649</v>
      </c>
      <c r="U7" s="11">
        <f>SUM(Nurse[RN Admin Hours])</f>
        <v>1693.1821739130444</v>
      </c>
      <c r="V7" s="16">
        <f>Category[[#This Row],[State Total]]/U3</f>
        <v>3.2218895412995649E-2</v>
      </c>
      <c r="W7" s="12">
        <f>Category[[#This Row],[State Total]]/C9</f>
        <v>0.12591096101897406</v>
      </c>
      <c r="X7" s="22"/>
      <c r="Y7" s="22"/>
      <c r="Z7" s="22"/>
      <c r="AA7" s="22"/>
      <c r="AB7" s="22"/>
      <c r="AC7" s="22"/>
    </row>
    <row r="8" spans="2:29" ht="15" customHeight="1" thickTop="1" x14ac:dyDescent="0.25">
      <c r="B8" s="26" t="s">
        <v>671</v>
      </c>
      <c r="C8" s="27">
        <f>COUNTA(Nurse[Provider])</f>
        <v>200</v>
      </c>
      <c r="D8" s="27">
        <v>14806</v>
      </c>
      <c r="F8" s="7">
        <v>6</v>
      </c>
      <c r="G8" s="11">
        <v>135212.58695652158</v>
      </c>
      <c r="H8" s="12">
        <v>3.4486186599234512</v>
      </c>
      <c r="I8" s="11">
        <v>7</v>
      </c>
      <c r="J8" s="13">
        <v>0.36452698962455138</v>
      </c>
      <c r="K8" s="11">
        <v>10</v>
      </c>
      <c r="M8" t="s">
        <v>597</v>
      </c>
      <c r="N8" s="11">
        <v>14172.717391304339</v>
      </c>
      <c r="O8" s="12">
        <v>3.7166031567080071</v>
      </c>
      <c r="P8" s="14">
        <v>24</v>
      </c>
      <c r="Q8" s="13">
        <v>0.88015673101258662</v>
      </c>
      <c r="R8" s="14">
        <v>10</v>
      </c>
      <c r="T8" s="33" t="s">
        <v>648</v>
      </c>
      <c r="U8" s="34">
        <f>SUM(Nurse[RN DON Hours])</f>
        <v>1039.1786956521746</v>
      </c>
      <c r="V8" s="16">
        <f>Category[[#This Row],[State Total]]/U3</f>
        <v>1.9774121312211571E-2</v>
      </c>
      <c r="W8" s="12">
        <f>Category[[#This Row],[State Total]]/C9</f>
        <v>7.7276970107487644E-2</v>
      </c>
      <c r="X8" s="22"/>
      <c r="Y8" s="22"/>
      <c r="Z8" s="22"/>
      <c r="AA8" s="22"/>
      <c r="AB8" s="22"/>
      <c r="AC8" s="22"/>
    </row>
    <row r="9" spans="2:29" ht="15" customHeight="1" x14ac:dyDescent="0.25">
      <c r="B9" s="26" t="s">
        <v>672</v>
      </c>
      <c r="C9" s="27">
        <f>SUM(Nurse[MDS Census])</f>
        <v>13447.456521739132</v>
      </c>
      <c r="D9" s="27">
        <v>1133749.5000000044</v>
      </c>
      <c r="F9" s="7">
        <v>7</v>
      </c>
      <c r="G9" s="11">
        <v>75955.347826086945</v>
      </c>
      <c r="H9" s="12">
        <v>3.4450510440058326</v>
      </c>
      <c r="I9" s="11">
        <v>8</v>
      </c>
      <c r="J9" s="13">
        <v>0.5931386961904962</v>
      </c>
      <c r="K9" s="11">
        <v>8</v>
      </c>
      <c r="M9" t="s">
        <v>598</v>
      </c>
      <c r="N9" s="11">
        <v>18656.978260869564</v>
      </c>
      <c r="O9" s="12">
        <v>3.5149813975654292</v>
      </c>
      <c r="P9" s="14">
        <v>40</v>
      </c>
      <c r="Q9" s="13">
        <v>0.65521450768508349</v>
      </c>
      <c r="R9" s="14">
        <v>32</v>
      </c>
      <c r="T9" s="15" t="s">
        <v>673</v>
      </c>
      <c r="U9" s="11">
        <f>SUM(Nurse[Total LPN Hours (w/ Admin)])</f>
        <v>14415.452173913043</v>
      </c>
      <c r="V9" s="16">
        <f>Category[[#This Row],[State Total]]/U3</f>
        <v>0.2743059506993118</v>
      </c>
      <c r="W9" s="12">
        <f>Category[[#This Row],[State Total]]/C9</f>
        <v>1.0719835494994203</v>
      </c>
      <c r="X9" s="22"/>
      <c r="Y9" s="22"/>
      <c r="Z9" s="22"/>
      <c r="AA9" s="22"/>
      <c r="AB9" s="22"/>
      <c r="AC9" s="22"/>
    </row>
    <row r="10" spans="2:29" ht="15" customHeight="1" x14ac:dyDescent="0.25">
      <c r="F10" s="7">
        <v>8</v>
      </c>
      <c r="G10" s="11">
        <v>33903.086956521722</v>
      </c>
      <c r="H10" s="12">
        <v>3.8185871493040895</v>
      </c>
      <c r="I10" s="11">
        <v>3</v>
      </c>
      <c r="J10" s="13">
        <v>0.89366637448687003</v>
      </c>
      <c r="K10" s="11">
        <v>1</v>
      </c>
      <c r="M10" t="s">
        <v>599</v>
      </c>
      <c r="N10" s="11">
        <v>1991.2717391304345</v>
      </c>
      <c r="O10" s="12">
        <v>4.1797175172082515</v>
      </c>
      <c r="P10" s="14">
        <v>6</v>
      </c>
      <c r="Q10" s="13">
        <v>1.1788154282002434</v>
      </c>
      <c r="R10" s="14">
        <v>3</v>
      </c>
      <c r="T10" s="24" t="s">
        <v>674</v>
      </c>
      <c r="U10" s="11">
        <f>SUM(Nurse[LPN Hours (excl. Admin)])</f>
        <v>13052.341086956523</v>
      </c>
      <c r="V10" s="16">
        <f>Category[[#This Row],[State Total]]/U3</f>
        <v>0.24836784774524515</v>
      </c>
      <c r="W10" s="12">
        <f>Category[[#This Row],[State Total]]/C9</f>
        <v>0.97061783139853508</v>
      </c>
      <c r="X10" s="22"/>
      <c r="Y10" s="22"/>
      <c r="Z10" s="22"/>
      <c r="AA10" s="22"/>
      <c r="AB10" s="22"/>
      <c r="AC10" s="22"/>
    </row>
    <row r="11" spans="2:29" ht="15" customHeight="1" x14ac:dyDescent="0.25">
      <c r="F11" s="7">
        <v>9</v>
      </c>
      <c r="G11" s="11">
        <v>109110.39130434772</v>
      </c>
      <c r="H11" s="12">
        <v>4.1458952859469518</v>
      </c>
      <c r="I11" s="11">
        <v>2</v>
      </c>
      <c r="J11" s="13">
        <v>0.60320229233337397</v>
      </c>
      <c r="K11" s="11">
        <v>7</v>
      </c>
      <c r="M11" t="s">
        <v>600</v>
      </c>
      <c r="N11" s="11">
        <v>3455.0000000000005</v>
      </c>
      <c r="O11" s="12">
        <v>3.9600654690744359</v>
      </c>
      <c r="P11" s="14">
        <v>14</v>
      </c>
      <c r="Q11" s="13">
        <v>0.96703712326181301</v>
      </c>
      <c r="R11" s="14">
        <v>7</v>
      </c>
      <c r="T11" s="24" t="s">
        <v>650</v>
      </c>
      <c r="U11" s="11">
        <f>SUM(Nurse[LPN Admin Hours])</f>
        <v>1363.1110869565216</v>
      </c>
      <c r="V11" s="16">
        <f>Category[[#This Row],[State Total]]/U3</f>
        <v>2.5938102954066684E-2</v>
      </c>
      <c r="W11" s="12">
        <f>Category[[#This Row],[State Total]]/C9</f>
        <v>0.10136571810088539</v>
      </c>
      <c r="X11" s="22"/>
      <c r="Y11" s="22"/>
      <c r="Z11" s="22"/>
      <c r="AA11" s="22"/>
      <c r="AB11" s="22"/>
      <c r="AC11" s="22"/>
    </row>
    <row r="12" spans="2:29" ht="15" customHeight="1" x14ac:dyDescent="0.25">
      <c r="F12" s="7">
        <v>10</v>
      </c>
      <c r="G12" s="11">
        <v>22444.130434782583</v>
      </c>
      <c r="H12" s="12">
        <v>4.2962792198986879</v>
      </c>
      <c r="I12" s="11">
        <v>1</v>
      </c>
      <c r="J12" s="13">
        <v>0.86396007477504655</v>
      </c>
      <c r="K12" s="11">
        <v>2</v>
      </c>
      <c r="M12" t="s">
        <v>601</v>
      </c>
      <c r="N12" s="11">
        <v>65769.554347826066</v>
      </c>
      <c r="O12" s="12">
        <v>4.1160659410434892</v>
      </c>
      <c r="P12" s="14">
        <v>10</v>
      </c>
      <c r="Q12" s="13">
        <v>0.69445656019973667</v>
      </c>
      <c r="R12" s="14">
        <v>26</v>
      </c>
      <c r="T12" s="15" t="s">
        <v>675</v>
      </c>
      <c r="U12" s="11">
        <f>SUM(Nurse[Total CNA, NA TR, Med Aide/Tech Hours])</f>
        <v>30237.672065217412</v>
      </c>
      <c r="V12" s="16">
        <f>Category[[#This Row],[State Total]]/U3</f>
        <v>0.57538072914517502</v>
      </c>
      <c r="W12" s="12">
        <f>Category[[#This Row],[State Total]]/C9</f>
        <v>2.2485792771544011</v>
      </c>
      <c r="X12" s="22"/>
      <c r="Y12" s="22"/>
      <c r="Z12" s="22"/>
      <c r="AA12" s="22"/>
      <c r="AB12" s="22"/>
      <c r="AC12" s="22"/>
    </row>
    <row r="13" spans="2:29" ht="15" customHeight="1" x14ac:dyDescent="0.25">
      <c r="I13" s="11"/>
      <c r="J13" s="11"/>
      <c r="K13" s="11"/>
      <c r="M13" t="s">
        <v>602</v>
      </c>
      <c r="N13" s="11">
        <v>27780.826086956524</v>
      </c>
      <c r="O13" s="12">
        <v>3.3807142868321751</v>
      </c>
      <c r="P13" s="14">
        <v>47</v>
      </c>
      <c r="Q13" s="13">
        <v>0.42906146169002968</v>
      </c>
      <c r="R13" s="14">
        <v>46</v>
      </c>
      <c r="T13" s="24" t="s">
        <v>676</v>
      </c>
      <c r="U13" s="11">
        <f>SUM(Nurse[CNA Hours])</f>
        <v>28813.818586956542</v>
      </c>
      <c r="V13" s="16">
        <f>Category[[#This Row],[State Total]]/U3</f>
        <v>0.54828678319752944</v>
      </c>
      <c r="W13" s="12">
        <f>Category[[#This Row],[State Total]]/C9</f>
        <v>2.1426965419353601</v>
      </c>
      <c r="X13" s="22"/>
      <c r="Y13" s="22"/>
      <c r="Z13" s="22"/>
      <c r="AA13" s="22"/>
      <c r="AB13" s="22"/>
      <c r="AC13" s="22"/>
    </row>
    <row r="14" spans="2:29" ht="15" customHeight="1" x14ac:dyDescent="0.25">
      <c r="G14" s="12"/>
      <c r="I14" s="11"/>
      <c r="J14" s="11"/>
      <c r="K14" s="11"/>
      <c r="M14" t="s">
        <v>603</v>
      </c>
      <c r="N14" s="11">
        <v>3190.6195652173915</v>
      </c>
      <c r="O14" s="12">
        <v>4.4830250360261221</v>
      </c>
      <c r="P14" s="14">
        <v>3</v>
      </c>
      <c r="Q14" s="13">
        <v>1.4751847637606159</v>
      </c>
      <c r="R14" s="14">
        <v>2</v>
      </c>
      <c r="T14" s="24" t="s">
        <v>677</v>
      </c>
      <c r="U14" s="11">
        <f>SUM(Nurse[NA TR Hours])</f>
        <v>1423.8534782608692</v>
      </c>
      <c r="V14" s="16">
        <f>Category[[#This Row],[State Total]]/U3</f>
        <v>2.7093945947645554E-2</v>
      </c>
      <c r="W14" s="12">
        <f>Category[[#This Row],[State Total]]/C9</f>
        <v>0.1058827352190409</v>
      </c>
    </row>
    <row r="15" spans="2:29" ht="15" customHeight="1" x14ac:dyDescent="0.25">
      <c r="I15" s="11"/>
      <c r="J15" s="11"/>
      <c r="K15" s="11"/>
      <c r="M15" t="s">
        <v>604</v>
      </c>
      <c r="N15" s="11">
        <v>20203.739130434784</v>
      </c>
      <c r="O15" s="12">
        <v>3.6020515197359071</v>
      </c>
      <c r="P15" s="14">
        <v>33</v>
      </c>
      <c r="Q15" s="13">
        <v>0.7107612452279598</v>
      </c>
      <c r="R15" s="14">
        <v>23</v>
      </c>
      <c r="T15" s="28" t="s">
        <v>678</v>
      </c>
      <c r="U15" s="29">
        <f>SUM(Nurse[Med Aide/Tech Hours])</f>
        <v>0</v>
      </c>
      <c r="V15" s="16">
        <f>Category[[#This Row],[State Total]]/U3</f>
        <v>0</v>
      </c>
      <c r="W15" s="12">
        <f>Category[[#This Row],[State Total]]/C9</f>
        <v>0</v>
      </c>
    </row>
    <row r="16" spans="2:29" ht="15" customHeight="1" x14ac:dyDescent="0.25">
      <c r="I16" s="11"/>
      <c r="J16" s="11"/>
      <c r="K16" s="11"/>
      <c r="M16" t="s">
        <v>605</v>
      </c>
      <c r="N16" s="11">
        <v>3648.0760869565211</v>
      </c>
      <c r="O16" s="12">
        <v>4.1569399594187546</v>
      </c>
      <c r="P16" s="14">
        <v>8</v>
      </c>
      <c r="Q16" s="13">
        <v>0.88999982122798493</v>
      </c>
      <c r="R16" s="14">
        <v>9</v>
      </c>
    </row>
    <row r="17" spans="9:23" ht="15" customHeight="1" x14ac:dyDescent="0.25">
      <c r="I17" s="11"/>
      <c r="J17" s="11"/>
      <c r="K17" s="11"/>
      <c r="M17" t="s">
        <v>606</v>
      </c>
      <c r="N17" s="11">
        <v>56360.021739130454</v>
      </c>
      <c r="O17" s="12">
        <v>2.9793116169687046</v>
      </c>
      <c r="P17" s="14">
        <v>51</v>
      </c>
      <c r="Q17" s="13">
        <v>0.67574055538133815</v>
      </c>
      <c r="R17" s="14">
        <v>29</v>
      </c>
    </row>
    <row r="18" spans="9:23" ht="15" customHeight="1" x14ac:dyDescent="0.25">
      <c r="I18" s="11"/>
      <c r="J18" s="11"/>
      <c r="K18" s="11"/>
      <c r="M18" t="s">
        <v>607</v>
      </c>
      <c r="N18" s="11">
        <v>33912.184782608732</v>
      </c>
      <c r="O18" s="12">
        <v>3.4266122764005855</v>
      </c>
      <c r="P18" s="14">
        <v>44</v>
      </c>
      <c r="Q18" s="13">
        <v>0.5972269073479739</v>
      </c>
      <c r="R18" s="14">
        <v>37</v>
      </c>
      <c r="T18" s="7" t="s">
        <v>679</v>
      </c>
      <c r="U18" s="7" t="s">
        <v>789</v>
      </c>
    </row>
    <row r="19" spans="9:23" ht="15" customHeight="1" x14ac:dyDescent="0.25">
      <c r="M19" t="s">
        <v>608</v>
      </c>
      <c r="N19" s="11">
        <v>14767.652173913046</v>
      </c>
      <c r="O19" s="12">
        <v>3.8376440575170174</v>
      </c>
      <c r="P19" s="14">
        <v>20</v>
      </c>
      <c r="Q19" s="13">
        <v>0.69296483795369435</v>
      </c>
      <c r="R19" s="14">
        <v>28</v>
      </c>
      <c r="T19" s="7" t="s">
        <v>680</v>
      </c>
      <c r="U19" s="11">
        <f>SUM(Nurse[RN Hours Contract (excl. Admin, DON)])</f>
        <v>194.75565217391309</v>
      </c>
    </row>
    <row r="20" spans="9:23" ht="15" customHeight="1" x14ac:dyDescent="0.25">
      <c r="M20" t="s">
        <v>609</v>
      </c>
      <c r="N20" s="11">
        <v>20228.043478260875</v>
      </c>
      <c r="O20" s="12">
        <v>3.649939445883351</v>
      </c>
      <c r="P20" s="14">
        <v>29</v>
      </c>
      <c r="Q20" s="13">
        <v>0.65163810465453664</v>
      </c>
      <c r="R20" s="14">
        <v>33</v>
      </c>
      <c r="T20" s="7" t="s">
        <v>681</v>
      </c>
      <c r="U20" s="11">
        <f>SUM(Nurse[RN Admin Hours Contract])</f>
        <v>37.956956521739137</v>
      </c>
      <c r="W20" s="11"/>
    </row>
    <row r="21" spans="9:23" ht="15" customHeight="1" x14ac:dyDescent="0.25">
      <c r="M21" t="s">
        <v>610</v>
      </c>
      <c r="N21" s="11">
        <v>20988.326086956513</v>
      </c>
      <c r="O21" s="12">
        <v>3.5257540682553339</v>
      </c>
      <c r="P21" s="14">
        <v>39</v>
      </c>
      <c r="Q21" s="13">
        <v>0.24752919065774662</v>
      </c>
      <c r="R21" s="14">
        <v>51</v>
      </c>
      <c r="T21" s="7" t="s">
        <v>682</v>
      </c>
      <c r="U21" s="11">
        <f>SUM(Nurse[RN DON Hours Contract])</f>
        <v>17.586956521739129</v>
      </c>
    </row>
    <row r="22" spans="9:23" ht="15" customHeight="1" x14ac:dyDescent="0.25">
      <c r="M22" t="s">
        <v>611</v>
      </c>
      <c r="N22" s="11">
        <v>31567.130434782615</v>
      </c>
      <c r="O22" s="12">
        <v>3.6090746807356027</v>
      </c>
      <c r="P22" s="14">
        <v>32</v>
      </c>
      <c r="Q22" s="13">
        <v>0.64982515178143496</v>
      </c>
      <c r="R22" s="14">
        <v>34</v>
      </c>
      <c r="T22" s="7" t="s">
        <v>683</v>
      </c>
      <c r="U22" s="11">
        <f>SUM(Nurse[LPN Hours Contract (excl. Admin)])</f>
        <v>1221.0901086956526</v>
      </c>
    </row>
    <row r="23" spans="9:23" ht="15" customHeight="1" x14ac:dyDescent="0.25">
      <c r="M23" t="s">
        <v>612</v>
      </c>
      <c r="N23" s="11">
        <v>20843.717391304348</v>
      </c>
      <c r="O23" s="12">
        <v>3.7171215599320409</v>
      </c>
      <c r="P23" s="14">
        <v>23</v>
      </c>
      <c r="Q23" s="13">
        <v>0.7752439792618151</v>
      </c>
      <c r="R23" s="14">
        <v>17</v>
      </c>
      <c r="T23" s="7" t="s">
        <v>684</v>
      </c>
      <c r="U23" s="11">
        <f>SUM(Nurse[LPN Admin Hours Contract])</f>
        <v>72.954891304347825</v>
      </c>
    </row>
    <row r="24" spans="9:23" ht="15" customHeight="1" x14ac:dyDescent="0.25">
      <c r="M24" t="s">
        <v>613</v>
      </c>
      <c r="N24" s="11">
        <v>4934.9782608695641</v>
      </c>
      <c r="O24" s="12">
        <v>4.3008784012968659</v>
      </c>
      <c r="P24" s="14">
        <v>5</v>
      </c>
      <c r="Q24" s="13">
        <v>1.0343943632190795</v>
      </c>
      <c r="R24" s="14">
        <v>6</v>
      </c>
      <c r="T24" s="7" t="s">
        <v>685</v>
      </c>
      <c r="U24" s="11">
        <f>SUM(Nurse[CNA Hours Contract])</f>
        <v>2633.4388043478252</v>
      </c>
    </row>
    <row r="25" spans="9:23" ht="15" customHeight="1" x14ac:dyDescent="0.25">
      <c r="M25" t="s">
        <v>614</v>
      </c>
      <c r="N25" s="11">
        <v>31237.043478260846</v>
      </c>
      <c r="O25" s="12">
        <v>3.669082729256794</v>
      </c>
      <c r="P25" s="14">
        <v>28</v>
      </c>
      <c r="Q25" s="13">
        <v>0.71055695787610029</v>
      </c>
      <c r="R25" s="14">
        <v>24</v>
      </c>
      <c r="T25" s="7" t="s">
        <v>686</v>
      </c>
      <c r="U25" s="11">
        <f>SUM(Nurse[NA TR Hours Contract])</f>
        <v>11.97108695652174</v>
      </c>
    </row>
    <row r="26" spans="9:23" ht="15" customHeight="1" x14ac:dyDescent="0.25">
      <c r="M26" t="s">
        <v>615</v>
      </c>
      <c r="N26" s="11">
        <v>20244.869565217403</v>
      </c>
      <c r="O26" s="12">
        <v>4.1530949172307707</v>
      </c>
      <c r="P26" s="14">
        <v>9</v>
      </c>
      <c r="Q26" s="13">
        <v>1.0613915441808113</v>
      </c>
      <c r="R26" s="14">
        <v>5</v>
      </c>
      <c r="T26" s="7" t="s">
        <v>687</v>
      </c>
      <c r="U26" s="11">
        <f>SUM(Nurse[Med Aide/Tech Hours Contract])</f>
        <v>0</v>
      </c>
    </row>
    <row r="27" spans="9:23" ht="15" customHeight="1" x14ac:dyDescent="0.25">
      <c r="M27" t="s">
        <v>616</v>
      </c>
      <c r="N27" s="11">
        <v>31430.967391304355</v>
      </c>
      <c r="O27" s="12">
        <v>2.9948222484817468</v>
      </c>
      <c r="P27" s="14">
        <v>50</v>
      </c>
      <c r="Q27" s="13">
        <v>0.41892845224299335</v>
      </c>
      <c r="R27" s="14">
        <v>47</v>
      </c>
      <c r="T27" s="7" t="s">
        <v>688</v>
      </c>
      <c r="U27" s="11">
        <f>SUM(Nurse[Total Contract Hours])</f>
        <v>4189.7544565217386</v>
      </c>
    </row>
    <row r="28" spans="9:23" ht="15" customHeight="1" x14ac:dyDescent="0.25">
      <c r="M28" t="s">
        <v>617</v>
      </c>
      <c r="N28" s="11">
        <v>13447.456521739132</v>
      </c>
      <c r="O28" s="12">
        <v>3.9079850319197242</v>
      </c>
      <c r="P28" s="14">
        <v>17</v>
      </c>
      <c r="Q28" s="13">
        <v>0.58742220526590605</v>
      </c>
      <c r="R28" s="14">
        <v>38</v>
      </c>
      <c r="T28" s="7" t="s">
        <v>709</v>
      </c>
      <c r="U28" s="11">
        <f>SUM(Nurse[Total Nurse Staff Hours])</f>
        <v>52552.458804347807</v>
      </c>
    </row>
    <row r="29" spans="9:23" ht="15" customHeight="1" x14ac:dyDescent="0.25">
      <c r="M29" t="s">
        <v>618</v>
      </c>
      <c r="N29" s="11">
        <v>3239.3369565217386</v>
      </c>
      <c r="O29" s="12">
        <v>3.7065618970602547</v>
      </c>
      <c r="P29" s="14">
        <v>25</v>
      </c>
      <c r="Q29" s="13">
        <v>0.81876702492122988</v>
      </c>
      <c r="R29" s="14">
        <v>15</v>
      </c>
      <c r="T29" s="7" t="s">
        <v>689</v>
      </c>
      <c r="U29" s="30">
        <f>U27/U28</f>
        <v>7.972518416540976E-2</v>
      </c>
    </row>
    <row r="30" spans="9:23" ht="15" customHeight="1" x14ac:dyDescent="0.25">
      <c r="M30" t="s">
        <v>619</v>
      </c>
      <c r="N30" s="11">
        <v>31207.90217391304</v>
      </c>
      <c r="O30" s="12">
        <v>3.4602131009878692</v>
      </c>
      <c r="P30" s="14">
        <v>42</v>
      </c>
      <c r="Q30" s="13">
        <v>0.53505824367922394</v>
      </c>
      <c r="R30" s="14">
        <v>44</v>
      </c>
    </row>
    <row r="31" spans="9:23" ht="15" customHeight="1" x14ac:dyDescent="0.25">
      <c r="M31" t="s">
        <v>620</v>
      </c>
      <c r="N31" s="11">
        <v>4519.467391304348</v>
      </c>
      <c r="O31" s="12">
        <v>4.4549235553439095</v>
      </c>
      <c r="P31" s="14">
        <v>4</v>
      </c>
      <c r="Q31" s="13">
        <v>0.8534804986158907</v>
      </c>
      <c r="R31" s="14">
        <v>12</v>
      </c>
      <c r="U31" s="11"/>
    </row>
    <row r="32" spans="9:23" ht="15" customHeight="1" x14ac:dyDescent="0.25">
      <c r="M32" t="s">
        <v>621</v>
      </c>
      <c r="N32" s="11">
        <v>9552.9891304347821</v>
      </c>
      <c r="O32" s="12">
        <v>3.9874417863746263</v>
      </c>
      <c r="P32" s="14">
        <v>13</v>
      </c>
      <c r="Q32" s="13">
        <v>0.76324079078367268</v>
      </c>
      <c r="R32" s="14">
        <v>18</v>
      </c>
    </row>
    <row r="33" spans="13:23" ht="15" customHeight="1" x14ac:dyDescent="0.25">
      <c r="M33" t="s">
        <v>622</v>
      </c>
      <c r="N33" s="11">
        <v>5527.1413043478251</v>
      </c>
      <c r="O33" s="12">
        <v>3.7897723880376883</v>
      </c>
      <c r="P33" s="14">
        <v>22</v>
      </c>
      <c r="Q33" s="13">
        <v>0.70854187930312285</v>
      </c>
      <c r="R33" s="14">
        <v>25</v>
      </c>
      <c r="T33" s="49"/>
      <c r="U33" s="50"/>
    </row>
    <row r="34" spans="13:23" ht="15" customHeight="1" x14ac:dyDescent="0.25">
      <c r="M34" t="s">
        <v>623</v>
      </c>
      <c r="N34" s="11">
        <v>36267.402173912989</v>
      </c>
      <c r="O34" s="12">
        <v>3.5869267047513382</v>
      </c>
      <c r="P34" s="14">
        <v>34</v>
      </c>
      <c r="Q34" s="13">
        <v>0.69307262390678503</v>
      </c>
      <c r="R34" s="14">
        <v>27</v>
      </c>
      <c r="T34" s="51"/>
      <c r="U34" s="52"/>
    </row>
    <row r="35" spans="13:23" ht="15" customHeight="1" x14ac:dyDescent="0.25">
      <c r="M35" t="s">
        <v>624</v>
      </c>
      <c r="N35" s="11">
        <v>4756.804347826087</v>
      </c>
      <c r="O35" s="12">
        <v>3.5403690137240473</v>
      </c>
      <c r="P35" s="14">
        <v>38</v>
      </c>
      <c r="Q35" s="13">
        <v>0.66842913812250659</v>
      </c>
      <c r="R35" s="14">
        <v>30</v>
      </c>
      <c r="T35" s="53"/>
      <c r="U35" s="54"/>
    </row>
    <row r="36" spans="13:23" ht="15" customHeight="1" x14ac:dyDescent="0.25">
      <c r="M36" t="s">
        <v>625</v>
      </c>
      <c r="N36" s="11">
        <v>5172.9782608695668</v>
      </c>
      <c r="O36" s="12">
        <v>3.8502402324789768</v>
      </c>
      <c r="P36" s="14">
        <v>19</v>
      </c>
      <c r="Q36" s="13">
        <v>0.77957656215198534</v>
      </c>
      <c r="R36" s="14">
        <v>16</v>
      </c>
      <c r="T36" s="53"/>
      <c r="U36" s="54"/>
    </row>
    <row r="37" spans="13:23" ht="15" customHeight="1" x14ac:dyDescent="0.25">
      <c r="M37" t="s">
        <v>626</v>
      </c>
      <c r="N37" s="11">
        <v>91180.445652173919</v>
      </c>
      <c r="O37" s="12">
        <v>3.3841995453115512</v>
      </c>
      <c r="P37" s="14">
        <v>46</v>
      </c>
      <c r="Q37" s="13">
        <v>0.63938540645812103</v>
      </c>
      <c r="R37" s="14">
        <v>35</v>
      </c>
      <c r="T37" s="53"/>
      <c r="U37" s="54"/>
      <c r="W37" s="12"/>
    </row>
    <row r="38" spans="13:23" ht="15" customHeight="1" x14ac:dyDescent="0.25">
      <c r="M38" t="s">
        <v>627</v>
      </c>
      <c r="N38" s="11">
        <v>61588.445652173861</v>
      </c>
      <c r="O38" s="12">
        <v>3.4122058238267097</v>
      </c>
      <c r="P38" s="14">
        <v>45</v>
      </c>
      <c r="Q38" s="13">
        <v>0.58208364887753339</v>
      </c>
      <c r="R38" s="14">
        <v>39</v>
      </c>
      <c r="T38" s="49"/>
      <c r="U38" s="49"/>
    </row>
    <row r="39" spans="13:23" ht="15" customHeight="1" x14ac:dyDescent="0.25">
      <c r="M39" t="s">
        <v>628</v>
      </c>
      <c r="N39" s="11">
        <v>15250.72826086957</v>
      </c>
      <c r="O39" s="12">
        <v>3.6884554835941534</v>
      </c>
      <c r="P39" s="14">
        <v>26</v>
      </c>
      <c r="Q39" s="13">
        <v>0.36361032652040087</v>
      </c>
      <c r="R39" s="14">
        <v>50</v>
      </c>
    </row>
    <row r="40" spans="13:23" ht="15" customHeight="1" x14ac:dyDescent="0.25">
      <c r="M40" t="s">
        <v>629</v>
      </c>
      <c r="N40" s="11">
        <v>6106.5760869565238</v>
      </c>
      <c r="O40" s="12">
        <v>4.7231716164861455</v>
      </c>
      <c r="P40" s="14">
        <v>2</v>
      </c>
      <c r="Q40" s="13">
        <v>0.74970906275309002</v>
      </c>
      <c r="R40" s="14">
        <v>20</v>
      </c>
    </row>
    <row r="41" spans="13:23" ht="15" customHeight="1" x14ac:dyDescent="0.25">
      <c r="M41" t="s">
        <v>630</v>
      </c>
      <c r="N41" s="11">
        <v>63468.804347826132</v>
      </c>
      <c r="O41" s="12">
        <v>3.5005099201422096</v>
      </c>
      <c r="P41" s="14">
        <v>41</v>
      </c>
      <c r="Q41" s="13">
        <v>0.71129022131721642</v>
      </c>
      <c r="R41" s="14">
        <v>22</v>
      </c>
    </row>
    <row r="42" spans="13:23" ht="15" customHeight="1" x14ac:dyDescent="0.25">
      <c r="M42" t="s">
        <v>631</v>
      </c>
      <c r="N42" s="11">
        <v>6268.7065217391309</v>
      </c>
      <c r="O42" s="12">
        <v>3.4431534485479123</v>
      </c>
      <c r="P42" s="14">
        <v>43</v>
      </c>
      <c r="Q42" s="13">
        <v>0.75944399458316914</v>
      </c>
      <c r="R42" s="14">
        <v>19</v>
      </c>
    </row>
    <row r="43" spans="13:23" ht="15" customHeight="1" x14ac:dyDescent="0.25">
      <c r="M43" t="s">
        <v>632</v>
      </c>
      <c r="N43" s="11">
        <v>14918.402173913038</v>
      </c>
      <c r="O43" s="12">
        <v>3.5435185898944495</v>
      </c>
      <c r="P43" s="14">
        <v>37</v>
      </c>
      <c r="Q43" s="13">
        <v>0.53974215533339709</v>
      </c>
      <c r="R43" s="14">
        <v>43</v>
      </c>
    </row>
    <row r="44" spans="13:23" ht="15" customHeight="1" x14ac:dyDescent="0.25">
      <c r="M44" t="s">
        <v>633</v>
      </c>
      <c r="N44" s="11">
        <v>4723.108695652174</v>
      </c>
      <c r="O44" s="12">
        <v>3.5677603181397655</v>
      </c>
      <c r="P44" s="14">
        <v>35</v>
      </c>
      <c r="Q44" s="13">
        <v>0.8353498064557705</v>
      </c>
      <c r="R44" s="14">
        <v>14</v>
      </c>
    </row>
    <row r="45" spans="13:23" ht="15" customHeight="1" x14ac:dyDescent="0.25">
      <c r="M45" t="s">
        <v>634</v>
      </c>
      <c r="N45" s="11">
        <v>23313.304347826088</v>
      </c>
      <c r="O45" s="12">
        <v>3.6229993323461502</v>
      </c>
      <c r="P45" s="14">
        <v>30</v>
      </c>
      <c r="Q45" s="13">
        <v>0.54875251302670991</v>
      </c>
      <c r="R45" s="14">
        <v>42</v>
      </c>
    </row>
    <row r="46" spans="13:23" ht="15" customHeight="1" x14ac:dyDescent="0.25">
      <c r="M46" t="s">
        <v>635</v>
      </c>
      <c r="N46" s="11">
        <v>79347.152173913142</v>
      </c>
      <c r="O46" s="12">
        <v>3.2995330042529103</v>
      </c>
      <c r="P46" s="14">
        <v>49</v>
      </c>
      <c r="Q46" s="13">
        <v>0.37572269654892942</v>
      </c>
      <c r="R46" s="14">
        <v>48</v>
      </c>
    </row>
    <row r="47" spans="13:23" ht="15" customHeight="1" x14ac:dyDescent="0.25">
      <c r="M47" t="s">
        <v>636</v>
      </c>
      <c r="N47" s="11">
        <v>5298.0652173913022</v>
      </c>
      <c r="O47" s="12">
        <v>3.9381061380077234</v>
      </c>
      <c r="P47" s="14">
        <v>16</v>
      </c>
      <c r="Q47" s="13">
        <v>1.0787532569313658</v>
      </c>
      <c r="R47" s="14">
        <v>4</v>
      </c>
    </row>
    <row r="48" spans="13:23" ht="15" customHeight="1" x14ac:dyDescent="0.25">
      <c r="M48" t="s">
        <v>637</v>
      </c>
      <c r="N48" s="11">
        <v>24257.923913043476</v>
      </c>
      <c r="O48" s="12">
        <v>3.3229098335864258</v>
      </c>
      <c r="P48" s="14">
        <v>48</v>
      </c>
      <c r="Q48" s="13">
        <v>0.51671344952724996</v>
      </c>
      <c r="R48" s="14">
        <v>45</v>
      </c>
    </row>
    <row r="49" spans="13:18" ht="15" customHeight="1" x14ac:dyDescent="0.25">
      <c r="M49" t="s">
        <v>638</v>
      </c>
      <c r="N49" s="11">
        <v>2238.2826086956525</v>
      </c>
      <c r="O49" s="12">
        <v>3.9486413302124101</v>
      </c>
      <c r="P49" s="14">
        <v>15</v>
      </c>
      <c r="Q49" s="13">
        <v>0.74947480113829501</v>
      </c>
      <c r="R49" s="14">
        <v>21</v>
      </c>
    </row>
    <row r="50" spans="13:18" ht="15" customHeight="1" x14ac:dyDescent="0.25">
      <c r="M50" t="s">
        <v>639</v>
      </c>
      <c r="N50" s="11">
        <v>12189.869565217394</v>
      </c>
      <c r="O50" s="12">
        <v>4.070232035153925</v>
      </c>
      <c r="P50" s="14">
        <v>11</v>
      </c>
      <c r="Q50" s="13">
        <v>0.87998641958575707</v>
      </c>
      <c r="R50" s="14">
        <v>11</v>
      </c>
    </row>
    <row r="51" spans="13:18" ht="15" customHeight="1" x14ac:dyDescent="0.25">
      <c r="M51" t="s">
        <v>640</v>
      </c>
      <c r="N51" s="11">
        <v>18067.565217391315</v>
      </c>
      <c r="O51" s="12">
        <v>3.8287163581628367</v>
      </c>
      <c r="P51" s="14">
        <v>21</v>
      </c>
      <c r="Q51" s="13">
        <v>0.95168056979357585</v>
      </c>
      <c r="R51" s="14">
        <v>8</v>
      </c>
    </row>
    <row r="52" spans="13:18" ht="15" customHeight="1" x14ac:dyDescent="0.25">
      <c r="M52" t="s">
        <v>641</v>
      </c>
      <c r="N52" s="11">
        <v>8857.8043478260879</v>
      </c>
      <c r="O52" s="12">
        <v>3.6103887016853227</v>
      </c>
      <c r="P52" s="14">
        <v>31</v>
      </c>
      <c r="Q52" s="13">
        <v>0.6354275031352844</v>
      </c>
      <c r="R52" s="14">
        <v>36</v>
      </c>
    </row>
    <row r="53" spans="13:18" ht="15" customHeight="1" x14ac:dyDescent="0.25">
      <c r="M53" t="s">
        <v>642</v>
      </c>
      <c r="N53" s="11">
        <v>1950.3913043478262</v>
      </c>
      <c r="O53" s="12">
        <v>3.5539424084353195</v>
      </c>
      <c r="P53" s="14">
        <v>36</v>
      </c>
      <c r="Q53" s="13">
        <v>0.84780094295459074</v>
      </c>
      <c r="R53" s="14">
        <v>13</v>
      </c>
    </row>
    <row r="54" spans="13:18" ht="15" customHeight="1" x14ac:dyDescent="0.25"/>
  </sheetData>
  <phoneticPr fontId="14" type="noConversion"/>
  <pageMargins left="0.7" right="0.7" top="0.75" bottom="0.75" header="0.3" footer="0.3"/>
  <pageSetup orientation="portrait" horizontalDpi="300" verticalDpi="300" r:id="rId1"/>
  <ignoredErrors>
    <ignoredError sqref="V15 U19:U29 V3 V4 V5 V6 V7 V8 V9 V10 V11 V12 V13 V14 W3:W15" calculatedColum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C0B8C-2964-47A5-AEC1-4EE1B30B128D}">
  <sheetPr codeName="Sheet5"/>
  <dimension ref="B2:D28"/>
  <sheetViews>
    <sheetView zoomScale="70" zoomScaleNormal="70" workbookViewId="0"/>
  </sheetViews>
  <sheetFormatPr defaultColWidth="8.85546875" defaultRowHeight="15.75" x14ac:dyDescent="0.25"/>
  <cols>
    <col min="1" max="1" width="100.140625" style="7" customWidth="1"/>
    <col min="2" max="2" width="4.140625" style="7" customWidth="1"/>
    <col min="3" max="3" width="21.5703125" style="7" customWidth="1"/>
    <col min="4" max="4" width="66.85546875" style="7" customWidth="1"/>
    <col min="5" max="16384" width="8.85546875" style="7"/>
  </cols>
  <sheetData>
    <row r="2" spans="2:4" ht="23.25" x14ac:dyDescent="0.35">
      <c r="C2" s="39" t="s">
        <v>726</v>
      </c>
      <c r="D2" s="40"/>
    </row>
    <row r="3" spans="2:4" x14ac:dyDescent="0.25">
      <c r="C3" s="41" t="s">
        <v>676</v>
      </c>
      <c r="D3" s="42" t="s">
        <v>727</v>
      </c>
    </row>
    <row r="4" spans="2:4" x14ac:dyDescent="0.25">
      <c r="C4" s="43" t="s">
        <v>662</v>
      </c>
      <c r="D4" s="44" t="s">
        <v>728</v>
      </c>
    </row>
    <row r="5" spans="2:4" x14ac:dyDescent="0.25">
      <c r="C5" s="43" t="s">
        <v>729</v>
      </c>
      <c r="D5" s="44" t="s">
        <v>730</v>
      </c>
    </row>
    <row r="6" spans="2:4" ht="15.6" customHeight="1" x14ac:dyDescent="0.25">
      <c r="C6" s="43" t="s">
        <v>678</v>
      </c>
      <c r="D6" s="44" t="s">
        <v>731</v>
      </c>
    </row>
    <row r="7" spans="2:4" ht="15.6" customHeight="1" x14ac:dyDescent="0.25">
      <c r="C7" s="43" t="s">
        <v>677</v>
      </c>
      <c r="D7" s="44" t="s">
        <v>732</v>
      </c>
    </row>
    <row r="8" spans="2:4" x14ac:dyDescent="0.25">
      <c r="C8" s="43" t="s">
        <v>733</v>
      </c>
      <c r="D8" s="44" t="s">
        <v>734</v>
      </c>
    </row>
    <row r="9" spans="2:4" x14ac:dyDescent="0.25">
      <c r="C9" s="45" t="s">
        <v>735</v>
      </c>
      <c r="D9" s="43" t="s">
        <v>736</v>
      </c>
    </row>
    <row r="10" spans="2:4" x14ac:dyDescent="0.25">
      <c r="B10" s="46"/>
      <c r="C10" s="43" t="s">
        <v>737</v>
      </c>
      <c r="D10" s="44" t="s">
        <v>738</v>
      </c>
    </row>
    <row r="11" spans="2:4" x14ac:dyDescent="0.25">
      <c r="C11" s="43" t="s">
        <v>630</v>
      </c>
      <c r="D11" s="44" t="s">
        <v>739</v>
      </c>
    </row>
    <row r="12" spans="2:4" x14ac:dyDescent="0.25">
      <c r="C12" s="43" t="s">
        <v>740</v>
      </c>
      <c r="D12" s="44" t="s">
        <v>741</v>
      </c>
    </row>
    <row r="13" spans="2:4" x14ac:dyDescent="0.25">
      <c r="C13" s="43" t="s">
        <v>737</v>
      </c>
      <c r="D13" s="44" t="s">
        <v>738</v>
      </c>
    </row>
    <row r="14" spans="2:4" x14ac:dyDescent="0.25">
      <c r="C14" s="43" t="s">
        <v>630</v>
      </c>
      <c r="D14" s="44" t="s">
        <v>742</v>
      </c>
    </row>
    <row r="15" spans="2:4" x14ac:dyDescent="0.25">
      <c r="C15" s="47" t="s">
        <v>740</v>
      </c>
      <c r="D15" s="48" t="s">
        <v>741</v>
      </c>
    </row>
    <row r="17" spans="3:4" ht="23.25" x14ac:dyDescent="0.35">
      <c r="C17" s="39" t="s">
        <v>743</v>
      </c>
      <c r="D17" s="40"/>
    </row>
    <row r="18" spans="3:4" x14ac:dyDescent="0.25">
      <c r="C18" s="43" t="s">
        <v>662</v>
      </c>
      <c r="D18" s="44" t="s">
        <v>744</v>
      </c>
    </row>
    <row r="19" spans="3:4" x14ac:dyDescent="0.25">
      <c r="C19" s="43" t="s">
        <v>652</v>
      </c>
      <c r="D19" s="44" t="s">
        <v>745</v>
      </c>
    </row>
    <row r="20" spans="3:4" x14ac:dyDescent="0.25">
      <c r="C20" s="45" t="s">
        <v>746</v>
      </c>
      <c r="D20" s="43" t="s">
        <v>747</v>
      </c>
    </row>
    <row r="21" spans="3:4" x14ac:dyDescent="0.25">
      <c r="C21" s="43" t="s">
        <v>748</v>
      </c>
      <c r="D21" s="44" t="s">
        <v>749</v>
      </c>
    </row>
    <row r="22" spans="3:4" x14ac:dyDescent="0.25">
      <c r="C22" s="43" t="s">
        <v>750</v>
      </c>
      <c r="D22" s="44" t="s">
        <v>751</v>
      </c>
    </row>
    <row r="23" spans="3:4" x14ac:dyDescent="0.25">
      <c r="C23" s="43" t="s">
        <v>752</v>
      </c>
      <c r="D23" s="44" t="s">
        <v>753</v>
      </c>
    </row>
    <row r="24" spans="3:4" x14ac:dyDescent="0.25">
      <c r="C24" s="43" t="s">
        <v>754</v>
      </c>
      <c r="D24" s="44" t="s">
        <v>755</v>
      </c>
    </row>
    <row r="25" spans="3:4" x14ac:dyDescent="0.25">
      <c r="C25" s="43" t="s">
        <v>668</v>
      </c>
      <c r="D25" s="44" t="s">
        <v>756</v>
      </c>
    </row>
    <row r="26" spans="3:4" x14ac:dyDescent="0.25">
      <c r="C26" s="43" t="s">
        <v>750</v>
      </c>
      <c r="D26" s="44" t="s">
        <v>751</v>
      </c>
    </row>
    <row r="27" spans="3:4" x14ac:dyDescent="0.25">
      <c r="C27" s="43" t="s">
        <v>752</v>
      </c>
      <c r="D27" s="44" t="s">
        <v>753</v>
      </c>
    </row>
    <row r="28" spans="3:4" x14ac:dyDescent="0.25">
      <c r="C28" s="47" t="s">
        <v>754</v>
      </c>
      <c r="D28" s="48" t="s">
        <v>755</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1 6 " ? > < G e m i n i   x m l n s = " h t t p : / / g e m i n i / p i v o t c u s t o m i z a t i o n / I s S a n d b o x E m b e d d e d " > < C u s t o m C o n t e n t > < ! [ C D A T A [ y e s ] ] > < / C u s t o m C o n t e n t > < / G e m i n i > 
</file>

<file path=customXml/item2.xml>��< ? x m l   v e r s i o n = " 1 . 0 "   e n c o d i n g = " U T F - 1 6 " ? > < G e m i n i   x m l n s = " h t t p : / / g e m i n i / p i v o t c u s t o m i z a t i o n / R e l a t i o n s h i p A u t o D e t e c t i o n E n a b l e d " > < C u s t o m C o n t e n t > < ! [ C D A T A [ T r u e ] ] > < / C u s t o m C o n t e n t > < / G e m i n i > 
</file>

<file path=customXml/item3.xml>��< ? x m l   v e r s i o n = " 1 . 0 "   e n c o d i n g = " U T F - 1 6 " ? > < G e m i n i   x m l n s = " h t t p : / / g e m i n i / p i v o t c u s t o m i z a t i o n / S a n d b o x N o n E m p t y " > < C u s t o m C o n t e n t > < ! [ C D A T A [ 1 ] ] > < / C u s t o m C o n t e n t > < / G e m i n i > 
</file>

<file path=customXml/item4.xml>��< ? x m l   v e r s i o n = " 1 . 0 "   e n c o d i n g = " u t f - 1 6 " ? > < D a t a M a s h u p   x m l n s = " h t t p : / / s c h e m a s . m i c r o s o f t . c o m / D a t a M a s h u p " > A A A A A A w D A A B Q S w M E F A A C A A g A B 1 J i V I X x e U K l A A A A 9 w A A A B I A H A B D b 2 5 m a W c v U G F j a 2 F n Z S 5 4 b W w g o h g A K K A U A A A A A A A A A A A A A A A A A A A A A A A A A A A A h Y + x D o I w G I R 3 E 9 + B d K c t a B z I T x l c J T E h G t c G G m i E v w a K 5 d 0 c f C R f Q Y i i b o 5 3 9 y V 3 9 7 j d I R m a 2 r u q t t M G Y x J Q T r z O S i x k b V D F B A 1 J x H I B e 5 m f Z a m 8 k c Y u G r o i J p W 1 l 4 g x 5 x x 1 K 2 r a k o W c B + y U 7 r K 8 U o 0 k H 1 j / h 3 2 N U 2 2 u i I D j a 4 0 I a c A 5 3 a z H U c B m E 1 K N X y A c s y n 9 M W H b 1 7 Z v l V D o H z J g s w T 2 / i C e U E s D B B Q A A g A I A A d S Y l R 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A H U m J U K I p H u A 4 A A A A R A A A A E w A c A E Z v c m 1 1 b G F z L 1 N l Y 3 R p b 2 4 x L m 0 g o h g A K K A U A A A A A A A A A A A A A A A A A A A A A A A A A A A A K 0 5 N L s n M z 1 M I h t C G 1 g B Q S w E C L Q A U A A I A C A A H U m J U h f F 5 Q q U A A A D 3 A A A A E g A A A A A A A A A A A A A A A A A A A A A A Q 2 9 u Z m l n L 1 B h Y 2 t h Z 2 U u e G 1 s U E s B A i 0 A F A A C A A g A B 1 J i V F N y O C y b A A A A 4 Q A A A B M A A A A A A A A A A A A A A A A A 8 Q A A A F t D b 2 5 0 Z W 5 0 X 1 R 5 c G V z X S 5 4 b W x Q S w E C L Q A U A A I A C A A H U m J U K I p H u A 4 A A A A R A A A A E w A A A A A A A A A A A A A A A A D Z A Q A A R m 9 y b X V s Y X M v U 2 V j d G l v b j E u b V B L B Q Y A A A A A A w A D A M I A A A A 0 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A Q A A A A A A A K 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L 0 l 0 Z W 1 z P j w v T G 9 j Y W x Q Y W N r Y W d l T W V 0 Y W R h d G F G a W x l P h Y A A A B Q S w U G A A A A A A A A A A A A A A A A A A A A A A A A J g E A A A E A A A D Q j J 3 f A R X R E Y x 6 A M B P w p f r A Q A A A N z h K K m l b M 1 K k T t H e s k o U m 4 A A A A A A g A A A A A A E G Y A A A A B A A A g A A A A B N q A y q M d m C m L a H K N n J l H T j 5 / 0 k S 2 2 F K Z g 3 U a 3 z C B R O s A A A A A D o A A A A A C A A A g A A A A o V v y 6 Y Q 5 B u m q 8 2 b M e u o 8 m K d o 2 h + 4 F A d V v M 8 l c q f K B I 5 Q A A A A e N + J 2 3 p J 8 W v V T O y 2 p O F h s T i f Q r G D E D Y S N Y 8 b O K P X 8 g 1 L W / 0 s R z Y j T 0 F f P Y P D S S N P n M K C h t k S p o 8 r s b u u m 5 S Z G Q W l D f e S m V 7 W X u W e d 8 B F x x Z A A A A A s W Z + B 1 u H x y z 3 v J v l t m I + l Q n s J l i g 4 / 1 e 6 I 8 e + K X 5 U 5 A S U g F R y e m v o V M c y V G D a r 3 W h U C o P T l 6 j R g y 7 W D L q 9 t a U w = = < / D a t a M a s h u p > 
</file>

<file path=customXml/item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 2 0 2 2 - 0 1 - 2 9 T 1 0 : 5 8 : 0 4 . 1 2 3 2 3 0 4 - 0 5 : 0 0 < / L a s t P r o c e s s e d T i m e > < / D a t a M o d e l i n g S a n d b o x . S e r i a l i z e d S a n d b o x E r r o r C a c h e > ] ] > < / C u s t o m C o n t e n t > < / G e m i n i > 
</file>

<file path=customXml/item6.xml>��< ? x m l   v e r s i o n = " 1 . 0 "   e n c o d i n g = " U T F - 1 6 " ? > < G e m i n i   x m l n s = " h t t p : / / g e m i n i / p i v o t c u s t o m i z a t i o n / P o w e r P i v o t V e r s i o n " > < C u s t o m C o n t e n t > < ! [ C D A T A [ 2 0 1 5 . 1 3 0 . 1 6 0 5 . 4 0 6 ] ] > < / C u s t o m C o n t e n t > < / G e m i n i > 
</file>

<file path=customXml/itemProps1.xml><?xml version="1.0" encoding="utf-8"?>
<ds:datastoreItem xmlns:ds="http://schemas.openxmlformats.org/officeDocument/2006/customXml" ds:itemID="{80E33DC4-4DD3-49B7-9092-FE12AD1B1012}">
  <ds:schemaRefs/>
</ds:datastoreItem>
</file>

<file path=customXml/itemProps2.xml><?xml version="1.0" encoding="utf-8"?>
<ds:datastoreItem xmlns:ds="http://schemas.openxmlformats.org/officeDocument/2006/customXml" ds:itemID="{4A0F9BBD-0722-44C0-A51D-871F1E608662}">
  <ds:schemaRefs/>
</ds:datastoreItem>
</file>

<file path=customXml/itemProps3.xml><?xml version="1.0" encoding="utf-8"?>
<ds:datastoreItem xmlns:ds="http://schemas.openxmlformats.org/officeDocument/2006/customXml" ds:itemID="{5E70A7C7-2103-44AA-8B08-92C32F7E8F41}">
  <ds:schemaRefs/>
</ds:datastoreItem>
</file>

<file path=customXml/itemProps4.xml><?xml version="1.0" encoding="utf-8"?>
<ds:datastoreItem xmlns:ds="http://schemas.openxmlformats.org/officeDocument/2006/customXml" ds:itemID="{696E26E2-54FB-4F48-A7C1-42B31EB870F2}">
  <ds:schemaRefs>
    <ds:schemaRef ds:uri="http://schemas.microsoft.com/DataMashup"/>
  </ds:schemaRefs>
</ds:datastoreItem>
</file>

<file path=customXml/itemProps5.xml><?xml version="1.0" encoding="utf-8"?>
<ds:datastoreItem xmlns:ds="http://schemas.openxmlformats.org/officeDocument/2006/customXml" ds:itemID="{A4A438E6-B8DE-4271-94C6-683D0D7167DF}">
  <ds:schemaRefs/>
</ds:datastoreItem>
</file>

<file path=customXml/itemProps6.xml><?xml version="1.0" encoding="utf-8"?>
<ds:datastoreItem xmlns:ds="http://schemas.openxmlformats.org/officeDocument/2006/customXml" ds:itemID="{97E02576-7B1E-4A71-8318-92E74C9030B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2022-01-29T15:07:42Z</dcterms:created>
  <dcterms:modified xsi:type="dcterms:W3CDTF">2022-03-02T16:29:24Z</dcterms:modified>
</cp:coreProperties>
</file>