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52E3630D-29ED-45C3-909A-E7D049E5DFA3}"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W15" i="6" s="1"/>
  <c r="C8" i="6"/>
  <c r="C7" i="6"/>
  <c r="C6" i="6"/>
  <c r="C5" i="6"/>
  <c r="C4" i="6"/>
  <c r="C3" i="6"/>
  <c r="U15" i="6"/>
  <c r="U14" i="6"/>
  <c r="U13" i="6"/>
  <c r="U11" i="6"/>
  <c r="U10" i="6"/>
  <c r="U8" i="6"/>
  <c r="U7" i="6"/>
  <c r="U6" i="6"/>
  <c r="W11" i="6" l="1"/>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<sst xmlns="http://schemas.openxmlformats.org/spreadsheetml/2006/main" count="1771" uniqueCount="450">
  <si>
    <t>205003</t>
  </si>
  <si>
    <t>205004</t>
  </si>
  <si>
    <t>205006</t>
  </si>
  <si>
    <t>205011</t>
  </si>
  <si>
    <t>205012</t>
  </si>
  <si>
    <t>205018</t>
  </si>
  <si>
    <t>205020</t>
  </si>
  <si>
    <t>205031</t>
  </si>
  <si>
    <t>205051</t>
  </si>
  <si>
    <t>205052</t>
  </si>
  <si>
    <t>205053</t>
  </si>
  <si>
    <t>205054</t>
  </si>
  <si>
    <t>205060</t>
  </si>
  <si>
    <t>205062</t>
  </si>
  <si>
    <t>205063</t>
  </si>
  <si>
    <t>205064</t>
  </si>
  <si>
    <t>205065</t>
  </si>
  <si>
    <t>205067</t>
  </si>
  <si>
    <t>205068</t>
  </si>
  <si>
    <t>205069</t>
  </si>
  <si>
    <t>205070</t>
  </si>
  <si>
    <t>205072</t>
  </si>
  <si>
    <t>205074</t>
  </si>
  <si>
    <t>205075</t>
  </si>
  <si>
    <t>205076</t>
  </si>
  <si>
    <t>205077</t>
  </si>
  <si>
    <t>205078</t>
  </si>
  <si>
    <t>205079</t>
  </si>
  <si>
    <t>205080</t>
  </si>
  <si>
    <t>205082</t>
  </si>
  <si>
    <t>205083</t>
  </si>
  <si>
    <t>205085</t>
  </si>
  <si>
    <t>205086</t>
  </si>
  <si>
    <t>205090</t>
  </si>
  <si>
    <t>205091</t>
  </si>
  <si>
    <t>205095</t>
  </si>
  <si>
    <t>205097</t>
  </si>
  <si>
    <t>205098</t>
  </si>
  <si>
    <t>205099</t>
  </si>
  <si>
    <t>205100</t>
  </si>
  <si>
    <t>205101</t>
  </si>
  <si>
    <t>205103</t>
  </si>
  <si>
    <t>205105</t>
  </si>
  <si>
    <t>205106</t>
  </si>
  <si>
    <t>205108</t>
  </si>
  <si>
    <t>205109</t>
  </si>
  <si>
    <t>205111</t>
  </si>
  <si>
    <t>205112</t>
  </si>
  <si>
    <t>205113</t>
  </si>
  <si>
    <t>205114</t>
  </si>
  <si>
    <t>205115</t>
  </si>
  <si>
    <t>205116</t>
  </si>
  <si>
    <t>205118</t>
  </si>
  <si>
    <t>205120</t>
  </si>
  <si>
    <t>205121</t>
  </si>
  <si>
    <t>205122</t>
  </si>
  <si>
    <t>205123</t>
  </si>
  <si>
    <t>205124</t>
  </si>
  <si>
    <t>205126</t>
  </si>
  <si>
    <t>205127</t>
  </si>
  <si>
    <t>205128</t>
  </si>
  <si>
    <t>205129</t>
  </si>
  <si>
    <t>205131</t>
  </si>
  <si>
    <t>205132</t>
  </si>
  <si>
    <t>205133</t>
  </si>
  <si>
    <t>205134</t>
  </si>
  <si>
    <t>205136</t>
  </si>
  <si>
    <t>205138</t>
  </si>
  <si>
    <t>205139</t>
  </si>
  <si>
    <t>205140</t>
  </si>
  <si>
    <t>205145</t>
  </si>
  <si>
    <t>205146</t>
  </si>
  <si>
    <t>205149</t>
  </si>
  <si>
    <t>205151</t>
  </si>
  <si>
    <t>205154</t>
  </si>
  <si>
    <t>205157</t>
  </si>
  <si>
    <t>205158</t>
  </si>
  <si>
    <t>205159</t>
  </si>
  <si>
    <t>205162</t>
  </si>
  <si>
    <t>205163</t>
  </si>
  <si>
    <t>205165</t>
  </si>
  <si>
    <t>205166</t>
  </si>
  <si>
    <t>205168</t>
  </si>
  <si>
    <t>205170</t>
  </si>
  <si>
    <t>205174</t>
  </si>
  <si>
    <t>205176</t>
  </si>
  <si>
    <t>205180</t>
  </si>
  <si>
    <t>205184</t>
  </si>
  <si>
    <t>205185</t>
  </si>
  <si>
    <t>205187</t>
  </si>
  <si>
    <t>COASTAL MANOR</t>
  </si>
  <si>
    <t>CEDARS NURSING CARE CENTER</t>
  </si>
  <si>
    <t>HIBBARD SKILLED NURSING &amp; REHABILITATION CENTER</t>
  </si>
  <si>
    <t>MONTELLO MANOR</t>
  </si>
  <si>
    <t>BARRON CENTER</t>
  </si>
  <si>
    <t>SUMMER COMMONS</t>
  </si>
  <si>
    <t>AROOSTOOK HEALTH CENTER</t>
  </si>
  <si>
    <t>BANGOR NURSING &amp; REHABILITATION CENTER</t>
  </si>
  <si>
    <t>ORONO COMMONS</t>
  </si>
  <si>
    <t>THE GARDENS</t>
  </si>
  <si>
    <t>RUSSELL PARK REHABILITATION &amp; LIVING CENTER</t>
  </si>
  <si>
    <t>ST MARY'S D'YOUVILLE PAVILION</t>
  </si>
  <si>
    <t>MAINEGENERAL REHAB &amp; LONG TERM CARE - GRAY BIRCH</t>
  </si>
  <si>
    <t>CEDAR RIDGE CENTER</t>
  </si>
  <si>
    <t>BREWER CENTER FOR HEALTH &amp; REHABILITATION, LLC</t>
  </si>
  <si>
    <t>CLOVER MANOR</t>
  </si>
  <si>
    <t>ROSS MANOR</t>
  </si>
  <si>
    <t>RIVER RIDGE CENTER</t>
  </si>
  <si>
    <t>COVE'S EDGE</t>
  </si>
  <si>
    <t>SPRINGBROOK CENTER</t>
  </si>
  <si>
    <t>SANDY RIVER CENTER</t>
  </si>
  <si>
    <t>PINE POINT CENTER</t>
  </si>
  <si>
    <t>MARSHWOOD CENTER</t>
  </si>
  <si>
    <t>SEASIDE REHAB &amp; HEALTH CARE</t>
  </si>
  <si>
    <t>ISLAND NURSING HOME &amp; CARE CTR</t>
  </si>
  <si>
    <t>MARKET SQUARE HEALTH CARE CENTER, LLC</t>
  </si>
  <si>
    <t>AUGUSTA CENTER FOR HEALTH &amp; REHABILITATION, LLC</t>
  </si>
  <si>
    <t>WINSHIP GREEN CENTER FOR HEALTH &amp; REHAB, LLC</t>
  </si>
  <si>
    <t>BRENTWOOD CENTER FOR HEALTH &amp; REHABILITATION, LLC</t>
  </si>
  <si>
    <t>GARDINER HEALTH CARE FACILITY</t>
  </si>
  <si>
    <t>PINNACLE HEALTH &amp; REHAB AT SANFORD</t>
  </si>
  <si>
    <t>MADIGAN ESTATES</t>
  </si>
  <si>
    <t>HORIZONS LIVING AND REHAB CENTER</t>
  </si>
  <si>
    <t>PINNACLE HEALTH &amp; REHAB AT N BERWICK</t>
  </si>
  <si>
    <t>BORDERVIEW REHAB &amp; LIVING CTR</t>
  </si>
  <si>
    <t>OAK GROVE CENTER</t>
  </si>
  <si>
    <t>KENNEBUNK CENTER FOR HEALTH &amp; REHABILITATION, LLC</t>
  </si>
  <si>
    <t>NORWAY CENTER FOR HEALTH &amp; REHABILITATION, LLC</t>
  </si>
  <si>
    <t>HAWTHORNE HOUSE</t>
  </si>
  <si>
    <t>RUMFORD COMMUNITY HOME</t>
  </si>
  <si>
    <t>PRESQUE ISLE REHAB AND NURSING CENTER</t>
  </si>
  <si>
    <t>PINNACLE HEALTH &amp; REHAB  CANTON</t>
  </si>
  <si>
    <t>SEAL ROCK HEALTH CARE</t>
  </si>
  <si>
    <t>WESTGATE CENTER FOR REHAB &amp; ALZHEIMERS CARE</t>
  </si>
  <si>
    <t>EASTSIDE CENTER FOR HEALTH &amp; REHABILITATION, LLC</t>
  </si>
  <si>
    <t>ST ANDRE HEALTH CARE FACILITY</t>
  </si>
  <si>
    <t>MARSHALL HEALTH CARE AND REHAB</t>
  </si>
  <si>
    <t>COUNTRY MANOR NURSING HOME</t>
  </si>
  <si>
    <t>FALMOUTH BY THE SEA</t>
  </si>
  <si>
    <t>COLONIAL HEALTH CARE</t>
  </si>
  <si>
    <t>HIGH VIEW MANOR</t>
  </si>
  <si>
    <t>DEXTER HEALTH CARE</t>
  </si>
  <si>
    <t>STILLWATER HEALTH CARE</t>
  </si>
  <si>
    <t>NARRAGUAGUS BAY HEALTH CARE FACILITY</t>
  </si>
  <si>
    <t>WATERVILLE CENTER FOR HEALTH AND REHAB</t>
  </si>
  <si>
    <t>PINNACLE HEALTH &amp; REHAB AT SOUTH PORTLAND</t>
  </si>
  <si>
    <t>HARBOR HILL CENTER</t>
  </si>
  <si>
    <t>COURTLAND REHAB &amp; LIVING CENTER</t>
  </si>
  <si>
    <t>KNOX CENTER FOR LONG TERM CARE</t>
  </si>
  <si>
    <t>MAINE VETERANS HOME - AUGUSTA</t>
  </si>
  <si>
    <t>MAINE VETERANS HOME - SCARBOROUGH</t>
  </si>
  <si>
    <t>MAPLECREST REHAB &amp; LIVING CENTER</t>
  </si>
  <si>
    <t>MERCY HOME</t>
  </si>
  <si>
    <t>EDGEWOOD REHAB &amp; LIVING CTR</t>
  </si>
  <si>
    <t>DURGIN PINES</t>
  </si>
  <si>
    <t>HERITAGE REHAB &amp; LIVING CTR</t>
  </si>
  <si>
    <t>ST JOSEPH'S REHABILITATION AND RESIDENCE</t>
  </si>
  <si>
    <t>SOUTHRIDGE REHAB &amp; LIVING CTR</t>
  </si>
  <si>
    <t>LAKEWOOD A CONTINUING CARE CENTER</t>
  </si>
  <si>
    <t>MAINEGENERAL REHAB &amp; LONG TERM CARE - GLENRIDGE</t>
  </si>
  <si>
    <t>THE COMMONS AT TALL PINES</t>
  </si>
  <si>
    <t>SEAPORT VILLAGE HEALTHCARE</t>
  </si>
  <si>
    <t>EASTPORT MEMORIAL NURSING HOME</t>
  </si>
  <si>
    <t>KATAHDIN NURSING HOME</t>
  </si>
  <si>
    <t>MAINE VETERANS HOME - CARIBOU</t>
  </si>
  <si>
    <t>WOODLAWN REHABILITATION &amp; NURSING CENTER</t>
  </si>
  <si>
    <t>GREGORY WING OF ST ANDREWS VILLAGE</t>
  </si>
  <si>
    <t>SEDGEWOOD COMMONS</t>
  </si>
  <si>
    <t>EVERGREEN MANOR</t>
  </si>
  <si>
    <t>MID COAST SENIOR HEALTH CENTER</t>
  </si>
  <si>
    <t>SOMERSET REHABILITATION &amp; LIVING CENTER</t>
  </si>
  <si>
    <t>GORHAM HOUSE</t>
  </si>
  <si>
    <t>ORCHARD PARK REHAB &amp; LIVING</t>
  </si>
  <si>
    <t>ODD FELLOWS &amp; REBEKAHS' HOME OF MAINE</t>
  </si>
  <si>
    <t>SANFIELD REHAB &amp; LIVING CENTER</t>
  </si>
  <si>
    <t>FOREST HILL MANOR</t>
  </si>
  <si>
    <t>WINDWARD GARDENS</t>
  </si>
  <si>
    <t>MAINE VETERANS HOME - SO PARIS</t>
  </si>
  <si>
    <t>MAINE VETERANS HOME - BANGOR</t>
  </si>
  <si>
    <t>PIPER SHORES</t>
  </si>
  <si>
    <t>MADISON</t>
  </si>
  <si>
    <t>CAMDEN</t>
  </si>
  <si>
    <t>AUBURN</t>
  </si>
  <si>
    <t>VAN BUREN</t>
  </si>
  <si>
    <t>PORTLAND</t>
  </si>
  <si>
    <t>FARMINGTON</t>
  </si>
  <si>
    <t>SANFORD</t>
  </si>
  <si>
    <t>AUGUSTA</t>
  </si>
  <si>
    <t>CANTON</t>
  </si>
  <si>
    <t>BRUNSWICK</t>
  </si>
  <si>
    <t>LEWISTON</t>
  </si>
  <si>
    <t>FREEPORT</t>
  </si>
  <si>
    <t>LINCOLN</t>
  </si>
  <si>
    <t>ELLSWORTH</t>
  </si>
  <si>
    <t>DOVER FOXCROFT</t>
  </si>
  <si>
    <t>MARS HILL</t>
  </si>
  <si>
    <t>BANGOR</t>
  </si>
  <si>
    <t>ORONO</t>
  </si>
  <si>
    <t>SKOWHEGAN</t>
  </si>
  <si>
    <t>BREWER</t>
  </si>
  <si>
    <t>KENNEBUNK</t>
  </si>
  <si>
    <t>DAMARISCOTTA</t>
  </si>
  <si>
    <t>WESTBROOK</t>
  </si>
  <si>
    <t>SCARBOROUGH</t>
  </si>
  <si>
    <t>DEER ISLE</t>
  </si>
  <si>
    <t>SOUTH PARIS</t>
  </si>
  <si>
    <t>BATH</t>
  </si>
  <si>
    <t>YARMOUTH</t>
  </si>
  <si>
    <t>HOULTON</t>
  </si>
  <si>
    <t>NORTH BERWICK</t>
  </si>
  <si>
    <t>WATERVILLE</t>
  </si>
  <si>
    <t>NORWAY</t>
  </si>
  <si>
    <t>RUMFORD</t>
  </si>
  <si>
    <t>PRESQUE ISLE</t>
  </si>
  <si>
    <t>SACO</t>
  </si>
  <si>
    <t>BIDDEFORD</t>
  </si>
  <si>
    <t>MACHIAS</t>
  </si>
  <si>
    <t>COOPERS MILLS</t>
  </si>
  <si>
    <t>FALMOUTH</t>
  </si>
  <si>
    <t>MADAWASKA</t>
  </si>
  <si>
    <t>DEXTER</t>
  </si>
  <si>
    <t>MILBRIDGE</t>
  </si>
  <si>
    <t>SO PORTLAND</t>
  </si>
  <si>
    <t>BELFAST</t>
  </si>
  <si>
    <t>ROCKLAND</t>
  </si>
  <si>
    <t>EAGLE LAKE</t>
  </si>
  <si>
    <t>KITTERY</t>
  </si>
  <si>
    <t>WINTHROP</t>
  </si>
  <si>
    <t>EASTPORT</t>
  </si>
  <si>
    <t>MILLINOCKET</t>
  </si>
  <si>
    <t>CARIBOU</t>
  </si>
  <si>
    <t>BOOTHBAY HARBOR</t>
  </si>
  <si>
    <t>BINGHAM</t>
  </si>
  <si>
    <t>GORHAM</t>
  </si>
  <si>
    <t>HARTLAND</t>
  </si>
  <si>
    <t>FORT KENT</t>
  </si>
  <si>
    <t>Franklin</t>
  </si>
  <si>
    <t>Washington</t>
  </si>
  <si>
    <t>Lincoln</t>
  </si>
  <si>
    <t>Hancock</t>
  </si>
  <si>
    <t>Knox</t>
  </si>
  <si>
    <t>Cumberland</t>
  </si>
  <si>
    <t>Piscataquis</t>
  </si>
  <si>
    <t>Androscoggin</t>
  </si>
  <si>
    <t>York</t>
  </si>
  <si>
    <t>Aroostook</t>
  </si>
  <si>
    <t>Penobscot</t>
  </si>
  <si>
    <t>Kennebec</t>
  </si>
  <si>
    <t>Somerset</t>
  </si>
  <si>
    <t>Oxford</t>
  </si>
  <si>
    <t>Sagadahoc</t>
  </si>
  <si>
    <t>Waldo</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</si>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</sst>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91" totalsRowShown="0" headerRowDxfId="125">
  <autoFilter ref="A1:AG91"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91" totalsRowShown="0" headerRowDxfId="96">
  <autoFilter ref="A1:AK91" xr:uid="{F6C3CB19-CE12-4B14-8BE9-BE2DA56924F3}"/>
  <sortState xmlns:xlrd2="http://schemas.microsoft.com/office/spreadsheetml/2017/richdata2" ref="A2:AK91">
    <sortCondition ref="A1:A91"/>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91" totalsRowShown="0" headerRowDxfId="63">
  <autoFilter ref="A1:AI91" xr:uid="{0BC5ADF1-15D4-4F74-902E-CBC634AC45F1}"/>
  <sortState xmlns:xlrd2="http://schemas.microsoft.com/office/spreadsheetml/2017/richdata2" ref="A2:AI91">
    <sortCondition ref="A1:A91"/>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103"/>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303</v>
      </c>
      <c r="B1" s="1" t="s">
        <v>370</v>
      </c>
      <c r="C1" s="1" t="s">
        <v>306</v>
      </c>
      <c r="D1" s="1" t="s">
        <v>305</v>
      </c>
      <c r="E1" s="1" t="s">
        <v>307</v>
      </c>
      <c r="F1" s="1" t="s">
        <v>311</v>
      </c>
      <c r="G1" s="1" t="s">
        <v>314</v>
      </c>
      <c r="H1" s="1" t="s">
        <v>313</v>
      </c>
      <c r="I1" s="1" t="s">
        <v>371</v>
      </c>
      <c r="J1" s="1" t="s">
        <v>350</v>
      </c>
      <c r="K1" s="1" t="s">
        <v>352</v>
      </c>
      <c r="L1" s="1" t="s">
        <v>351</v>
      </c>
      <c r="M1" s="1" t="s">
        <v>353</v>
      </c>
      <c r="N1" s="1" t="s">
        <v>354</v>
      </c>
      <c r="O1" s="1" t="s">
        <v>355</v>
      </c>
      <c r="P1" s="1" t="s">
        <v>360</v>
      </c>
      <c r="Q1" s="1" t="s">
        <v>361</v>
      </c>
      <c r="R1" s="1" t="s">
        <v>356</v>
      </c>
      <c r="S1" s="1" t="s">
        <v>372</v>
      </c>
      <c r="T1" s="1" t="s">
        <v>357</v>
      </c>
      <c r="U1" s="1" t="s">
        <v>358</v>
      </c>
      <c r="V1" s="1" t="s">
        <v>359</v>
      </c>
      <c r="W1" s="1" t="s">
        <v>373</v>
      </c>
      <c r="X1" s="1" t="s">
        <v>363</v>
      </c>
      <c r="Y1" s="1" t="s">
        <v>362</v>
      </c>
      <c r="Z1" s="1" t="s">
        <v>364</v>
      </c>
      <c r="AA1" s="1" t="s">
        <v>374</v>
      </c>
      <c r="AB1" s="1" t="s">
        <v>365</v>
      </c>
      <c r="AC1" s="1" t="s">
        <v>366</v>
      </c>
      <c r="AD1" s="1" t="s">
        <v>367</v>
      </c>
      <c r="AE1" s="1" t="s">
        <v>368</v>
      </c>
      <c r="AF1" s="1" t="s">
        <v>304</v>
      </c>
      <c r="AG1" s="38" t="s">
        <v>315</v>
      </c>
    </row>
    <row r="2" spans="1:34" x14ac:dyDescent="0.25">
      <c r="A2" t="s">
        <v>273</v>
      </c>
      <c r="B2" t="s">
        <v>96</v>
      </c>
      <c r="C2" t="s">
        <v>195</v>
      </c>
      <c r="D2" t="s">
        <v>245</v>
      </c>
      <c r="E2" s="31">
        <v>43.010869565217391</v>
      </c>
      <c r="F2" s="31">
        <v>5.4683800859236804</v>
      </c>
      <c r="G2" s="31">
        <v>5.352064695476372</v>
      </c>
      <c r="H2" s="31">
        <v>1.2943568359868589</v>
      </c>
      <c r="I2" s="31">
        <v>1.1780414455395505</v>
      </c>
      <c r="J2" s="31">
        <v>235.19978260869567</v>
      </c>
      <c r="K2" s="31">
        <v>230.19695652173917</v>
      </c>
      <c r="L2" s="31">
        <v>55.671413043478267</v>
      </c>
      <c r="M2" s="31">
        <v>50.66858695652175</v>
      </c>
      <c r="N2" s="31">
        <v>5.0028260869565209</v>
      </c>
      <c r="O2" s="31">
        <v>0</v>
      </c>
      <c r="P2" s="31">
        <v>29.747499999999992</v>
      </c>
      <c r="Q2" s="31">
        <v>29.747499999999992</v>
      </c>
      <c r="R2" s="31">
        <v>0</v>
      </c>
      <c r="S2" s="31">
        <v>149.78086956521742</v>
      </c>
      <c r="T2" s="31">
        <v>145.69076086956525</v>
      </c>
      <c r="U2" s="31">
        <v>0</v>
      </c>
      <c r="V2" s="31">
        <v>4.0901086956521748</v>
      </c>
      <c r="W2" s="31">
        <v>0</v>
      </c>
      <c r="X2" s="31">
        <v>0</v>
      </c>
      <c r="Y2" s="31">
        <v>0</v>
      </c>
      <c r="Z2" s="31">
        <v>0</v>
      </c>
      <c r="AA2" s="31">
        <v>0</v>
      </c>
      <c r="AB2" s="31">
        <v>0</v>
      </c>
      <c r="AC2" s="31">
        <v>0</v>
      </c>
      <c r="AD2" s="31">
        <v>0</v>
      </c>
      <c r="AE2" s="31">
        <v>0</v>
      </c>
      <c r="AF2" t="s">
        <v>5</v>
      </c>
      <c r="AG2" s="32">
        <v>1</v>
      </c>
      <c r="AH2"/>
    </row>
    <row r="3" spans="1:34" x14ac:dyDescent="0.25">
      <c r="A3" t="s">
        <v>273</v>
      </c>
      <c r="B3" t="s">
        <v>116</v>
      </c>
      <c r="C3" t="s">
        <v>187</v>
      </c>
      <c r="D3" t="s">
        <v>247</v>
      </c>
      <c r="E3" s="31">
        <v>59.532608695652172</v>
      </c>
      <c r="F3" s="31">
        <v>3.9274694175643603</v>
      </c>
      <c r="G3" s="31">
        <v>3.7028026291765568</v>
      </c>
      <c r="H3" s="31">
        <v>0.69755340514880404</v>
      </c>
      <c r="I3" s="31">
        <v>0.47288661676100052</v>
      </c>
      <c r="J3" s="31">
        <v>233.8125</v>
      </c>
      <c r="K3" s="31">
        <v>220.4375</v>
      </c>
      <c r="L3" s="31">
        <v>41.527173913043477</v>
      </c>
      <c r="M3" s="31">
        <v>28.152173913043477</v>
      </c>
      <c r="N3" s="31">
        <v>7.9836956521739131</v>
      </c>
      <c r="O3" s="31">
        <v>5.3913043478260869</v>
      </c>
      <c r="P3" s="31">
        <v>30.774456521739129</v>
      </c>
      <c r="Q3" s="31">
        <v>30.774456521739129</v>
      </c>
      <c r="R3" s="31">
        <v>0</v>
      </c>
      <c r="S3" s="31">
        <v>161.51086956521738</v>
      </c>
      <c r="T3" s="31">
        <v>133.50271739130434</v>
      </c>
      <c r="U3" s="31">
        <v>7.9565217391304346</v>
      </c>
      <c r="V3" s="31">
        <v>20.051630434782609</v>
      </c>
      <c r="W3" s="31">
        <v>12.926630434782609</v>
      </c>
      <c r="X3" s="31">
        <v>0.50815217391304346</v>
      </c>
      <c r="Y3" s="31">
        <v>0.24456521739130435</v>
      </c>
      <c r="Z3" s="31">
        <v>0</v>
      </c>
      <c r="AA3" s="31">
        <v>0</v>
      </c>
      <c r="AB3" s="31">
        <v>0</v>
      </c>
      <c r="AC3" s="31">
        <v>11.084239130434783</v>
      </c>
      <c r="AD3" s="31">
        <v>0</v>
      </c>
      <c r="AE3" s="31">
        <v>1.0896739130434783</v>
      </c>
      <c r="AF3" t="s">
        <v>25</v>
      </c>
      <c r="AG3" s="32">
        <v>1</v>
      </c>
      <c r="AH3"/>
    </row>
    <row r="4" spans="1:34" x14ac:dyDescent="0.25">
      <c r="A4" t="s">
        <v>273</v>
      </c>
      <c r="B4" t="s">
        <v>97</v>
      </c>
      <c r="C4" t="s">
        <v>196</v>
      </c>
      <c r="D4" t="s">
        <v>246</v>
      </c>
      <c r="E4" s="31">
        <v>38.195652173913047</v>
      </c>
      <c r="F4" s="31">
        <v>3.9107228229937396</v>
      </c>
      <c r="G4" s="31">
        <v>3.5495930563460441</v>
      </c>
      <c r="H4" s="31">
        <v>1.2224160500853731</v>
      </c>
      <c r="I4" s="31">
        <v>0.86128628343767821</v>
      </c>
      <c r="J4" s="31">
        <v>149.37260869565219</v>
      </c>
      <c r="K4" s="31">
        <v>135.57902173913044</v>
      </c>
      <c r="L4" s="31">
        <v>46.690978260869578</v>
      </c>
      <c r="M4" s="31">
        <v>32.897391304347842</v>
      </c>
      <c r="N4" s="31">
        <v>11.184891304347826</v>
      </c>
      <c r="O4" s="31">
        <v>2.6086956521739131</v>
      </c>
      <c r="P4" s="31">
        <v>9.044239130434784</v>
      </c>
      <c r="Q4" s="31">
        <v>9.044239130434784</v>
      </c>
      <c r="R4" s="31">
        <v>0</v>
      </c>
      <c r="S4" s="31">
        <v>93.637391304347815</v>
      </c>
      <c r="T4" s="31">
        <v>76.383804347826086</v>
      </c>
      <c r="U4" s="31">
        <v>0</v>
      </c>
      <c r="V4" s="31">
        <v>17.253586956521733</v>
      </c>
      <c r="W4" s="31">
        <v>0</v>
      </c>
      <c r="X4" s="31">
        <v>0</v>
      </c>
      <c r="Y4" s="31">
        <v>0</v>
      </c>
      <c r="Z4" s="31">
        <v>0</v>
      </c>
      <c r="AA4" s="31">
        <v>0</v>
      </c>
      <c r="AB4" s="31">
        <v>0</v>
      </c>
      <c r="AC4" s="31">
        <v>0</v>
      </c>
      <c r="AD4" s="31">
        <v>0</v>
      </c>
      <c r="AE4" s="31">
        <v>0</v>
      </c>
      <c r="AF4" t="s">
        <v>6</v>
      </c>
      <c r="AG4" s="32">
        <v>1</v>
      </c>
      <c r="AH4"/>
    </row>
    <row r="5" spans="1:34" x14ac:dyDescent="0.25">
      <c r="A5" t="s">
        <v>273</v>
      </c>
      <c r="B5" t="s">
        <v>94</v>
      </c>
      <c r="C5" t="s">
        <v>184</v>
      </c>
      <c r="D5" t="s">
        <v>241</v>
      </c>
      <c r="E5" s="31">
        <v>129.43478260869566</v>
      </c>
      <c r="F5" s="31">
        <v>3.5677645280483712</v>
      </c>
      <c r="G5" s="31">
        <v>3.2339284514612023</v>
      </c>
      <c r="H5" s="31">
        <v>0.89239922741014444</v>
      </c>
      <c r="I5" s="31">
        <v>0.59906701377225402</v>
      </c>
      <c r="J5" s="31">
        <v>461.79282608695655</v>
      </c>
      <c r="K5" s="31">
        <v>418.58282608695652</v>
      </c>
      <c r="L5" s="31">
        <v>115.50750000000001</v>
      </c>
      <c r="M5" s="31">
        <v>77.540108695652179</v>
      </c>
      <c r="N5" s="31">
        <v>32.945652173913047</v>
      </c>
      <c r="O5" s="31">
        <v>5.0217391304347823</v>
      </c>
      <c r="P5" s="31">
        <v>61.874999999999972</v>
      </c>
      <c r="Q5" s="31">
        <v>56.632391304347799</v>
      </c>
      <c r="R5" s="31">
        <v>5.2426086956521729</v>
      </c>
      <c r="S5" s="31">
        <v>284.41032608695656</v>
      </c>
      <c r="T5" s="31">
        <v>259.56065217391307</v>
      </c>
      <c r="U5" s="31">
        <v>0</v>
      </c>
      <c r="V5" s="31">
        <v>24.849673913043485</v>
      </c>
      <c r="W5" s="31">
        <v>0</v>
      </c>
      <c r="X5" s="31">
        <v>0</v>
      </c>
      <c r="Y5" s="31">
        <v>0</v>
      </c>
      <c r="Z5" s="31">
        <v>0</v>
      </c>
      <c r="AA5" s="31">
        <v>0</v>
      </c>
      <c r="AB5" s="31">
        <v>0</v>
      </c>
      <c r="AC5" s="31">
        <v>0</v>
      </c>
      <c r="AD5" s="31">
        <v>0</v>
      </c>
      <c r="AE5" s="31">
        <v>0</v>
      </c>
      <c r="AF5" t="s">
        <v>3</v>
      </c>
      <c r="AG5" s="32">
        <v>1</v>
      </c>
      <c r="AH5"/>
    </row>
    <row r="6" spans="1:34" x14ac:dyDescent="0.25">
      <c r="A6" t="s">
        <v>273</v>
      </c>
      <c r="B6" t="s">
        <v>124</v>
      </c>
      <c r="C6" t="s">
        <v>183</v>
      </c>
      <c r="D6" t="s">
        <v>245</v>
      </c>
      <c r="E6" s="31">
        <v>28.782608695652176</v>
      </c>
      <c r="F6" s="31">
        <v>4.9937084592145027</v>
      </c>
      <c r="G6" s="31">
        <v>4.6874395770392763</v>
      </c>
      <c r="H6" s="31">
        <v>1.9799206948640484</v>
      </c>
      <c r="I6" s="31">
        <v>1.6736518126888218</v>
      </c>
      <c r="J6" s="31">
        <v>143.73195652173916</v>
      </c>
      <c r="K6" s="31">
        <v>134.91673913043482</v>
      </c>
      <c r="L6" s="31">
        <v>56.987282608695658</v>
      </c>
      <c r="M6" s="31">
        <v>48.172065217391307</v>
      </c>
      <c r="N6" s="31">
        <v>3.9510869565217392</v>
      </c>
      <c r="O6" s="31">
        <v>4.8641304347826084</v>
      </c>
      <c r="P6" s="31">
        <v>8.7175000000000011</v>
      </c>
      <c r="Q6" s="31">
        <v>8.7175000000000011</v>
      </c>
      <c r="R6" s="31">
        <v>0</v>
      </c>
      <c r="S6" s="31">
        <v>78.027173913043498</v>
      </c>
      <c r="T6" s="31">
        <v>65.100217391304369</v>
      </c>
      <c r="U6" s="31">
        <v>0</v>
      </c>
      <c r="V6" s="31">
        <v>12.926956521739132</v>
      </c>
      <c r="W6" s="31">
        <v>16.009782608695652</v>
      </c>
      <c r="X6" s="31">
        <v>0</v>
      </c>
      <c r="Y6" s="31">
        <v>0</v>
      </c>
      <c r="Z6" s="31">
        <v>0</v>
      </c>
      <c r="AA6" s="31">
        <v>2.9572826086956527</v>
      </c>
      <c r="AB6" s="31">
        <v>0</v>
      </c>
      <c r="AC6" s="31">
        <v>13.052499999999998</v>
      </c>
      <c r="AD6" s="31">
        <v>0</v>
      </c>
      <c r="AE6" s="31">
        <v>0</v>
      </c>
      <c r="AF6" t="s">
        <v>33</v>
      </c>
      <c r="AG6" s="32">
        <v>1</v>
      </c>
      <c r="AH6"/>
    </row>
    <row r="7" spans="1:34" x14ac:dyDescent="0.25">
      <c r="A7" t="s">
        <v>273</v>
      </c>
      <c r="B7" t="s">
        <v>118</v>
      </c>
      <c r="C7" t="s">
        <v>207</v>
      </c>
      <c r="D7" t="s">
        <v>241</v>
      </c>
      <c r="E7" s="31">
        <v>65.336956521739125</v>
      </c>
      <c r="F7" s="31">
        <v>3.3077690900016634</v>
      </c>
      <c r="G7" s="31">
        <v>3.1212360672101145</v>
      </c>
      <c r="H7" s="31">
        <v>0.31775079021793379</v>
      </c>
      <c r="I7" s="31">
        <v>0.21826651139577441</v>
      </c>
      <c r="J7" s="31">
        <v>216.11956521739128</v>
      </c>
      <c r="K7" s="31">
        <v>203.93206521739128</v>
      </c>
      <c r="L7" s="31">
        <v>20.760869565217391</v>
      </c>
      <c r="M7" s="31">
        <v>14.260869565217391</v>
      </c>
      <c r="N7" s="31">
        <v>1.1956521739130435</v>
      </c>
      <c r="O7" s="31">
        <v>5.3043478260869561</v>
      </c>
      <c r="P7" s="31">
        <v>52.494565217391305</v>
      </c>
      <c r="Q7" s="31">
        <v>46.807065217391305</v>
      </c>
      <c r="R7" s="31">
        <v>5.6875</v>
      </c>
      <c r="S7" s="31">
        <v>142.8641304347826</v>
      </c>
      <c r="T7" s="31">
        <v>131.44293478260869</v>
      </c>
      <c r="U7" s="31">
        <v>2.2119565217391304</v>
      </c>
      <c r="V7" s="31">
        <v>9.2092391304347831</v>
      </c>
      <c r="W7" s="31">
        <v>21.565217391304348</v>
      </c>
      <c r="X7" s="31">
        <v>1.3206521739130435</v>
      </c>
      <c r="Y7" s="31">
        <v>0.32608695652173914</v>
      </c>
      <c r="Z7" s="31">
        <v>0</v>
      </c>
      <c r="AA7" s="31">
        <v>0</v>
      </c>
      <c r="AB7" s="31">
        <v>0</v>
      </c>
      <c r="AC7" s="31">
        <v>19.918478260869566</v>
      </c>
      <c r="AD7" s="31">
        <v>0</v>
      </c>
      <c r="AE7" s="31">
        <v>0</v>
      </c>
      <c r="AF7" t="s">
        <v>27</v>
      </c>
      <c r="AG7" s="32">
        <v>1</v>
      </c>
      <c r="AH7"/>
    </row>
    <row r="8" spans="1:34" x14ac:dyDescent="0.25">
      <c r="A8" t="s">
        <v>273</v>
      </c>
      <c r="B8" t="s">
        <v>104</v>
      </c>
      <c r="C8" t="s">
        <v>199</v>
      </c>
      <c r="D8" t="s">
        <v>246</v>
      </c>
      <c r="E8" s="31">
        <v>97.728260869565219</v>
      </c>
      <c r="F8" s="31">
        <v>4.3808252697141583</v>
      </c>
      <c r="G8" s="31">
        <v>4.1406128350572793</v>
      </c>
      <c r="H8" s="31">
        <v>1.2938772105438769</v>
      </c>
      <c r="I8" s="31">
        <v>1.0536647758869981</v>
      </c>
      <c r="J8" s="31">
        <v>428.13043478260869</v>
      </c>
      <c r="K8" s="31">
        <v>404.65489130434781</v>
      </c>
      <c r="L8" s="31">
        <v>126.44836956521738</v>
      </c>
      <c r="M8" s="31">
        <v>102.97282608695652</v>
      </c>
      <c r="N8" s="31">
        <v>18.345108695652176</v>
      </c>
      <c r="O8" s="31">
        <v>5.1304347826086953</v>
      </c>
      <c r="P8" s="31">
        <v>46.396739130434781</v>
      </c>
      <c r="Q8" s="31">
        <v>46.396739130434781</v>
      </c>
      <c r="R8" s="31">
        <v>0</v>
      </c>
      <c r="S8" s="31">
        <v>255.2853260869565</v>
      </c>
      <c r="T8" s="31">
        <v>211.10597826086956</v>
      </c>
      <c r="U8" s="31">
        <v>1.7744565217391304</v>
      </c>
      <c r="V8" s="31">
        <v>42.404891304347828</v>
      </c>
      <c r="W8" s="31">
        <v>91.516304347826093</v>
      </c>
      <c r="X8" s="31">
        <v>24.785326086956523</v>
      </c>
      <c r="Y8" s="31">
        <v>1.8804347826086956</v>
      </c>
      <c r="Z8" s="31">
        <v>0</v>
      </c>
      <c r="AA8" s="31">
        <v>14.203804347826088</v>
      </c>
      <c r="AB8" s="31">
        <v>0</v>
      </c>
      <c r="AC8" s="31">
        <v>46.649456521739133</v>
      </c>
      <c r="AD8" s="31">
        <v>0</v>
      </c>
      <c r="AE8" s="31">
        <v>3.9972826086956523</v>
      </c>
      <c r="AF8" t="s">
        <v>13</v>
      </c>
      <c r="AG8" s="32">
        <v>1</v>
      </c>
      <c r="AH8"/>
    </row>
    <row r="9" spans="1:34" x14ac:dyDescent="0.25">
      <c r="A9" t="s">
        <v>273</v>
      </c>
      <c r="B9" t="s">
        <v>103</v>
      </c>
      <c r="C9" t="s">
        <v>198</v>
      </c>
      <c r="D9" t="s">
        <v>248</v>
      </c>
      <c r="E9" s="31">
        <v>71.989130434782609</v>
      </c>
      <c r="F9" s="31">
        <v>3.5974513060546576</v>
      </c>
      <c r="G9" s="31">
        <v>3.3386214706326438</v>
      </c>
      <c r="H9" s="31">
        <v>0.94650913483315713</v>
      </c>
      <c r="I9" s="31">
        <v>0.68767929941114303</v>
      </c>
      <c r="J9" s="31">
        <v>258.9773913043478</v>
      </c>
      <c r="K9" s="31">
        <v>240.34445652173915</v>
      </c>
      <c r="L9" s="31">
        <v>68.138369565217388</v>
      </c>
      <c r="M9" s="31">
        <v>49.505434782608695</v>
      </c>
      <c r="N9" s="31">
        <v>12.984239130434782</v>
      </c>
      <c r="O9" s="31">
        <v>5.648695652173914</v>
      </c>
      <c r="P9" s="31">
        <v>21.058913043478263</v>
      </c>
      <c r="Q9" s="31">
        <v>21.058913043478263</v>
      </c>
      <c r="R9" s="31">
        <v>0</v>
      </c>
      <c r="S9" s="31">
        <v>169.78010869565219</v>
      </c>
      <c r="T9" s="31">
        <v>140.59695652173914</v>
      </c>
      <c r="U9" s="31">
        <v>4.619565217391304E-2</v>
      </c>
      <c r="V9" s="31">
        <v>29.136956521739126</v>
      </c>
      <c r="W9" s="31">
        <v>0</v>
      </c>
      <c r="X9" s="31">
        <v>0</v>
      </c>
      <c r="Y9" s="31">
        <v>0</v>
      </c>
      <c r="Z9" s="31">
        <v>0</v>
      </c>
      <c r="AA9" s="31">
        <v>0</v>
      </c>
      <c r="AB9" s="31">
        <v>0</v>
      </c>
      <c r="AC9" s="31">
        <v>0</v>
      </c>
      <c r="AD9" s="31">
        <v>0</v>
      </c>
      <c r="AE9" s="31">
        <v>0</v>
      </c>
      <c r="AF9" t="s">
        <v>12</v>
      </c>
      <c r="AG9" s="32">
        <v>1</v>
      </c>
      <c r="AH9"/>
    </row>
    <row r="10" spans="1:34" x14ac:dyDescent="0.25">
      <c r="A10" t="s">
        <v>273</v>
      </c>
      <c r="B10" t="s">
        <v>91</v>
      </c>
      <c r="C10" t="s">
        <v>184</v>
      </c>
      <c r="D10" t="s">
        <v>241</v>
      </c>
      <c r="E10" s="31">
        <v>76.336956521739125</v>
      </c>
      <c r="F10" s="31">
        <v>4.5661982058949171</v>
      </c>
      <c r="G10" s="31">
        <v>4.0249765057667668</v>
      </c>
      <c r="H10" s="31">
        <v>1.5777345863591055</v>
      </c>
      <c r="I10" s="31">
        <v>1.0365128862309552</v>
      </c>
      <c r="J10" s="31">
        <v>348.56967391304346</v>
      </c>
      <c r="K10" s="31">
        <v>307.25445652173914</v>
      </c>
      <c r="L10" s="31">
        <v>120.43945652173909</v>
      </c>
      <c r="M10" s="31">
        <v>79.124239130434759</v>
      </c>
      <c r="N10" s="31">
        <v>36.271739130434767</v>
      </c>
      <c r="O10" s="31">
        <v>5.0434782608695654</v>
      </c>
      <c r="P10" s="31">
        <v>14.711956521739131</v>
      </c>
      <c r="Q10" s="31">
        <v>14.711956521739131</v>
      </c>
      <c r="R10" s="31">
        <v>0</v>
      </c>
      <c r="S10" s="31">
        <v>213.41826086956524</v>
      </c>
      <c r="T10" s="31">
        <v>213.41826086956524</v>
      </c>
      <c r="U10" s="31">
        <v>0</v>
      </c>
      <c r="V10" s="31">
        <v>0</v>
      </c>
      <c r="W10" s="31">
        <v>60.539456521739126</v>
      </c>
      <c r="X10" s="31">
        <v>14.602717391304338</v>
      </c>
      <c r="Y10" s="31">
        <v>0</v>
      </c>
      <c r="Z10" s="31">
        <v>0</v>
      </c>
      <c r="AA10" s="31">
        <v>4.5484782608695662</v>
      </c>
      <c r="AB10" s="31">
        <v>0</v>
      </c>
      <c r="AC10" s="31">
        <v>41.388260869565222</v>
      </c>
      <c r="AD10" s="31">
        <v>0</v>
      </c>
      <c r="AE10" s="31">
        <v>0</v>
      </c>
      <c r="AF10" t="s">
        <v>0</v>
      </c>
      <c r="AG10" s="32">
        <v>1</v>
      </c>
      <c r="AH10"/>
    </row>
    <row r="11" spans="1:34" x14ac:dyDescent="0.25">
      <c r="A11" t="s">
        <v>273</v>
      </c>
      <c r="B11" t="s">
        <v>105</v>
      </c>
      <c r="C11" t="s">
        <v>182</v>
      </c>
      <c r="D11" t="s">
        <v>243</v>
      </c>
      <c r="E11" s="31">
        <v>82.326086956521735</v>
      </c>
      <c r="F11" s="31">
        <v>4.3909928703459213</v>
      </c>
      <c r="G11" s="31">
        <v>4.1990995510958555</v>
      </c>
      <c r="H11" s="31">
        <v>1.2363942434644843</v>
      </c>
      <c r="I11" s="31">
        <v>1.0445009242144183</v>
      </c>
      <c r="J11" s="31">
        <v>361.49326086956529</v>
      </c>
      <c r="K11" s="31">
        <v>345.6954347826088</v>
      </c>
      <c r="L11" s="31">
        <v>101.78750000000005</v>
      </c>
      <c r="M11" s="31">
        <v>85.989673913043518</v>
      </c>
      <c r="N11" s="31">
        <v>10.178260869565218</v>
      </c>
      <c r="O11" s="31">
        <v>5.6195652173913047</v>
      </c>
      <c r="P11" s="31">
        <v>29.663695652173921</v>
      </c>
      <c r="Q11" s="31">
        <v>29.663695652173921</v>
      </c>
      <c r="R11" s="31">
        <v>0</v>
      </c>
      <c r="S11" s="31">
        <v>230.0420652173913</v>
      </c>
      <c r="T11" s="31">
        <v>196.71565217391304</v>
      </c>
      <c r="U11" s="31">
        <v>5.5743478260869548</v>
      </c>
      <c r="V11" s="31">
        <v>27.752065217391305</v>
      </c>
      <c r="W11" s="31">
        <v>0</v>
      </c>
      <c r="X11" s="31">
        <v>0</v>
      </c>
      <c r="Y11" s="31">
        <v>0</v>
      </c>
      <c r="Z11" s="31">
        <v>0</v>
      </c>
      <c r="AA11" s="31">
        <v>0</v>
      </c>
      <c r="AB11" s="31">
        <v>0</v>
      </c>
      <c r="AC11" s="31">
        <v>0</v>
      </c>
      <c r="AD11" s="31">
        <v>0</v>
      </c>
      <c r="AE11" s="31">
        <v>0</v>
      </c>
      <c r="AF11" t="s">
        <v>14</v>
      </c>
      <c r="AG11" s="32">
        <v>1</v>
      </c>
      <c r="AH11"/>
    </row>
    <row r="12" spans="1:34" x14ac:dyDescent="0.25">
      <c r="A12" t="s">
        <v>273</v>
      </c>
      <c r="B12" t="s">
        <v>90</v>
      </c>
      <c r="C12" t="s">
        <v>207</v>
      </c>
      <c r="D12" t="s">
        <v>241</v>
      </c>
      <c r="E12" s="31">
        <v>36.076086956521742</v>
      </c>
      <c r="F12" s="31">
        <v>3.8398824947273273</v>
      </c>
      <c r="G12" s="31">
        <v>3.7494184995480562</v>
      </c>
      <c r="H12" s="31">
        <v>0.73398011449231693</v>
      </c>
      <c r="I12" s="31">
        <v>0.6435161193130462</v>
      </c>
      <c r="J12" s="31">
        <v>138.5279347826087</v>
      </c>
      <c r="K12" s="31">
        <v>135.26434782608695</v>
      </c>
      <c r="L12" s="31">
        <v>26.479130434782611</v>
      </c>
      <c r="M12" s="31">
        <v>23.215543478260873</v>
      </c>
      <c r="N12" s="31">
        <v>2.0318478260869561</v>
      </c>
      <c r="O12" s="31">
        <v>1.2317391304347824</v>
      </c>
      <c r="P12" s="31">
        <v>5.7997826086956517</v>
      </c>
      <c r="Q12" s="31">
        <v>5.7997826086956517</v>
      </c>
      <c r="R12" s="31">
        <v>0</v>
      </c>
      <c r="S12" s="31">
        <v>106.24902173913041</v>
      </c>
      <c r="T12" s="31">
        <v>94.804347826086939</v>
      </c>
      <c r="U12" s="31">
        <v>0</v>
      </c>
      <c r="V12" s="31">
        <v>11.444673913043479</v>
      </c>
      <c r="W12" s="31">
        <v>3.7065217391304346</v>
      </c>
      <c r="X12" s="31">
        <v>0</v>
      </c>
      <c r="Y12" s="31">
        <v>0</v>
      </c>
      <c r="Z12" s="31">
        <v>0</v>
      </c>
      <c r="AA12" s="31">
        <v>0</v>
      </c>
      <c r="AB12" s="31">
        <v>0</v>
      </c>
      <c r="AC12" s="31">
        <v>3.7065217391304346</v>
      </c>
      <c r="AD12" s="31">
        <v>0</v>
      </c>
      <c r="AE12" s="31">
        <v>0</v>
      </c>
      <c r="AF12" t="s">
        <v>75</v>
      </c>
      <c r="AG12" s="32">
        <v>1</v>
      </c>
      <c r="AH12"/>
    </row>
    <row r="13" spans="1:34" x14ac:dyDescent="0.25">
      <c r="A13" t="s">
        <v>273</v>
      </c>
      <c r="B13" t="s">
        <v>139</v>
      </c>
      <c r="C13" t="s">
        <v>192</v>
      </c>
      <c r="D13" t="s">
        <v>246</v>
      </c>
      <c r="E13" s="31">
        <v>30.086956521739129</v>
      </c>
      <c r="F13" s="31">
        <v>4.3833273121387286</v>
      </c>
      <c r="G13" s="31">
        <v>3.9685296242774566</v>
      </c>
      <c r="H13" s="31">
        <v>0.6947218208092486</v>
      </c>
      <c r="I13" s="31">
        <v>0.27992413294797686</v>
      </c>
      <c r="J13" s="31">
        <v>131.88097826086957</v>
      </c>
      <c r="K13" s="31">
        <v>119.40097826086956</v>
      </c>
      <c r="L13" s="31">
        <v>20.902065217391304</v>
      </c>
      <c r="M13" s="31">
        <v>8.4220652173913031</v>
      </c>
      <c r="N13" s="31">
        <v>5.7490217391304341</v>
      </c>
      <c r="O13" s="31">
        <v>6.7309782608695654</v>
      </c>
      <c r="P13" s="31">
        <v>35.051521739130429</v>
      </c>
      <c r="Q13" s="31">
        <v>35.051521739130429</v>
      </c>
      <c r="R13" s="31">
        <v>0</v>
      </c>
      <c r="S13" s="31">
        <v>75.927391304347836</v>
      </c>
      <c r="T13" s="31">
        <v>61.805326086956526</v>
      </c>
      <c r="U13" s="31">
        <v>2.137826086956522</v>
      </c>
      <c r="V13" s="31">
        <v>11.984239130434785</v>
      </c>
      <c r="W13" s="31">
        <v>45.262173913043483</v>
      </c>
      <c r="X13" s="31">
        <v>3.3913043478260869</v>
      </c>
      <c r="Y13" s="31">
        <v>0</v>
      </c>
      <c r="Z13" s="31">
        <v>0</v>
      </c>
      <c r="AA13" s="31">
        <v>9.7379347826086988</v>
      </c>
      <c r="AB13" s="31">
        <v>0</v>
      </c>
      <c r="AC13" s="31">
        <v>32.132934782608693</v>
      </c>
      <c r="AD13" s="31">
        <v>0</v>
      </c>
      <c r="AE13" s="31">
        <v>0</v>
      </c>
      <c r="AF13" t="s">
        <v>48</v>
      </c>
      <c r="AG13" s="32">
        <v>1</v>
      </c>
      <c r="AH13"/>
    </row>
    <row r="14" spans="1:34" x14ac:dyDescent="0.25">
      <c r="A14" t="s">
        <v>273</v>
      </c>
      <c r="B14" t="s">
        <v>137</v>
      </c>
      <c r="C14" t="s">
        <v>217</v>
      </c>
      <c r="D14" t="s">
        <v>238</v>
      </c>
      <c r="E14" s="31">
        <v>16.173913043478262</v>
      </c>
      <c r="F14" s="31">
        <v>5.6546505376344074</v>
      </c>
      <c r="G14" s="31">
        <v>5.091317204301073</v>
      </c>
      <c r="H14" s="31">
        <v>1.2816666666666665</v>
      </c>
      <c r="I14" s="31">
        <v>0.71833333333333316</v>
      </c>
      <c r="J14" s="31">
        <v>91.457826086956501</v>
      </c>
      <c r="K14" s="31">
        <v>82.346521739130409</v>
      </c>
      <c r="L14" s="31">
        <v>20.729565217391304</v>
      </c>
      <c r="M14" s="31">
        <v>11.618260869565216</v>
      </c>
      <c r="N14" s="31">
        <v>3.6221739130434791</v>
      </c>
      <c r="O14" s="31">
        <v>5.4891304347826084</v>
      </c>
      <c r="P14" s="31">
        <v>12.998586956521736</v>
      </c>
      <c r="Q14" s="31">
        <v>12.998586956521736</v>
      </c>
      <c r="R14" s="31">
        <v>0</v>
      </c>
      <c r="S14" s="31">
        <v>57.729673913043456</v>
      </c>
      <c r="T14" s="31">
        <v>45.576195652173894</v>
      </c>
      <c r="U14" s="31">
        <v>0</v>
      </c>
      <c r="V14" s="31">
        <v>12.153478260869566</v>
      </c>
      <c r="W14" s="31">
        <v>13.927500000000007</v>
      </c>
      <c r="X14" s="31">
        <v>1.7172826086956523</v>
      </c>
      <c r="Y14" s="31">
        <v>0</v>
      </c>
      <c r="Z14" s="31">
        <v>0</v>
      </c>
      <c r="AA14" s="31">
        <v>0</v>
      </c>
      <c r="AB14" s="31">
        <v>0</v>
      </c>
      <c r="AC14" s="31">
        <v>12.210217391304354</v>
      </c>
      <c r="AD14" s="31">
        <v>0</v>
      </c>
      <c r="AE14" s="31">
        <v>0</v>
      </c>
      <c r="AF14" t="s">
        <v>46</v>
      </c>
      <c r="AG14" s="32">
        <v>1</v>
      </c>
      <c r="AH14"/>
    </row>
    <row r="15" spans="1:34" x14ac:dyDescent="0.25">
      <c r="A15" t="s">
        <v>273</v>
      </c>
      <c r="B15" t="s">
        <v>147</v>
      </c>
      <c r="C15" t="s">
        <v>193</v>
      </c>
      <c r="D15" t="s">
        <v>239</v>
      </c>
      <c r="E15" s="31">
        <v>33.782608695652172</v>
      </c>
      <c r="F15" s="31">
        <v>5.8327123552123545</v>
      </c>
      <c r="G15" s="31">
        <v>5.6541666666666668</v>
      </c>
      <c r="H15" s="31">
        <v>1.3939157014157015</v>
      </c>
      <c r="I15" s="31">
        <v>1.2153700128700131</v>
      </c>
      <c r="J15" s="31">
        <v>197.04423913043476</v>
      </c>
      <c r="K15" s="31">
        <v>191.01249999999999</v>
      </c>
      <c r="L15" s="31">
        <v>47.090108695652177</v>
      </c>
      <c r="M15" s="31">
        <v>41.058369565217397</v>
      </c>
      <c r="N15" s="31">
        <v>0</v>
      </c>
      <c r="O15" s="31">
        <v>6.031739130434782</v>
      </c>
      <c r="P15" s="31">
        <v>24.7308695652174</v>
      </c>
      <c r="Q15" s="31">
        <v>24.7308695652174</v>
      </c>
      <c r="R15" s="31">
        <v>0</v>
      </c>
      <c r="S15" s="31">
        <v>125.22326086956519</v>
      </c>
      <c r="T15" s="31">
        <v>93.872934782608667</v>
      </c>
      <c r="U15" s="31">
        <v>0</v>
      </c>
      <c r="V15" s="31">
        <v>31.350326086956521</v>
      </c>
      <c r="W15" s="31">
        <v>0</v>
      </c>
      <c r="X15" s="31">
        <v>0</v>
      </c>
      <c r="Y15" s="31">
        <v>0</v>
      </c>
      <c r="Z15" s="31">
        <v>0</v>
      </c>
      <c r="AA15" s="31">
        <v>0</v>
      </c>
      <c r="AB15" s="31">
        <v>0</v>
      </c>
      <c r="AC15" s="31">
        <v>0</v>
      </c>
      <c r="AD15" s="31">
        <v>0</v>
      </c>
      <c r="AE15" s="31">
        <v>0</v>
      </c>
      <c r="AF15" t="s">
        <v>56</v>
      </c>
      <c r="AG15" s="32">
        <v>1</v>
      </c>
      <c r="AH15"/>
    </row>
    <row r="16" spans="1:34" x14ac:dyDescent="0.25">
      <c r="A16" t="s">
        <v>273</v>
      </c>
      <c r="B16" t="s">
        <v>108</v>
      </c>
      <c r="C16" t="s">
        <v>201</v>
      </c>
      <c r="D16" t="s">
        <v>238</v>
      </c>
      <c r="E16" s="31">
        <v>45.945652173913047</v>
      </c>
      <c r="F16" s="31">
        <v>4.6048994558788747</v>
      </c>
      <c r="G16" s="31">
        <v>3.1589212207239186</v>
      </c>
      <c r="H16" s="31">
        <v>1.513077832978472</v>
      </c>
      <c r="I16" s="31">
        <v>6.7099597823515503E-2</v>
      </c>
      <c r="J16" s="31">
        <v>211.57510869565223</v>
      </c>
      <c r="K16" s="31">
        <v>145.13869565217396</v>
      </c>
      <c r="L16" s="31">
        <v>69.519347826086971</v>
      </c>
      <c r="M16" s="31">
        <v>3.0829347826086964</v>
      </c>
      <c r="N16" s="31">
        <v>61.833152173913057</v>
      </c>
      <c r="O16" s="31">
        <v>4.6032608695652177</v>
      </c>
      <c r="P16" s="31">
        <v>3.0840217391304336</v>
      </c>
      <c r="Q16" s="31">
        <v>3.0840217391304336</v>
      </c>
      <c r="R16" s="31">
        <v>0</v>
      </c>
      <c r="S16" s="31">
        <v>138.97173913043483</v>
      </c>
      <c r="T16" s="31">
        <v>105.02152173913046</v>
      </c>
      <c r="U16" s="31">
        <v>0</v>
      </c>
      <c r="V16" s="31">
        <v>33.950217391304363</v>
      </c>
      <c r="W16" s="31">
        <v>3.0829347826086964</v>
      </c>
      <c r="X16" s="31">
        <v>3.0829347826086964</v>
      </c>
      <c r="Y16" s="31">
        <v>0</v>
      </c>
      <c r="Z16" s="31">
        <v>0</v>
      </c>
      <c r="AA16" s="31">
        <v>0</v>
      </c>
      <c r="AB16" s="31">
        <v>0</v>
      </c>
      <c r="AC16" s="31">
        <v>0</v>
      </c>
      <c r="AD16" s="31">
        <v>0</v>
      </c>
      <c r="AE16" s="31">
        <v>0</v>
      </c>
      <c r="AF16" t="s">
        <v>17</v>
      </c>
      <c r="AG16" s="32">
        <v>1</v>
      </c>
      <c r="AH16"/>
    </row>
    <row r="17" spans="1:34" x14ac:dyDescent="0.25">
      <c r="A17" t="s">
        <v>273</v>
      </c>
      <c r="B17" t="s">
        <v>141</v>
      </c>
      <c r="C17" t="s">
        <v>220</v>
      </c>
      <c r="D17" t="s">
        <v>246</v>
      </c>
      <c r="E17" s="31">
        <v>38.010869565217391</v>
      </c>
      <c r="F17" s="31">
        <v>4.195384615384615</v>
      </c>
      <c r="G17" s="31">
        <v>3.7811953102659426</v>
      </c>
      <c r="H17" s="31">
        <v>1.2083042607949668</v>
      </c>
      <c r="I17" s="31">
        <v>0.79411495567629375</v>
      </c>
      <c r="J17" s="31">
        <v>159.47021739130435</v>
      </c>
      <c r="K17" s="31">
        <v>143.72652173913045</v>
      </c>
      <c r="L17" s="31">
        <v>45.9286956521739</v>
      </c>
      <c r="M17" s="31">
        <v>30.184999999999992</v>
      </c>
      <c r="N17" s="31">
        <v>10.835652173913036</v>
      </c>
      <c r="O17" s="31">
        <v>4.9080434782608702</v>
      </c>
      <c r="P17" s="31">
        <v>24.419891304347829</v>
      </c>
      <c r="Q17" s="31">
        <v>24.419891304347829</v>
      </c>
      <c r="R17" s="31">
        <v>0</v>
      </c>
      <c r="S17" s="31">
        <v>89.121630434782631</v>
      </c>
      <c r="T17" s="31">
        <v>82.978586956521752</v>
      </c>
      <c r="U17" s="31">
        <v>4.2581521739130448</v>
      </c>
      <c r="V17" s="31">
        <v>1.8848913043478261</v>
      </c>
      <c r="W17" s="31">
        <v>86.742717391304325</v>
      </c>
      <c r="X17" s="31">
        <v>3.4705434782608697</v>
      </c>
      <c r="Y17" s="31">
        <v>0</v>
      </c>
      <c r="Z17" s="31">
        <v>4.9080434782608702</v>
      </c>
      <c r="AA17" s="31">
        <v>17.094347826086956</v>
      </c>
      <c r="AB17" s="31">
        <v>0</v>
      </c>
      <c r="AC17" s="31">
        <v>59.786956521739114</v>
      </c>
      <c r="AD17" s="31">
        <v>0</v>
      </c>
      <c r="AE17" s="31">
        <v>1.482826086956522</v>
      </c>
      <c r="AF17" t="s">
        <v>50</v>
      </c>
      <c r="AG17" s="32">
        <v>1</v>
      </c>
      <c r="AH17"/>
    </row>
    <row r="18" spans="1:34" x14ac:dyDescent="0.25">
      <c r="A18" t="s">
        <v>273</v>
      </c>
      <c r="B18" t="s">
        <v>154</v>
      </c>
      <c r="C18" t="s">
        <v>226</v>
      </c>
      <c r="D18" t="s">
        <v>244</v>
      </c>
      <c r="E18" s="31">
        <v>67.293478260869563</v>
      </c>
      <c r="F18" s="31">
        <v>3.8748796640284286</v>
      </c>
      <c r="G18" s="31">
        <v>3.6071652398643193</v>
      </c>
      <c r="H18" s="31">
        <v>0.87232918753028577</v>
      </c>
      <c r="I18" s="31">
        <v>0.60461476336617659</v>
      </c>
      <c r="J18" s="31">
        <v>260.75413043478261</v>
      </c>
      <c r="K18" s="31">
        <v>242.7386956521739</v>
      </c>
      <c r="L18" s="31">
        <v>58.702065217391294</v>
      </c>
      <c r="M18" s="31">
        <v>40.6866304347826</v>
      </c>
      <c r="N18" s="31">
        <v>12.276304347826088</v>
      </c>
      <c r="O18" s="31">
        <v>5.7391304347826084</v>
      </c>
      <c r="P18" s="31">
        <v>45.714130434782597</v>
      </c>
      <c r="Q18" s="31">
        <v>45.714130434782597</v>
      </c>
      <c r="R18" s="31">
        <v>0</v>
      </c>
      <c r="S18" s="31">
        <v>156.3379347826087</v>
      </c>
      <c r="T18" s="31">
        <v>152.23358695652175</v>
      </c>
      <c r="U18" s="31">
        <v>4.1043478260869559</v>
      </c>
      <c r="V18" s="31">
        <v>0</v>
      </c>
      <c r="W18" s="31">
        <v>0</v>
      </c>
      <c r="X18" s="31">
        <v>0</v>
      </c>
      <c r="Y18" s="31">
        <v>0</v>
      </c>
      <c r="Z18" s="31">
        <v>0</v>
      </c>
      <c r="AA18" s="31">
        <v>0</v>
      </c>
      <c r="AB18" s="31">
        <v>0</v>
      </c>
      <c r="AC18" s="31">
        <v>0</v>
      </c>
      <c r="AD18" s="31">
        <v>0</v>
      </c>
      <c r="AE18" s="31">
        <v>0</v>
      </c>
      <c r="AF18" t="s">
        <v>63</v>
      </c>
      <c r="AG18" s="32">
        <v>1</v>
      </c>
      <c r="AH18"/>
    </row>
    <row r="19" spans="1:34" x14ac:dyDescent="0.25">
      <c r="A19" t="s">
        <v>273</v>
      </c>
      <c r="B19" t="s">
        <v>162</v>
      </c>
      <c r="C19" t="s">
        <v>228</v>
      </c>
      <c r="D19" t="s">
        <v>237</v>
      </c>
      <c r="E19" s="31">
        <v>24.804347826086957</v>
      </c>
      <c r="F19" s="31">
        <v>4.2992331288343557</v>
      </c>
      <c r="G19" s="31">
        <v>3.9987160385626641</v>
      </c>
      <c r="H19" s="31">
        <v>0.6952234881682734</v>
      </c>
      <c r="I19" s="31">
        <v>0.39470639789658191</v>
      </c>
      <c r="J19" s="31">
        <v>106.63967391304348</v>
      </c>
      <c r="K19" s="31">
        <v>99.185543478260868</v>
      </c>
      <c r="L19" s="31">
        <v>17.244565217391305</v>
      </c>
      <c r="M19" s="31">
        <v>9.7904347826086955</v>
      </c>
      <c r="N19" s="31">
        <v>2.7639130434782611</v>
      </c>
      <c r="O19" s="31">
        <v>4.6902173913043477</v>
      </c>
      <c r="P19" s="31">
        <v>16.170108695652175</v>
      </c>
      <c r="Q19" s="31">
        <v>16.170108695652175</v>
      </c>
      <c r="R19" s="31">
        <v>0</v>
      </c>
      <c r="S19" s="31">
        <v>73.225000000000009</v>
      </c>
      <c r="T19" s="31">
        <v>62.063043478260873</v>
      </c>
      <c r="U19" s="31">
        <v>3.0951086956521738</v>
      </c>
      <c r="V19" s="31">
        <v>8.0668478260869563</v>
      </c>
      <c r="W19" s="31">
        <v>3.6277173913043477</v>
      </c>
      <c r="X19" s="31">
        <v>0</v>
      </c>
      <c r="Y19" s="31">
        <v>0</v>
      </c>
      <c r="Z19" s="31">
        <v>0</v>
      </c>
      <c r="AA19" s="31">
        <v>0</v>
      </c>
      <c r="AB19" s="31">
        <v>0</v>
      </c>
      <c r="AC19" s="31">
        <v>3.6277173913043477</v>
      </c>
      <c r="AD19" s="31">
        <v>0</v>
      </c>
      <c r="AE19" s="31">
        <v>0</v>
      </c>
      <c r="AF19" t="s">
        <v>71</v>
      </c>
      <c r="AG19" s="32">
        <v>1</v>
      </c>
      <c r="AH19"/>
    </row>
    <row r="20" spans="1:34" x14ac:dyDescent="0.25">
      <c r="A20" t="s">
        <v>273</v>
      </c>
      <c r="B20" t="s">
        <v>134</v>
      </c>
      <c r="C20" t="s">
        <v>196</v>
      </c>
      <c r="D20" t="s">
        <v>246</v>
      </c>
      <c r="E20" s="31">
        <v>48.347826086956523</v>
      </c>
      <c r="F20" s="31">
        <v>4.0722234712230216</v>
      </c>
      <c r="G20" s="31">
        <v>3.7760229316546754</v>
      </c>
      <c r="H20" s="31">
        <v>1.0154563848920863</v>
      </c>
      <c r="I20" s="31">
        <v>0.71925584532374098</v>
      </c>
      <c r="J20" s="31">
        <v>196.88315217391303</v>
      </c>
      <c r="K20" s="31">
        <v>182.56249999999997</v>
      </c>
      <c r="L20" s="31">
        <v>49.095108695652172</v>
      </c>
      <c r="M20" s="31">
        <v>34.774456521739133</v>
      </c>
      <c r="N20" s="31">
        <v>11.538043478260869</v>
      </c>
      <c r="O20" s="31">
        <v>2.7826086956521738</v>
      </c>
      <c r="P20" s="31">
        <v>34.918478260869563</v>
      </c>
      <c r="Q20" s="31">
        <v>34.918478260869563</v>
      </c>
      <c r="R20" s="31">
        <v>0</v>
      </c>
      <c r="S20" s="31">
        <v>112.86956521739131</v>
      </c>
      <c r="T20" s="31">
        <v>95.899456521739125</v>
      </c>
      <c r="U20" s="31">
        <v>2.4429347826086958</v>
      </c>
      <c r="V20" s="31">
        <v>14.527173913043478</v>
      </c>
      <c r="W20" s="31">
        <v>48.858695652173907</v>
      </c>
      <c r="X20" s="31">
        <v>0</v>
      </c>
      <c r="Y20" s="31">
        <v>1.1902173913043479</v>
      </c>
      <c r="Z20" s="31">
        <v>0</v>
      </c>
      <c r="AA20" s="31">
        <v>6.9320652173913047</v>
      </c>
      <c r="AB20" s="31">
        <v>0</v>
      </c>
      <c r="AC20" s="31">
        <v>35.184782608695649</v>
      </c>
      <c r="AD20" s="31">
        <v>0</v>
      </c>
      <c r="AE20" s="31">
        <v>5.5516304347826084</v>
      </c>
      <c r="AF20" t="s">
        <v>43</v>
      </c>
      <c r="AG20" s="32">
        <v>1</v>
      </c>
      <c r="AH20"/>
    </row>
    <row r="21" spans="1:34" x14ac:dyDescent="0.25">
      <c r="A21" t="s">
        <v>273</v>
      </c>
      <c r="B21" t="s">
        <v>153</v>
      </c>
      <c r="C21" t="s">
        <v>185</v>
      </c>
      <c r="D21" t="s">
        <v>236</v>
      </c>
      <c r="E21" s="31">
        <v>24.347826086956523</v>
      </c>
      <c r="F21" s="31">
        <v>4.257950892857143</v>
      </c>
      <c r="G21" s="31">
        <v>4.0936071428571434</v>
      </c>
      <c r="H21" s="31">
        <v>0.7211160714285717</v>
      </c>
      <c r="I21" s="31">
        <v>0.55677232142857169</v>
      </c>
      <c r="J21" s="31">
        <v>103.67184782608697</v>
      </c>
      <c r="K21" s="31">
        <v>99.670434782608709</v>
      </c>
      <c r="L21" s="31">
        <v>17.557608695652181</v>
      </c>
      <c r="M21" s="31">
        <v>13.556195652173919</v>
      </c>
      <c r="N21" s="31">
        <v>0.38402173913043475</v>
      </c>
      <c r="O21" s="31">
        <v>3.617391304347827</v>
      </c>
      <c r="P21" s="31">
        <v>15.501739130434789</v>
      </c>
      <c r="Q21" s="31">
        <v>15.501739130434789</v>
      </c>
      <c r="R21" s="31">
        <v>0</v>
      </c>
      <c r="S21" s="31">
        <v>70.612499999999997</v>
      </c>
      <c r="T21" s="31">
        <v>59.673369565217392</v>
      </c>
      <c r="U21" s="31">
        <v>0</v>
      </c>
      <c r="V21" s="31">
        <v>10.939130434782607</v>
      </c>
      <c r="W21" s="31">
        <v>0</v>
      </c>
      <c r="X21" s="31">
        <v>0</v>
      </c>
      <c r="Y21" s="31">
        <v>0</v>
      </c>
      <c r="Z21" s="31">
        <v>0</v>
      </c>
      <c r="AA21" s="31">
        <v>0</v>
      </c>
      <c r="AB21" s="31">
        <v>0</v>
      </c>
      <c r="AC21" s="31">
        <v>0</v>
      </c>
      <c r="AD21" s="31">
        <v>0</v>
      </c>
      <c r="AE21" s="31">
        <v>0</v>
      </c>
      <c r="AF21" t="s">
        <v>62</v>
      </c>
      <c r="AG21" s="32">
        <v>1</v>
      </c>
      <c r="AH21"/>
    </row>
    <row r="22" spans="1:34" x14ac:dyDescent="0.25">
      <c r="A22" t="s">
        <v>273</v>
      </c>
      <c r="B22" t="s">
        <v>168</v>
      </c>
      <c r="C22" t="s">
        <v>214</v>
      </c>
      <c r="D22" t="s">
        <v>244</v>
      </c>
      <c r="E22" s="31">
        <v>37.510869565217391</v>
      </c>
      <c r="F22" s="31">
        <v>3.7353433787308026</v>
      </c>
      <c r="G22" s="31">
        <v>3.4657229788467103</v>
      </c>
      <c r="H22" s="31">
        <v>0.96093885830194181</v>
      </c>
      <c r="I22" s="31">
        <v>0.69131845841785022</v>
      </c>
      <c r="J22" s="31">
        <v>140.11597826086955</v>
      </c>
      <c r="K22" s="31">
        <v>130.00228260869562</v>
      </c>
      <c r="L22" s="31">
        <v>36.045652173913055</v>
      </c>
      <c r="M22" s="31">
        <v>25.931956521739142</v>
      </c>
      <c r="N22" s="31">
        <v>4.4669565217391298</v>
      </c>
      <c r="O22" s="31">
        <v>5.6467391304347823</v>
      </c>
      <c r="P22" s="31">
        <v>14.835978260869567</v>
      </c>
      <c r="Q22" s="31">
        <v>14.835978260869567</v>
      </c>
      <c r="R22" s="31">
        <v>0</v>
      </c>
      <c r="S22" s="31">
        <v>89.234347826086932</v>
      </c>
      <c r="T22" s="31">
        <v>82.778260869565187</v>
      </c>
      <c r="U22" s="31">
        <v>0</v>
      </c>
      <c r="V22" s="31">
        <v>6.4560869565217391</v>
      </c>
      <c r="W22" s="31">
        <v>45.716086956521735</v>
      </c>
      <c r="X22" s="31">
        <v>7.4708695652173933</v>
      </c>
      <c r="Y22" s="31">
        <v>0</v>
      </c>
      <c r="Z22" s="31">
        <v>0</v>
      </c>
      <c r="AA22" s="31">
        <v>4.9186956521739145</v>
      </c>
      <c r="AB22" s="31">
        <v>0</v>
      </c>
      <c r="AC22" s="31">
        <v>32.998152173913034</v>
      </c>
      <c r="AD22" s="31">
        <v>0</v>
      </c>
      <c r="AE22" s="31">
        <v>0.3283695652173913</v>
      </c>
      <c r="AF22" t="s">
        <v>78</v>
      </c>
      <c r="AG22" s="32">
        <v>1</v>
      </c>
      <c r="AH22"/>
    </row>
    <row r="23" spans="1:34" x14ac:dyDescent="0.25">
      <c r="A23" t="s">
        <v>273</v>
      </c>
      <c r="B23" t="s">
        <v>138</v>
      </c>
      <c r="C23" t="s">
        <v>218</v>
      </c>
      <c r="D23" t="s">
        <v>241</v>
      </c>
      <c r="E23" s="31">
        <v>54.717391304347828</v>
      </c>
      <c r="F23" s="31">
        <v>4.2319547079856967</v>
      </c>
      <c r="G23" s="31">
        <v>4.0597477155343658</v>
      </c>
      <c r="H23" s="31">
        <v>0.81152761223678982</v>
      </c>
      <c r="I23" s="31">
        <v>0.63932061978545884</v>
      </c>
      <c r="J23" s="31">
        <v>231.56152173913043</v>
      </c>
      <c r="K23" s="31">
        <v>222.13880434782607</v>
      </c>
      <c r="L23" s="31">
        <v>44.404673913043482</v>
      </c>
      <c r="M23" s="31">
        <v>34.981956521739129</v>
      </c>
      <c r="N23" s="31">
        <v>4.5543478260869579</v>
      </c>
      <c r="O23" s="31">
        <v>4.8683695652173933</v>
      </c>
      <c r="P23" s="31">
        <v>48.145326086956537</v>
      </c>
      <c r="Q23" s="31">
        <v>48.145326086956537</v>
      </c>
      <c r="R23" s="31">
        <v>0</v>
      </c>
      <c r="S23" s="31">
        <v>139.01152173913042</v>
      </c>
      <c r="T23" s="31">
        <v>125.77608695652171</v>
      </c>
      <c r="U23" s="31">
        <v>0</v>
      </c>
      <c r="V23" s="31">
        <v>13.235434782608705</v>
      </c>
      <c r="W23" s="31">
        <v>137.04347826086956</v>
      </c>
      <c r="X23" s="31">
        <v>12.384239130434784</v>
      </c>
      <c r="Y23" s="31">
        <v>0</v>
      </c>
      <c r="Z23" s="31">
        <v>3.5993478260869578</v>
      </c>
      <c r="AA23" s="31">
        <v>35.130217391304342</v>
      </c>
      <c r="AB23" s="31">
        <v>0</v>
      </c>
      <c r="AC23" s="31">
        <v>72.694239130434781</v>
      </c>
      <c r="AD23" s="31">
        <v>0</v>
      </c>
      <c r="AE23" s="31">
        <v>13.235434782608705</v>
      </c>
      <c r="AF23" t="s">
        <v>47</v>
      </c>
      <c r="AG23" s="32">
        <v>1</v>
      </c>
      <c r="AH23"/>
    </row>
    <row r="24" spans="1:34" x14ac:dyDescent="0.25">
      <c r="A24" t="s">
        <v>273</v>
      </c>
      <c r="B24" t="s">
        <v>175</v>
      </c>
      <c r="C24" t="s">
        <v>235</v>
      </c>
      <c r="D24" t="s">
        <v>245</v>
      </c>
      <c r="E24" s="31">
        <v>44.119565217391305</v>
      </c>
      <c r="F24" s="31">
        <v>4.3731214584873124</v>
      </c>
      <c r="G24" s="31">
        <v>4.0357230845035721</v>
      </c>
      <c r="H24" s="31">
        <v>1.143569844789357</v>
      </c>
      <c r="I24" s="31">
        <v>0.80617147080561713</v>
      </c>
      <c r="J24" s="31">
        <v>192.94021739130434</v>
      </c>
      <c r="K24" s="31">
        <v>178.05434782608697</v>
      </c>
      <c r="L24" s="31">
        <v>50.453804347826086</v>
      </c>
      <c r="M24" s="31">
        <v>35.567934782608695</v>
      </c>
      <c r="N24" s="31">
        <v>9.9755434782608692</v>
      </c>
      <c r="O24" s="31">
        <v>4.9103260869565215</v>
      </c>
      <c r="P24" s="31">
        <v>0</v>
      </c>
      <c r="Q24" s="31">
        <v>0</v>
      </c>
      <c r="R24" s="31">
        <v>0</v>
      </c>
      <c r="S24" s="31">
        <v>142.48641304347825</v>
      </c>
      <c r="T24" s="31">
        <v>123.47282608695652</v>
      </c>
      <c r="U24" s="31">
        <v>0</v>
      </c>
      <c r="V24" s="31">
        <v>19.013586956521738</v>
      </c>
      <c r="W24" s="31">
        <v>0</v>
      </c>
      <c r="X24" s="31">
        <v>0</v>
      </c>
      <c r="Y24" s="31">
        <v>0</v>
      </c>
      <c r="Z24" s="31">
        <v>0</v>
      </c>
      <c r="AA24" s="31">
        <v>0</v>
      </c>
      <c r="AB24" s="31">
        <v>0</v>
      </c>
      <c r="AC24" s="31">
        <v>0</v>
      </c>
      <c r="AD24" s="31">
        <v>0</v>
      </c>
      <c r="AE24" s="31">
        <v>0</v>
      </c>
      <c r="AF24" t="s">
        <v>85</v>
      </c>
      <c r="AG24" s="32">
        <v>1</v>
      </c>
      <c r="AH24"/>
    </row>
    <row r="25" spans="1:34" x14ac:dyDescent="0.25">
      <c r="A25" t="s">
        <v>273</v>
      </c>
      <c r="B25" t="s">
        <v>119</v>
      </c>
      <c r="C25" t="s">
        <v>208</v>
      </c>
      <c r="D25" t="s">
        <v>245</v>
      </c>
      <c r="E25" s="31">
        <v>27.130434782608695</v>
      </c>
      <c r="F25" s="31">
        <v>5.2057411858974358</v>
      </c>
      <c r="G25" s="31">
        <v>4.732716346153846</v>
      </c>
      <c r="H25" s="31">
        <v>0.6519911858974361</v>
      </c>
      <c r="I25" s="31">
        <v>0.17896634615384616</v>
      </c>
      <c r="J25" s="31">
        <v>141.23402173913044</v>
      </c>
      <c r="K25" s="31">
        <v>128.40065217391304</v>
      </c>
      <c r="L25" s="31">
        <v>17.688804347826093</v>
      </c>
      <c r="M25" s="31">
        <v>4.8554347826086959</v>
      </c>
      <c r="N25" s="31">
        <v>6.7745652173913067</v>
      </c>
      <c r="O25" s="31">
        <v>6.0588043478260882</v>
      </c>
      <c r="P25" s="31">
        <v>34.109130434782614</v>
      </c>
      <c r="Q25" s="31">
        <v>34.109130434782614</v>
      </c>
      <c r="R25" s="31">
        <v>0</v>
      </c>
      <c r="S25" s="31">
        <v>89.43608695652172</v>
      </c>
      <c r="T25" s="31">
        <v>82.608478260869546</v>
      </c>
      <c r="U25" s="31">
        <v>0</v>
      </c>
      <c r="V25" s="31">
        <v>6.8276086956521764</v>
      </c>
      <c r="W25" s="31">
        <v>61.667717391304365</v>
      </c>
      <c r="X25" s="31">
        <v>1.5651086956521738</v>
      </c>
      <c r="Y25" s="31">
        <v>0</v>
      </c>
      <c r="Z25" s="31">
        <v>0</v>
      </c>
      <c r="AA25" s="31">
        <v>18.448369565217394</v>
      </c>
      <c r="AB25" s="31">
        <v>0</v>
      </c>
      <c r="AC25" s="31">
        <v>41.654239130434796</v>
      </c>
      <c r="AD25" s="31">
        <v>0</v>
      </c>
      <c r="AE25" s="31">
        <v>0</v>
      </c>
      <c r="AF25" t="s">
        <v>28</v>
      </c>
      <c r="AG25" s="32">
        <v>1</v>
      </c>
      <c r="AH25"/>
    </row>
    <row r="26" spans="1:34" x14ac:dyDescent="0.25">
      <c r="A26" t="s">
        <v>273</v>
      </c>
      <c r="B26" t="s">
        <v>171</v>
      </c>
      <c r="C26" t="s">
        <v>233</v>
      </c>
      <c r="D26" t="s">
        <v>241</v>
      </c>
      <c r="E26" s="31">
        <v>58.206521739130437</v>
      </c>
      <c r="F26" s="31">
        <v>5.1163622782446314</v>
      </c>
      <c r="G26" s="31">
        <v>4.895661998132586</v>
      </c>
      <c r="H26" s="31">
        <v>0.80766199813258643</v>
      </c>
      <c r="I26" s="31">
        <v>0.58696171802054165</v>
      </c>
      <c r="J26" s="31">
        <v>297.80565217391307</v>
      </c>
      <c r="K26" s="31">
        <v>284.95945652173913</v>
      </c>
      <c r="L26" s="31">
        <v>47.011195652173917</v>
      </c>
      <c r="M26" s="31">
        <v>34.165000000000006</v>
      </c>
      <c r="N26" s="31">
        <v>7.1070652173913045</v>
      </c>
      <c r="O26" s="31">
        <v>5.7391304347826084</v>
      </c>
      <c r="P26" s="31">
        <v>34.259891304347818</v>
      </c>
      <c r="Q26" s="31">
        <v>34.259891304347818</v>
      </c>
      <c r="R26" s="31">
        <v>0</v>
      </c>
      <c r="S26" s="31">
        <v>216.5345652173913</v>
      </c>
      <c r="T26" s="31">
        <v>183.86749999999998</v>
      </c>
      <c r="U26" s="31">
        <v>1.6447826086956521</v>
      </c>
      <c r="V26" s="31">
        <v>31.022282608695669</v>
      </c>
      <c r="W26" s="31">
        <v>0</v>
      </c>
      <c r="X26" s="31">
        <v>0</v>
      </c>
      <c r="Y26" s="31">
        <v>0</v>
      </c>
      <c r="Z26" s="31">
        <v>0</v>
      </c>
      <c r="AA26" s="31">
        <v>0</v>
      </c>
      <c r="AB26" s="31">
        <v>0</v>
      </c>
      <c r="AC26" s="31">
        <v>0</v>
      </c>
      <c r="AD26" s="31">
        <v>0</v>
      </c>
      <c r="AE26" s="31">
        <v>0</v>
      </c>
      <c r="AF26" t="s">
        <v>81</v>
      </c>
      <c r="AG26" s="32">
        <v>1</v>
      </c>
      <c r="AH26"/>
    </row>
    <row r="27" spans="1:34" x14ac:dyDescent="0.25">
      <c r="A27" t="s">
        <v>273</v>
      </c>
      <c r="B27" t="s">
        <v>166</v>
      </c>
      <c r="C27" t="s">
        <v>231</v>
      </c>
      <c r="D27" t="s">
        <v>238</v>
      </c>
      <c r="E27" s="31">
        <v>24.358695652173914</v>
      </c>
      <c r="F27" s="31">
        <v>5.7319991075412773</v>
      </c>
      <c r="G27" s="31">
        <v>4.0900892458723783</v>
      </c>
      <c r="H27" s="31">
        <v>2.0136189201249444</v>
      </c>
      <c r="I27" s="31">
        <v>0.3717090584560464</v>
      </c>
      <c r="J27" s="31">
        <v>139.62402173913046</v>
      </c>
      <c r="K27" s="31">
        <v>99.629239130434783</v>
      </c>
      <c r="L27" s="31">
        <v>49.049130434782612</v>
      </c>
      <c r="M27" s="31">
        <v>9.054347826086957</v>
      </c>
      <c r="N27" s="31">
        <v>34.678478260869568</v>
      </c>
      <c r="O27" s="31">
        <v>5.3163043478260876</v>
      </c>
      <c r="P27" s="31">
        <v>4.2307608695652172</v>
      </c>
      <c r="Q27" s="31">
        <v>4.2307608695652172</v>
      </c>
      <c r="R27" s="31">
        <v>0</v>
      </c>
      <c r="S27" s="31">
        <v>86.344130434782613</v>
      </c>
      <c r="T27" s="31">
        <v>73.529239130434789</v>
      </c>
      <c r="U27" s="31">
        <v>0</v>
      </c>
      <c r="V27" s="31">
        <v>12.814891304347826</v>
      </c>
      <c r="W27" s="31">
        <v>0</v>
      </c>
      <c r="X27" s="31">
        <v>0</v>
      </c>
      <c r="Y27" s="31">
        <v>0</v>
      </c>
      <c r="Z27" s="31">
        <v>0</v>
      </c>
      <c r="AA27" s="31">
        <v>0</v>
      </c>
      <c r="AB27" s="31">
        <v>0</v>
      </c>
      <c r="AC27" s="31">
        <v>0</v>
      </c>
      <c r="AD27" s="31">
        <v>0</v>
      </c>
      <c r="AE27" s="31">
        <v>0</v>
      </c>
      <c r="AF27" t="s">
        <v>76</v>
      </c>
      <c r="AG27" s="32">
        <v>1</v>
      </c>
      <c r="AH27"/>
    </row>
    <row r="28" spans="1:34" x14ac:dyDescent="0.25">
      <c r="A28" t="s">
        <v>273</v>
      </c>
      <c r="B28" t="s">
        <v>146</v>
      </c>
      <c r="C28" t="s">
        <v>223</v>
      </c>
      <c r="D28" t="s">
        <v>251</v>
      </c>
      <c r="E28" s="31">
        <v>37.043478260869563</v>
      </c>
      <c r="F28" s="31">
        <v>4.7768661971830984</v>
      </c>
      <c r="G28" s="31">
        <v>4.4367018779342713</v>
      </c>
      <c r="H28" s="31">
        <v>1.1901026995305164</v>
      </c>
      <c r="I28" s="31">
        <v>0.84993838028169022</v>
      </c>
      <c r="J28" s="31">
        <v>176.95173913043476</v>
      </c>
      <c r="K28" s="31">
        <v>164.35086956521735</v>
      </c>
      <c r="L28" s="31">
        <v>44.085543478260867</v>
      </c>
      <c r="M28" s="31">
        <v>31.48467391304348</v>
      </c>
      <c r="N28" s="31">
        <v>7.8861956521739129</v>
      </c>
      <c r="O28" s="31">
        <v>4.7146739130434785</v>
      </c>
      <c r="P28" s="31">
        <v>31.839565217391296</v>
      </c>
      <c r="Q28" s="31">
        <v>31.839565217391296</v>
      </c>
      <c r="R28" s="31">
        <v>0</v>
      </c>
      <c r="S28" s="31">
        <v>101.0266304347826</v>
      </c>
      <c r="T28" s="31">
        <v>88.956521739130423</v>
      </c>
      <c r="U28" s="31">
        <v>0.60043478260869565</v>
      </c>
      <c r="V28" s="31">
        <v>11.469673913043476</v>
      </c>
      <c r="W28" s="31">
        <v>9.493804347826087</v>
      </c>
      <c r="X28" s="31">
        <v>6.0971739130434788</v>
      </c>
      <c r="Y28" s="31">
        <v>0</v>
      </c>
      <c r="Z28" s="31">
        <v>0</v>
      </c>
      <c r="AA28" s="31">
        <v>3.3966304347826082</v>
      </c>
      <c r="AB28" s="31">
        <v>0</v>
      </c>
      <c r="AC28" s="31">
        <v>0</v>
      </c>
      <c r="AD28" s="31">
        <v>0</v>
      </c>
      <c r="AE28" s="31">
        <v>0</v>
      </c>
      <c r="AF28" t="s">
        <v>55</v>
      </c>
      <c r="AG28" s="32">
        <v>1</v>
      </c>
      <c r="AH28"/>
    </row>
    <row r="29" spans="1:34" x14ac:dyDescent="0.25">
      <c r="A29" t="s">
        <v>273</v>
      </c>
      <c r="B29" t="s">
        <v>128</v>
      </c>
      <c r="C29" t="s">
        <v>191</v>
      </c>
      <c r="D29" t="s">
        <v>241</v>
      </c>
      <c r="E29" s="31">
        <v>60.260869565217391</v>
      </c>
      <c r="F29" s="31">
        <v>4.697308802308803</v>
      </c>
      <c r="G29" s="31">
        <v>4.2973268398268401</v>
      </c>
      <c r="H29" s="31">
        <v>0.95669913419913433</v>
      </c>
      <c r="I29" s="31">
        <v>0.55671717171717183</v>
      </c>
      <c r="J29" s="31">
        <v>283.06391304347829</v>
      </c>
      <c r="K29" s="31">
        <v>258.96065217391305</v>
      </c>
      <c r="L29" s="31">
        <v>57.651521739130445</v>
      </c>
      <c r="M29" s="31">
        <v>33.548260869565226</v>
      </c>
      <c r="N29" s="31">
        <v>17.797173913043476</v>
      </c>
      <c r="O29" s="31">
        <v>6.3060869565217388</v>
      </c>
      <c r="P29" s="31">
        <v>59.745217391304351</v>
      </c>
      <c r="Q29" s="31">
        <v>59.745217391304351</v>
      </c>
      <c r="R29" s="31">
        <v>0</v>
      </c>
      <c r="S29" s="31">
        <v>165.66717391304351</v>
      </c>
      <c r="T29" s="31">
        <v>155.97326086956525</v>
      </c>
      <c r="U29" s="31">
        <v>0</v>
      </c>
      <c r="V29" s="31">
        <v>9.6939130434782594</v>
      </c>
      <c r="W29" s="31">
        <v>137.58739130434782</v>
      </c>
      <c r="X29" s="31">
        <v>12.676956521739132</v>
      </c>
      <c r="Y29" s="31">
        <v>0</v>
      </c>
      <c r="Z29" s="31">
        <v>6.3060869565217388</v>
      </c>
      <c r="AA29" s="31">
        <v>33.208260869565216</v>
      </c>
      <c r="AB29" s="31">
        <v>0</v>
      </c>
      <c r="AC29" s="31">
        <v>84.857934782608694</v>
      </c>
      <c r="AD29" s="31">
        <v>0</v>
      </c>
      <c r="AE29" s="31">
        <v>0.53815217391304349</v>
      </c>
      <c r="AF29" t="s">
        <v>37</v>
      </c>
      <c r="AG29" s="32">
        <v>1</v>
      </c>
      <c r="AH29"/>
    </row>
    <row r="30" spans="1:34" x14ac:dyDescent="0.25">
      <c r="A30" t="s">
        <v>273</v>
      </c>
      <c r="B30" t="s">
        <v>155</v>
      </c>
      <c r="C30" t="s">
        <v>227</v>
      </c>
      <c r="D30" t="s">
        <v>247</v>
      </c>
      <c r="E30" s="31">
        <v>21.293478260869566</v>
      </c>
      <c r="F30" s="31">
        <v>4.8762123532414483</v>
      </c>
      <c r="G30" s="31">
        <v>4.5642266462480849</v>
      </c>
      <c r="H30" s="31">
        <v>1.1211536498213368</v>
      </c>
      <c r="I30" s="31">
        <v>0.80916794282797311</v>
      </c>
      <c r="J30" s="31">
        <v>103.83152173913041</v>
      </c>
      <c r="K30" s="31">
        <v>97.188260869565198</v>
      </c>
      <c r="L30" s="31">
        <v>23.873260869565208</v>
      </c>
      <c r="M30" s="31">
        <v>17.229999999999993</v>
      </c>
      <c r="N30" s="31">
        <v>1.2389130434782607</v>
      </c>
      <c r="O30" s="31">
        <v>5.4043478260869566</v>
      </c>
      <c r="P30" s="31">
        <v>13.151413043478259</v>
      </c>
      <c r="Q30" s="31">
        <v>13.151413043478259</v>
      </c>
      <c r="R30" s="31">
        <v>0</v>
      </c>
      <c r="S30" s="31">
        <v>66.806847826086937</v>
      </c>
      <c r="T30" s="31">
        <v>57.805434782608671</v>
      </c>
      <c r="U30" s="31">
        <v>0</v>
      </c>
      <c r="V30" s="31">
        <v>9.0014130434782622</v>
      </c>
      <c r="W30" s="31">
        <v>0</v>
      </c>
      <c r="X30" s="31">
        <v>0</v>
      </c>
      <c r="Y30" s="31">
        <v>0</v>
      </c>
      <c r="Z30" s="31">
        <v>0</v>
      </c>
      <c r="AA30" s="31">
        <v>0</v>
      </c>
      <c r="AB30" s="31">
        <v>0</v>
      </c>
      <c r="AC30" s="31">
        <v>0</v>
      </c>
      <c r="AD30" s="31">
        <v>0</v>
      </c>
      <c r="AE30" s="31">
        <v>0</v>
      </c>
      <c r="AF30" t="s">
        <v>64</v>
      </c>
      <c r="AG30" s="32">
        <v>1</v>
      </c>
      <c r="AH30"/>
    </row>
    <row r="31" spans="1:34" x14ac:dyDescent="0.25">
      <c r="A31" t="s">
        <v>273</v>
      </c>
      <c r="B31" t="s">
        <v>92</v>
      </c>
      <c r="C31" t="s">
        <v>194</v>
      </c>
      <c r="D31" t="s">
        <v>242</v>
      </c>
      <c r="E31" s="31">
        <v>62.032608695652172</v>
      </c>
      <c r="F31" s="31">
        <v>4.2598247765901522</v>
      </c>
      <c r="G31" s="31">
        <v>3.8327177150867349</v>
      </c>
      <c r="H31" s="31">
        <v>0.91186612931487654</v>
      </c>
      <c r="I31" s="31">
        <v>0.48475906781145961</v>
      </c>
      <c r="J31" s="31">
        <v>264.24804347826085</v>
      </c>
      <c r="K31" s="31">
        <v>237.75347826086951</v>
      </c>
      <c r="L31" s="31">
        <v>56.565434782608698</v>
      </c>
      <c r="M31" s="31">
        <v>30.070869565217389</v>
      </c>
      <c r="N31" s="31">
        <v>21.342391304347835</v>
      </c>
      <c r="O31" s="31">
        <v>5.1521739130434785</v>
      </c>
      <c r="P31" s="31">
        <v>36.317065217391296</v>
      </c>
      <c r="Q31" s="31">
        <v>36.317065217391296</v>
      </c>
      <c r="R31" s="31">
        <v>0</v>
      </c>
      <c r="S31" s="31">
        <v>171.36554347826083</v>
      </c>
      <c r="T31" s="31">
        <v>153.58858695652171</v>
      </c>
      <c r="U31" s="31">
        <v>0</v>
      </c>
      <c r="V31" s="31">
        <v>17.776956521739127</v>
      </c>
      <c r="W31" s="31">
        <v>63.175000000000011</v>
      </c>
      <c r="X31" s="31">
        <v>11.773478260869563</v>
      </c>
      <c r="Y31" s="31">
        <v>0</v>
      </c>
      <c r="Z31" s="31">
        <v>0</v>
      </c>
      <c r="AA31" s="31">
        <v>21.152934782608689</v>
      </c>
      <c r="AB31" s="31">
        <v>0</v>
      </c>
      <c r="AC31" s="31">
        <v>30.248586956521766</v>
      </c>
      <c r="AD31" s="31">
        <v>0</v>
      </c>
      <c r="AE31" s="31">
        <v>0</v>
      </c>
      <c r="AF31" t="s">
        <v>1</v>
      </c>
      <c r="AG31" s="32">
        <v>1</v>
      </c>
      <c r="AH31"/>
    </row>
    <row r="32" spans="1:34" x14ac:dyDescent="0.25">
      <c r="A32" t="s">
        <v>273</v>
      </c>
      <c r="B32" t="s">
        <v>140</v>
      </c>
      <c r="C32" t="s">
        <v>219</v>
      </c>
      <c r="D32" t="s">
        <v>245</v>
      </c>
      <c r="E32" s="31">
        <v>39.358695652173914</v>
      </c>
      <c r="F32" s="31">
        <v>3.9499502899751455</v>
      </c>
      <c r="G32" s="31">
        <v>3.7073874620270648</v>
      </c>
      <c r="H32" s="31">
        <v>1.188080640706987</v>
      </c>
      <c r="I32" s="31">
        <v>0.94551781275890634</v>
      </c>
      <c r="J32" s="31">
        <v>155.46489130434784</v>
      </c>
      <c r="K32" s="31">
        <v>145.91793478260871</v>
      </c>
      <c r="L32" s="31">
        <v>46.761304347826091</v>
      </c>
      <c r="M32" s="31">
        <v>37.214347826086957</v>
      </c>
      <c r="N32" s="31">
        <v>4.0807608695652178</v>
      </c>
      <c r="O32" s="31">
        <v>5.4661956521739139</v>
      </c>
      <c r="P32" s="31">
        <v>11.243369565217394</v>
      </c>
      <c r="Q32" s="31">
        <v>11.243369565217394</v>
      </c>
      <c r="R32" s="31">
        <v>0</v>
      </c>
      <c r="S32" s="31">
        <v>97.460217391304369</v>
      </c>
      <c r="T32" s="31">
        <v>71.631195652173929</v>
      </c>
      <c r="U32" s="31">
        <v>0</v>
      </c>
      <c r="V32" s="31">
        <v>25.82902173913044</v>
      </c>
      <c r="W32" s="31">
        <v>4.2644565217391301</v>
      </c>
      <c r="X32" s="31">
        <v>0</v>
      </c>
      <c r="Y32" s="31">
        <v>0</v>
      </c>
      <c r="Z32" s="31">
        <v>0</v>
      </c>
      <c r="AA32" s="31">
        <v>4.2644565217391301</v>
      </c>
      <c r="AB32" s="31">
        <v>0</v>
      </c>
      <c r="AC32" s="31">
        <v>0</v>
      </c>
      <c r="AD32" s="31">
        <v>0</v>
      </c>
      <c r="AE32" s="31">
        <v>0</v>
      </c>
      <c r="AF32" t="s">
        <v>49</v>
      </c>
      <c r="AG32" s="32">
        <v>1</v>
      </c>
      <c r="AH32"/>
    </row>
    <row r="33" spans="1:34" x14ac:dyDescent="0.25">
      <c r="A33" t="s">
        <v>273</v>
      </c>
      <c r="B33" t="s">
        <v>122</v>
      </c>
      <c r="C33" t="s">
        <v>189</v>
      </c>
      <c r="D33" t="s">
        <v>241</v>
      </c>
      <c r="E33" s="31">
        <v>58.402173913043477</v>
      </c>
      <c r="F33" s="31">
        <v>4.9432458589242518</v>
      </c>
      <c r="G33" s="31">
        <v>4.6727731248836779</v>
      </c>
      <c r="H33" s="31">
        <v>1.1169998138842361</v>
      </c>
      <c r="I33" s="31">
        <v>0.84652707984366282</v>
      </c>
      <c r="J33" s="31">
        <v>288.69630434782613</v>
      </c>
      <c r="K33" s="31">
        <v>272.90010869565219</v>
      </c>
      <c r="L33" s="31">
        <v>65.235217391304346</v>
      </c>
      <c r="M33" s="31">
        <v>49.439021739130439</v>
      </c>
      <c r="N33" s="31">
        <v>10.057065217391306</v>
      </c>
      <c r="O33" s="31">
        <v>5.7391304347826084</v>
      </c>
      <c r="P33" s="31">
        <v>44.810760869565222</v>
      </c>
      <c r="Q33" s="31">
        <v>44.810760869565222</v>
      </c>
      <c r="R33" s="31">
        <v>0</v>
      </c>
      <c r="S33" s="31">
        <v>178.65032608695654</v>
      </c>
      <c r="T33" s="31">
        <v>174.67815217391305</v>
      </c>
      <c r="U33" s="31">
        <v>0</v>
      </c>
      <c r="V33" s="31">
        <v>3.9721739130434801</v>
      </c>
      <c r="W33" s="31">
        <v>0</v>
      </c>
      <c r="X33" s="31">
        <v>0</v>
      </c>
      <c r="Y33" s="31">
        <v>0</v>
      </c>
      <c r="Z33" s="31">
        <v>0</v>
      </c>
      <c r="AA33" s="31">
        <v>0</v>
      </c>
      <c r="AB33" s="31">
        <v>0</v>
      </c>
      <c r="AC33" s="31">
        <v>0</v>
      </c>
      <c r="AD33" s="31">
        <v>0</v>
      </c>
      <c r="AE33" s="31">
        <v>0</v>
      </c>
      <c r="AF33" t="s">
        <v>31</v>
      </c>
      <c r="AG33" s="32">
        <v>1</v>
      </c>
      <c r="AH33"/>
    </row>
    <row r="34" spans="1:34" x14ac:dyDescent="0.25">
      <c r="A34" t="s">
        <v>273</v>
      </c>
      <c r="B34" t="s">
        <v>114</v>
      </c>
      <c r="C34" t="s">
        <v>204</v>
      </c>
      <c r="D34" t="s">
        <v>239</v>
      </c>
      <c r="E34" s="31">
        <v>24.391304347826086</v>
      </c>
      <c r="F34" s="31">
        <v>5.4628119429589992</v>
      </c>
      <c r="G34" s="31">
        <v>4.9810383244206751</v>
      </c>
      <c r="H34" s="31">
        <v>1.621105169340463</v>
      </c>
      <c r="I34" s="31">
        <v>1.1393315508021387</v>
      </c>
      <c r="J34" s="31">
        <v>133.24510869565211</v>
      </c>
      <c r="K34" s="31">
        <v>121.49402173913037</v>
      </c>
      <c r="L34" s="31">
        <v>39.540869565217378</v>
      </c>
      <c r="M34" s="31">
        <v>27.789782608695642</v>
      </c>
      <c r="N34" s="31">
        <v>5.5771739130434783</v>
      </c>
      <c r="O34" s="31">
        <v>6.1739130434782608</v>
      </c>
      <c r="P34" s="31">
        <v>9.1203260869565224</v>
      </c>
      <c r="Q34" s="31">
        <v>9.1203260869565224</v>
      </c>
      <c r="R34" s="31">
        <v>0</v>
      </c>
      <c r="S34" s="31">
        <v>84.583913043478219</v>
      </c>
      <c r="T34" s="31">
        <v>77.240978260869525</v>
      </c>
      <c r="U34" s="31">
        <v>0</v>
      </c>
      <c r="V34" s="31">
        <v>7.3429347826086939</v>
      </c>
      <c r="W34" s="31">
        <v>55.953913043478238</v>
      </c>
      <c r="X34" s="31">
        <v>10.780978260869563</v>
      </c>
      <c r="Y34" s="31">
        <v>0</v>
      </c>
      <c r="Z34" s="31">
        <v>0</v>
      </c>
      <c r="AA34" s="31">
        <v>0</v>
      </c>
      <c r="AB34" s="31">
        <v>0</v>
      </c>
      <c r="AC34" s="31">
        <v>45.172934782608671</v>
      </c>
      <c r="AD34" s="31">
        <v>0</v>
      </c>
      <c r="AE34" s="31">
        <v>0</v>
      </c>
      <c r="AF34" t="s">
        <v>23</v>
      </c>
      <c r="AG34" s="32">
        <v>1</v>
      </c>
      <c r="AH34"/>
    </row>
    <row r="35" spans="1:34" x14ac:dyDescent="0.25">
      <c r="A35" t="s">
        <v>273</v>
      </c>
      <c r="B35" t="s">
        <v>163</v>
      </c>
      <c r="C35" t="s">
        <v>229</v>
      </c>
      <c r="D35" t="s">
        <v>246</v>
      </c>
      <c r="E35" s="31">
        <v>26.434782608695652</v>
      </c>
      <c r="F35" s="31">
        <v>4.1931620065789463</v>
      </c>
      <c r="G35" s="31">
        <v>3.7388692434210515</v>
      </c>
      <c r="H35" s="31">
        <v>0.944309210526316</v>
      </c>
      <c r="I35" s="31">
        <v>0.49001644736842115</v>
      </c>
      <c r="J35" s="31">
        <v>110.8453260869565</v>
      </c>
      <c r="K35" s="31">
        <v>98.836195652173885</v>
      </c>
      <c r="L35" s="31">
        <v>24.962608695652179</v>
      </c>
      <c r="M35" s="31">
        <v>12.953478260869568</v>
      </c>
      <c r="N35" s="31">
        <v>6.4221739130434772</v>
      </c>
      <c r="O35" s="31">
        <v>5.5869565217391308</v>
      </c>
      <c r="P35" s="31">
        <v>14.962608695652174</v>
      </c>
      <c r="Q35" s="31">
        <v>14.962608695652174</v>
      </c>
      <c r="R35" s="31">
        <v>0</v>
      </c>
      <c r="S35" s="31">
        <v>70.920108695652146</v>
      </c>
      <c r="T35" s="31">
        <v>58.977608695652151</v>
      </c>
      <c r="U35" s="31">
        <v>0</v>
      </c>
      <c r="V35" s="31">
        <v>11.942500000000001</v>
      </c>
      <c r="W35" s="31">
        <v>20.130217391304353</v>
      </c>
      <c r="X35" s="31">
        <v>0.12847826086956521</v>
      </c>
      <c r="Y35" s="31">
        <v>0</v>
      </c>
      <c r="Z35" s="31">
        <v>0</v>
      </c>
      <c r="AA35" s="31">
        <v>4.6316304347826094</v>
      </c>
      <c r="AB35" s="31">
        <v>0</v>
      </c>
      <c r="AC35" s="31">
        <v>15.370108695652178</v>
      </c>
      <c r="AD35" s="31">
        <v>0</v>
      </c>
      <c r="AE35" s="31">
        <v>0</v>
      </c>
      <c r="AF35" t="s">
        <v>72</v>
      </c>
      <c r="AG35" s="32">
        <v>1</v>
      </c>
      <c r="AH35"/>
    </row>
    <row r="36" spans="1:34" x14ac:dyDescent="0.25">
      <c r="A36" t="s">
        <v>273</v>
      </c>
      <c r="B36" t="s">
        <v>126</v>
      </c>
      <c r="C36" t="s">
        <v>200</v>
      </c>
      <c r="D36" t="s">
        <v>244</v>
      </c>
      <c r="E36" s="31">
        <v>57.706521739130437</v>
      </c>
      <c r="F36" s="31">
        <v>3.4498493124882268</v>
      </c>
      <c r="G36" s="31">
        <v>3.3527500470898475</v>
      </c>
      <c r="H36" s="31">
        <v>0.92512714258805795</v>
      </c>
      <c r="I36" s="31">
        <v>0.82802787718967785</v>
      </c>
      <c r="J36" s="31">
        <v>199.07880434782606</v>
      </c>
      <c r="K36" s="31">
        <v>193.47554347826087</v>
      </c>
      <c r="L36" s="31">
        <v>53.385869565217391</v>
      </c>
      <c r="M36" s="31">
        <v>47.782608695652172</v>
      </c>
      <c r="N36" s="31">
        <v>5.5380434782608692</v>
      </c>
      <c r="O36" s="31">
        <v>6.5217391304347824E-2</v>
      </c>
      <c r="P36" s="31">
        <v>33.057065217391305</v>
      </c>
      <c r="Q36" s="31">
        <v>33.057065217391305</v>
      </c>
      <c r="R36" s="31">
        <v>0</v>
      </c>
      <c r="S36" s="31">
        <v>112.63586956521739</v>
      </c>
      <c r="T36" s="31">
        <v>88.760869565217391</v>
      </c>
      <c r="U36" s="31">
        <v>0</v>
      </c>
      <c r="V36" s="31">
        <v>23.875</v>
      </c>
      <c r="W36" s="31">
        <v>21.375</v>
      </c>
      <c r="X36" s="31">
        <v>8.0461956521739122</v>
      </c>
      <c r="Y36" s="31">
        <v>0</v>
      </c>
      <c r="Z36" s="31">
        <v>6.5217391304347824E-2</v>
      </c>
      <c r="AA36" s="31">
        <v>10.345108695652174</v>
      </c>
      <c r="AB36" s="31">
        <v>0</v>
      </c>
      <c r="AC36" s="31">
        <v>2.9184782608695654</v>
      </c>
      <c r="AD36" s="31">
        <v>0</v>
      </c>
      <c r="AE36" s="31">
        <v>0</v>
      </c>
      <c r="AF36" t="s">
        <v>35</v>
      </c>
      <c r="AG36" s="32">
        <v>1</v>
      </c>
      <c r="AH36"/>
    </row>
    <row r="37" spans="1:34" x14ac:dyDescent="0.25">
      <c r="A37" t="s">
        <v>273</v>
      </c>
      <c r="B37" t="s">
        <v>148</v>
      </c>
      <c r="C37" t="s">
        <v>224</v>
      </c>
      <c r="D37" t="s">
        <v>240</v>
      </c>
      <c r="E37" s="31">
        <v>55.239130434782609</v>
      </c>
      <c r="F37" s="31">
        <v>4.0839610389610383</v>
      </c>
      <c r="G37" s="31">
        <v>3.9697953561589916</v>
      </c>
      <c r="H37" s="31">
        <v>0.66049980322707613</v>
      </c>
      <c r="I37" s="31">
        <v>0.54633412042502971</v>
      </c>
      <c r="J37" s="31">
        <v>225.59445652173909</v>
      </c>
      <c r="K37" s="31">
        <v>219.28804347826082</v>
      </c>
      <c r="L37" s="31">
        <v>36.485434782608706</v>
      </c>
      <c r="M37" s="31">
        <v>30.179021739130448</v>
      </c>
      <c r="N37" s="31">
        <v>0.49663043478260865</v>
      </c>
      <c r="O37" s="31">
        <v>5.8097826086956523</v>
      </c>
      <c r="P37" s="31">
        <v>32.40119565217389</v>
      </c>
      <c r="Q37" s="31">
        <v>32.40119565217389</v>
      </c>
      <c r="R37" s="31">
        <v>0</v>
      </c>
      <c r="S37" s="31">
        <v>156.70782608695649</v>
      </c>
      <c r="T37" s="31">
        <v>128.47804347826084</v>
      </c>
      <c r="U37" s="31">
        <v>0</v>
      </c>
      <c r="V37" s="31">
        <v>28.22978260869565</v>
      </c>
      <c r="W37" s="31">
        <v>58.306521739130432</v>
      </c>
      <c r="X37" s="31">
        <v>11.890217391304347</v>
      </c>
      <c r="Y37" s="31">
        <v>0</v>
      </c>
      <c r="Z37" s="31">
        <v>0</v>
      </c>
      <c r="AA37" s="31">
        <v>16.910869565217389</v>
      </c>
      <c r="AB37" s="31">
        <v>0</v>
      </c>
      <c r="AC37" s="31">
        <v>29.505434782608695</v>
      </c>
      <c r="AD37" s="31">
        <v>0</v>
      </c>
      <c r="AE37" s="31">
        <v>0</v>
      </c>
      <c r="AF37" t="s">
        <v>57</v>
      </c>
      <c r="AG37" s="32">
        <v>1</v>
      </c>
      <c r="AH37"/>
    </row>
    <row r="38" spans="1:34" x14ac:dyDescent="0.25">
      <c r="A38" t="s">
        <v>273</v>
      </c>
      <c r="B38" t="s">
        <v>158</v>
      </c>
      <c r="C38" t="s">
        <v>210</v>
      </c>
      <c r="D38" t="s">
        <v>247</v>
      </c>
      <c r="E38" s="31">
        <v>82.141304347826093</v>
      </c>
      <c r="F38" s="31">
        <v>4.0011578668783914</v>
      </c>
      <c r="G38" s="31">
        <v>3.8224348286357022</v>
      </c>
      <c r="H38" s="31">
        <v>0.87842265449252344</v>
      </c>
      <c r="I38" s="31">
        <v>0.74310308323408758</v>
      </c>
      <c r="J38" s="31">
        <v>328.66032608695656</v>
      </c>
      <c r="K38" s="31">
        <v>313.9797826086957</v>
      </c>
      <c r="L38" s="31">
        <v>72.154782608695655</v>
      </c>
      <c r="M38" s="31">
        <v>61.039456521739133</v>
      </c>
      <c r="N38" s="31">
        <v>7.8109782608695655</v>
      </c>
      <c r="O38" s="31">
        <v>3.3043478260869565</v>
      </c>
      <c r="P38" s="31">
        <v>36.479239130434777</v>
      </c>
      <c r="Q38" s="31">
        <v>32.914021739130426</v>
      </c>
      <c r="R38" s="31">
        <v>3.5652173913043477</v>
      </c>
      <c r="S38" s="31">
        <v>220.02630434782614</v>
      </c>
      <c r="T38" s="31">
        <v>158.80413043478265</v>
      </c>
      <c r="U38" s="31">
        <v>3.0500000000000003</v>
      </c>
      <c r="V38" s="31">
        <v>58.172173913043473</v>
      </c>
      <c r="W38" s="31">
        <v>0</v>
      </c>
      <c r="X38" s="31">
        <v>0</v>
      </c>
      <c r="Y38" s="31">
        <v>0</v>
      </c>
      <c r="Z38" s="31">
        <v>0</v>
      </c>
      <c r="AA38" s="31">
        <v>0</v>
      </c>
      <c r="AB38" s="31">
        <v>0</v>
      </c>
      <c r="AC38" s="31">
        <v>0</v>
      </c>
      <c r="AD38" s="31">
        <v>0</v>
      </c>
      <c r="AE38" s="31">
        <v>0</v>
      </c>
      <c r="AF38" t="s">
        <v>67</v>
      </c>
      <c r="AG38" s="32">
        <v>1</v>
      </c>
      <c r="AH38"/>
    </row>
    <row r="39" spans="1:34" x14ac:dyDescent="0.25">
      <c r="A39" t="s">
        <v>273</v>
      </c>
      <c r="B39" t="s">
        <v>121</v>
      </c>
      <c r="C39" t="s">
        <v>208</v>
      </c>
      <c r="D39" t="s">
        <v>245</v>
      </c>
      <c r="E39" s="31">
        <v>86.445652173913047</v>
      </c>
      <c r="F39" s="31">
        <v>4.087491512636741</v>
      </c>
      <c r="G39" s="31">
        <v>4.0278033446498176</v>
      </c>
      <c r="H39" s="31">
        <v>0.63938513768389282</v>
      </c>
      <c r="I39" s="31">
        <v>0.57969696969696971</v>
      </c>
      <c r="J39" s="31">
        <v>353.34586956521741</v>
      </c>
      <c r="K39" s="31">
        <v>348.18608695652176</v>
      </c>
      <c r="L39" s="31">
        <v>55.272065217391301</v>
      </c>
      <c r="M39" s="31">
        <v>50.112282608695651</v>
      </c>
      <c r="N39" s="31">
        <v>0</v>
      </c>
      <c r="O39" s="31">
        <v>5.1597826086956529</v>
      </c>
      <c r="P39" s="31">
        <v>43.566521739130444</v>
      </c>
      <c r="Q39" s="31">
        <v>43.566521739130444</v>
      </c>
      <c r="R39" s="31">
        <v>0</v>
      </c>
      <c r="S39" s="31">
        <v>254.5072826086957</v>
      </c>
      <c r="T39" s="31">
        <v>254.5072826086957</v>
      </c>
      <c r="U39" s="31">
        <v>0</v>
      </c>
      <c r="V39" s="31">
        <v>0</v>
      </c>
      <c r="W39" s="31">
        <v>9.7711956521739118</v>
      </c>
      <c r="X39" s="31">
        <v>5.2157608695652167</v>
      </c>
      <c r="Y39" s="31">
        <v>0</v>
      </c>
      <c r="Z39" s="31">
        <v>0</v>
      </c>
      <c r="AA39" s="31">
        <v>0</v>
      </c>
      <c r="AB39" s="31">
        <v>0</v>
      </c>
      <c r="AC39" s="31">
        <v>4.5554347826086961</v>
      </c>
      <c r="AD39" s="31">
        <v>0</v>
      </c>
      <c r="AE39" s="31">
        <v>0</v>
      </c>
      <c r="AF39" t="s">
        <v>30</v>
      </c>
      <c r="AG39" s="32">
        <v>1</v>
      </c>
      <c r="AH39"/>
    </row>
    <row r="40" spans="1:34" x14ac:dyDescent="0.25">
      <c r="A40" t="s">
        <v>273</v>
      </c>
      <c r="B40" t="s">
        <v>149</v>
      </c>
      <c r="C40" t="s">
        <v>187</v>
      </c>
      <c r="D40" t="s">
        <v>247</v>
      </c>
      <c r="E40" s="31">
        <v>76.945652173913047</v>
      </c>
      <c r="F40" s="31">
        <v>5.3544328294956918</v>
      </c>
      <c r="G40" s="31">
        <v>4.8415425907614082</v>
      </c>
      <c r="H40" s="31">
        <v>1.7059104393275883</v>
      </c>
      <c r="I40" s="31">
        <v>1.1930202005933042</v>
      </c>
      <c r="J40" s="31">
        <v>412.00032608695659</v>
      </c>
      <c r="K40" s="31">
        <v>372.53565217391315</v>
      </c>
      <c r="L40" s="31">
        <v>131.2623913043478</v>
      </c>
      <c r="M40" s="31">
        <v>91.797717391304346</v>
      </c>
      <c r="N40" s="31">
        <v>33.725543478260867</v>
      </c>
      <c r="O40" s="31">
        <v>5.7391304347826084</v>
      </c>
      <c r="P40" s="31">
        <v>10.742608695652171</v>
      </c>
      <c r="Q40" s="31">
        <v>10.742608695652171</v>
      </c>
      <c r="R40" s="31">
        <v>0</v>
      </c>
      <c r="S40" s="31">
        <v>269.9953260869566</v>
      </c>
      <c r="T40" s="31">
        <v>225.05630434782617</v>
      </c>
      <c r="U40" s="31">
        <v>0.34923913043478255</v>
      </c>
      <c r="V40" s="31">
        <v>44.589782608695636</v>
      </c>
      <c r="W40" s="31">
        <v>5.234565217391304</v>
      </c>
      <c r="X40" s="31">
        <v>0</v>
      </c>
      <c r="Y40" s="31">
        <v>0</v>
      </c>
      <c r="Z40" s="31">
        <v>0</v>
      </c>
      <c r="AA40" s="31">
        <v>1.6147826086956518</v>
      </c>
      <c r="AB40" s="31">
        <v>0</v>
      </c>
      <c r="AC40" s="31">
        <v>3.6197826086956524</v>
      </c>
      <c r="AD40" s="31">
        <v>0</v>
      </c>
      <c r="AE40" s="31">
        <v>0</v>
      </c>
      <c r="AF40" t="s">
        <v>58</v>
      </c>
      <c r="AG40" s="32">
        <v>1</v>
      </c>
      <c r="AH40"/>
    </row>
    <row r="41" spans="1:34" x14ac:dyDescent="0.25">
      <c r="A41" t="s">
        <v>273</v>
      </c>
      <c r="B41" t="s">
        <v>178</v>
      </c>
      <c r="C41" t="s">
        <v>196</v>
      </c>
      <c r="D41" t="s">
        <v>246</v>
      </c>
      <c r="E41" s="31">
        <v>95.304347826086953</v>
      </c>
      <c r="F41" s="31">
        <v>5.1295175638686139</v>
      </c>
      <c r="G41" s="31">
        <v>4.7525387773722629</v>
      </c>
      <c r="H41" s="31">
        <v>1.6298642791970808</v>
      </c>
      <c r="I41" s="31">
        <v>1.25288549270073</v>
      </c>
      <c r="J41" s="31">
        <v>488.86532608695654</v>
      </c>
      <c r="K41" s="31">
        <v>452.93760869565216</v>
      </c>
      <c r="L41" s="31">
        <v>155.33315217391308</v>
      </c>
      <c r="M41" s="31">
        <v>119.40543478260871</v>
      </c>
      <c r="N41" s="31">
        <v>31.145108695652176</v>
      </c>
      <c r="O41" s="31">
        <v>4.7826086956521738</v>
      </c>
      <c r="P41" s="31">
        <v>19.206304347826087</v>
      </c>
      <c r="Q41" s="31">
        <v>19.206304347826087</v>
      </c>
      <c r="R41" s="31">
        <v>0</v>
      </c>
      <c r="S41" s="31">
        <v>314.32586956521737</v>
      </c>
      <c r="T41" s="31">
        <v>260.54934782608694</v>
      </c>
      <c r="U41" s="31">
        <v>18.429347826086943</v>
      </c>
      <c r="V41" s="31">
        <v>35.347173913043477</v>
      </c>
      <c r="W41" s="31">
        <v>0</v>
      </c>
      <c r="X41" s="31">
        <v>0</v>
      </c>
      <c r="Y41" s="31">
        <v>0</v>
      </c>
      <c r="Z41" s="31">
        <v>0</v>
      </c>
      <c r="AA41" s="31">
        <v>0</v>
      </c>
      <c r="AB41" s="31">
        <v>0</v>
      </c>
      <c r="AC41" s="31">
        <v>0</v>
      </c>
      <c r="AD41" s="31">
        <v>0</v>
      </c>
      <c r="AE41" s="31">
        <v>0</v>
      </c>
      <c r="AF41" t="s">
        <v>88</v>
      </c>
      <c r="AG41" s="32">
        <v>1</v>
      </c>
      <c r="AH41"/>
    </row>
    <row r="42" spans="1:34" x14ac:dyDescent="0.25">
      <c r="A42" t="s">
        <v>273</v>
      </c>
      <c r="B42" t="s">
        <v>164</v>
      </c>
      <c r="C42" t="s">
        <v>230</v>
      </c>
      <c r="D42" t="s">
        <v>245</v>
      </c>
      <c r="E42" s="31">
        <v>32.043478260869563</v>
      </c>
      <c r="F42" s="31">
        <v>6.0972489823609228</v>
      </c>
      <c r="G42" s="31">
        <v>5.322981682496609</v>
      </c>
      <c r="H42" s="31">
        <v>1.8521302578019001</v>
      </c>
      <c r="I42" s="31">
        <v>1.0778629579375851</v>
      </c>
      <c r="J42" s="31">
        <v>195.3770652173913</v>
      </c>
      <c r="K42" s="31">
        <v>170.56684782608698</v>
      </c>
      <c r="L42" s="31">
        <v>59.348695652173923</v>
      </c>
      <c r="M42" s="31">
        <v>34.538478260869574</v>
      </c>
      <c r="N42" s="31">
        <v>19.940652173913048</v>
      </c>
      <c r="O42" s="31">
        <v>4.8695652173913047</v>
      </c>
      <c r="P42" s="31">
        <v>5.4082608695652183</v>
      </c>
      <c r="Q42" s="31">
        <v>5.4082608695652183</v>
      </c>
      <c r="R42" s="31">
        <v>0</v>
      </c>
      <c r="S42" s="31">
        <v>130.62010869565216</v>
      </c>
      <c r="T42" s="31">
        <v>117.395</v>
      </c>
      <c r="U42" s="31">
        <v>0</v>
      </c>
      <c r="V42" s="31">
        <v>13.225108695652176</v>
      </c>
      <c r="W42" s="31">
        <v>7.626304347826089</v>
      </c>
      <c r="X42" s="31">
        <v>0</v>
      </c>
      <c r="Y42" s="31">
        <v>0</v>
      </c>
      <c r="Z42" s="31">
        <v>0</v>
      </c>
      <c r="AA42" s="31">
        <v>4.4591304347826108</v>
      </c>
      <c r="AB42" s="31">
        <v>0</v>
      </c>
      <c r="AC42" s="31">
        <v>3.1671739130434786</v>
      </c>
      <c r="AD42" s="31">
        <v>0</v>
      </c>
      <c r="AE42" s="31">
        <v>0</v>
      </c>
      <c r="AF42" t="s">
        <v>73</v>
      </c>
      <c r="AG42" s="32">
        <v>1</v>
      </c>
      <c r="AH42"/>
    </row>
    <row r="43" spans="1:34" x14ac:dyDescent="0.25">
      <c r="A43" t="s">
        <v>273</v>
      </c>
      <c r="B43" t="s">
        <v>150</v>
      </c>
      <c r="C43" t="s">
        <v>203</v>
      </c>
      <c r="D43" t="s">
        <v>241</v>
      </c>
      <c r="E43" s="31">
        <v>88.978260869565219</v>
      </c>
      <c r="F43" s="31">
        <v>4.132518934766674</v>
      </c>
      <c r="G43" s="31">
        <v>3.8421023698998287</v>
      </c>
      <c r="H43" s="31">
        <v>1.1186537991693133</v>
      </c>
      <c r="I43" s="31">
        <v>0.82823723430246754</v>
      </c>
      <c r="J43" s="31">
        <v>367.70434782608692</v>
      </c>
      <c r="K43" s="31">
        <v>341.86358695652171</v>
      </c>
      <c r="L43" s="31">
        <v>99.535869565217382</v>
      </c>
      <c r="M43" s="31">
        <v>73.695108695652166</v>
      </c>
      <c r="N43" s="31">
        <v>21.405978260869563</v>
      </c>
      <c r="O43" s="31">
        <v>4.4347826086956523</v>
      </c>
      <c r="P43" s="31">
        <v>48.53565217391305</v>
      </c>
      <c r="Q43" s="31">
        <v>48.53565217391305</v>
      </c>
      <c r="R43" s="31">
        <v>0</v>
      </c>
      <c r="S43" s="31">
        <v>219.63282608695647</v>
      </c>
      <c r="T43" s="31">
        <v>205.97869565217385</v>
      </c>
      <c r="U43" s="31">
        <v>3.2047826086956532</v>
      </c>
      <c r="V43" s="31">
        <v>10.449347826086951</v>
      </c>
      <c r="W43" s="31">
        <v>77.692934782608688</v>
      </c>
      <c r="X43" s="31">
        <v>0</v>
      </c>
      <c r="Y43" s="31">
        <v>0</v>
      </c>
      <c r="Z43" s="31">
        <v>0</v>
      </c>
      <c r="AA43" s="31">
        <v>11.909891304347827</v>
      </c>
      <c r="AB43" s="31">
        <v>0</v>
      </c>
      <c r="AC43" s="31">
        <v>65.783043478260865</v>
      </c>
      <c r="AD43" s="31">
        <v>0</v>
      </c>
      <c r="AE43" s="31">
        <v>0</v>
      </c>
      <c r="AF43" t="s">
        <v>59</v>
      </c>
      <c r="AG43" s="32">
        <v>1</v>
      </c>
      <c r="AH43"/>
    </row>
    <row r="44" spans="1:34" x14ac:dyDescent="0.25">
      <c r="A44" t="s">
        <v>273</v>
      </c>
      <c r="B44" t="s">
        <v>177</v>
      </c>
      <c r="C44" t="s">
        <v>205</v>
      </c>
      <c r="D44" t="s">
        <v>249</v>
      </c>
      <c r="E44" s="31">
        <v>50.880434782608695</v>
      </c>
      <c r="F44" s="31">
        <v>5.0598120059816276</v>
      </c>
      <c r="G44" s="31">
        <v>4.5963640247810291</v>
      </c>
      <c r="H44" s="31">
        <v>1.6440333262123481</v>
      </c>
      <c r="I44" s="31">
        <v>1.1805853450117501</v>
      </c>
      <c r="J44" s="31">
        <v>257.44543478260869</v>
      </c>
      <c r="K44" s="31">
        <v>233.86499999999998</v>
      </c>
      <c r="L44" s="31">
        <v>83.64913043478262</v>
      </c>
      <c r="M44" s="31">
        <v>60.068695652173929</v>
      </c>
      <c r="N44" s="31">
        <v>18.971739130434781</v>
      </c>
      <c r="O44" s="31">
        <v>4.6086956521739131</v>
      </c>
      <c r="P44" s="31">
        <v>25.830108695652182</v>
      </c>
      <c r="Q44" s="31">
        <v>25.830108695652182</v>
      </c>
      <c r="R44" s="31">
        <v>0</v>
      </c>
      <c r="S44" s="31">
        <v>147.96619565217387</v>
      </c>
      <c r="T44" s="31">
        <v>129.30489130434779</v>
      </c>
      <c r="U44" s="31">
        <v>0</v>
      </c>
      <c r="V44" s="31">
        <v>18.661304347826086</v>
      </c>
      <c r="W44" s="31">
        <v>28.709673913043471</v>
      </c>
      <c r="X44" s="31">
        <v>0.94565217391304346</v>
      </c>
      <c r="Y44" s="31">
        <v>0</v>
      </c>
      <c r="Z44" s="31">
        <v>0</v>
      </c>
      <c r="AA44" s="31">
        <v>6.129999999999999</v>
      </c>
      <c r="AB44" s="31">
        <v>0</v>
      </c>
      <c r="AC44" s="31">
        <v>21.634021739130429</v>
      </c>
      <c r="AD44" s="31">
        <v>0</v>
      </c>
      <c r="AE44" s="31">
        <v>0</v>
      </c>
      <c r="AF44" t="s">
        <v>87</v>
      </c>
      <c r="AG44" s="32">
        <v>1</v>
      </c>
      <c r="AH44"/>
    </row>
    <row r="45" spans="1:34" x14ac:dyDescent="0.25">
      <c r="A45" t="s">
        <v>273</v>
      </c>
      <c r="B45" t="s">
        <v>159</v>
      </c>
      <c r="C45" t="s">
        <v>187</v>
      </c>
      <c r="D45" t="s">
        <v>247</v>
      </c>
      <c r="E45" s="31">
        <v>116.59782608695652</v>
      </c>
      <c r="F45" s="31">
        <v>3.7606506945091822</v>
      </c>
      <c r="G45" s="31">
        <v>3.6404866225412511</v>
      </c>
      <c r="H45" s="31">
        <v>0.9010674000186446</v>
      </c>
      <c r="I45" s="31">
        <v>0.78090332805071316</v>
      </c>
      <c r="J45" s="31">
        <v>438.48369565217388</v>
      </c>
      <c r="K45" s="31">
        <v>424.4728260869565</v>
      </c>
      <c r="L45" s="31">
        <v>105.0625</v>
      </c>
      <c r="M45" s="31">
        <v>91.051630434782609</v>
      </c>
      <c r="N45" s="31">
        <v>9.3804347826086953</v>
      </c>
      <c r="O45" s="31">
        <v>4.6304347826086953</v>
      </c>
      <c r="P45" s="31">
        <v>20.410326086956523</v>
      </c>
      <c r="Q45" s="31">
        <v>20.410326086956523</v>
      </c>
      <c r="R45" s="31">
        <v>0</v>
      </c>
      <c r="S45" s="31">
        <v>313.01086956521738</v>
      </c>
      <c r="T45" s="31">
        <v>271.63586956521738</v>
      </c>
      <c r="U45" s="31">
        <v>0</v>
      </c>
      <c r="V45" s="31">
        <v>41.375</v>
      </c>
      <c r="W45" s="31">
        <v>34.456521739130437</v>
      </c>
      <c r="X45" s="31">
        <v>12.385869565217391</v>
      </c>
      <c r="Y45" s="31">
        <v>0</v>
      </c>
      <c r="Z45" s="31">
        <v>0</v>
      </c>
      <c r="AA45" s="31">
        <v>10.5</v>
      </c>
      <c r="AB45" s="31">
        <v>0</v>
      </c>
      <c r="AC45" s="31">
        <v>11.570652173913043</v>
      </c>
      <c r="AD45" s="31">
        <v>0</v>
      </c>
      <c r="AE45" s="31">
        <v>0</v>
      </c>
      <c r="AF45" t="s">
        <v>68</v>
      </c>
      <c r="AG45" s="32">
        <v>1</v>
      </c>
      <c r="AH45"/>
    </row>
    <row r="46" spans="1:34" x14ac:dyDescent="0.25">
      <c r="A46" t="s">
        <v>273</v>
      </c>
      <c r="B46" t="s">
        <v>102</v>
      </c>
      <c r="C46" t="s">
        <v>187</v>
      </c>
      <c r="D46" t="s">
        <v>247</v>
      </c>
      <c r="E46" s="31">
        <v>50.717391304347828</v>
      </c>
      <c r="F46" s="31">
        <v>4.6605229318474066</v>
      </c>
      <c r="G46" s="31">
        <v>4.2760930132876123</v>
      </c>
      <c r="H46" s="31">
        <v>1.2666095156450921</v>
      </c>
      <c r="I46" s="31">
        <v>0.88217959708529781</v>
      </c>
      <c r="J46" s="31">
        <v>236.36956521739128</v>
      </c>
      <c r="K46" s="31">
        <v>216.87228260869566</v>
      </c>
      <c r="L46" s="31">
        <v>64.239130434782609</v>
      </c>
      <c r="M46" s="31">
        <v>44.741847826086953</v>
      </c>
      <c r="N46" s="31">
        <v>14.769021739130435</v>
      </c>
      <c r="O46" s="31">
        <v>4.7282608695652177</v>
      </c>
      <c r="P46" s="31">
        <v>25.244565217391305</v>
      </c>
      <c r="Q46" s="31">
        <v>25.244565217391305</v>
      </c>
      <c r="R46" s="31">
        <v>0</v>
      </c>
      <c r="S46" s="31">
        <v>146.8858695652174</v>
      </c>
      <c r="T46" s="31">
        <v>126.96467391304348</v>
      </c>
      <c r="U46" s="31">
        <v>0</v>
      </c>
      <c r="V46" s="31">
        <v>19.921195652173914</v>
      </c>
      <c r="W46" s="31">
        <v>24.885869565217391</v>
      </c>
      <c r="X46" s="31">
        <v>20.529891304347824</v>
      </c>
      <c r="Y46" s="31">
        <v>0</v>
      </c>
      <c r="Z46" s="31">
        <v>0</v>
      </c>
      <c r="AA46" s="31">
        <v>0</v>
      </c>
      <c r="AB46" s="31">
        <v>0</v>
      </c>
      <c r="AC46" s="31">
        <v>4.3559782608695654</v>
      </c>
      <c r="AD46" s="31">
        <v>0</v>
      </c>
      <c r="AE46" s="31">
        <v>0</v>
      </c>
      <c r="AF46" t="s">
        <v>11</v>
      </c>
      <c r="AG46" s="32">
        <v>1</v>
      </c>
      <c r="AH46"/>
    </row>
    <row r="47" spans="1:34" x14ac:dyDescent="0.25">
      <c r="A47" t="s">
        <v>273</v>
      </c>
      <c r="B47" t="s">
        <v>151</v>
      </c>
      <c r="C47" t="s">
        <v>180</v>
      </c>
      <c r="D47" t="s">
        <v>248</v>
      </c>
      <c r="E47" s="31">
        <v>35.826086956521742</v>
      </c>
      <c r="F47" s="31">
        <v>3.7389168689320385</v>
      </c>
      <c r="G47" s="31">
        <v>3.5562378640776697</v>
      </c>
      <c r="H47" s="31">
        <v>0.57410800970873777</v>
      </c>
      <c r="I47" s="31">
        <v>0.39142900485436888</v>
      </c>
      <c r="J47" s="31">
        <v>133.95076086956522</v>
      </c>
      <c r="K47" s="31">
        <v>127.40608695652175</v>
      </c>
      <c r="L47" s="31">
        <v>20.568043478260869</v>
      </c>
      <c r="M47" s="31">
        <v>14.02336956521739</v>
      </c>
      <c r="N47" s="31">
        <v>4.5064130434782612</v>
      </c>
      <c r="O47" s="31">
        <v>2.0382608695652178</v>
      </c>
      <c r="P47" s="31">
        <v>18.572608695652178</v>
      </c>
      <c r="Q47" s="31">
        <v>18.572608695652178</v>
      </c>
      <c r="R47" s="31">
        <v>0</v>
      </c>
      <c r="S47" s="31">
        <v>94.810108695652175</v>
      </c>
      <c r="T47" s="31">
        <v>72.17576086956521</v>
      </c>
      <c r="U47" s="31">
        <v>0</v>
      </c>
      <c r="V47" s="31">
        <v>22.634347826086962</v>
      </c>
      <c r="W47" s="31">
        <v>0</v>
      </c>
      <c r="X47" s="31">
        <v>0</v>
      </c>
      <c r="Y47" s="31">
        <v>0</v>
      </c>
      <c r="Z47" s="31">
        <v>0</v>
      </c>
      <c r="AA47" s="31">
        <v>0</v>
      </c>
      <c r="AB47" s="31">
        <v>0</v>
      </c>
      <c r="AC47" s="31">
        <v>0</v>
      </c>
      <c r="AD47" s="31">
        <v>0</v>
      </c>
      <c r="AE47" s="31">
        <v>0</v>
      </c>
      <c r="AF47" t="s">
        <v>60</v>
      </c>
      <c r="AG47" s="32">
        <v>1</v>
      </c>
      <c r="AH47"/>
    </row>
    <row r="48" spans="1:34" x14ac:dyDescent="0.25">
      <c r="A48" t="s">
        <v>273</v>
      </c>
      <c r="B48" t="s">
        <v>115</v>
      </c>
      <c r="C48" t="s">
        <v>205</v>
      </c>
      <c r="D48" t="s">
        <v>249</v>
      </c>
      <c r="E48" s="31">
        <v>46.771739130434781</v>
      </c>
      <c r="F48" s="31">
        <v>4.5901859168022305</v>
      </c>
      <c r="G48" s="31">
        <v>4.3934371368812446</v>
      </c>
      <c r="H48" s="31">
        <v>0.6575249825702999</v>
      </c>
      <c r="I48" s="31">
        <v>0.46077620264931457</v>
      </c>
      <c r="J48" s="31">
        <v>214.69097826086954</v>
      </c>
      <c r="K48" s="31">
        <v>205.48869565217387</v>
      </c>
      <c r="L48" s="31">
        <v>30.753586956521744</v>
      </c>
      <c r="M48" s="31">
        <v>21.551304347826093</v>
      </c>
      <c r="N48" s="31">
        <v>4.4196739130434786</v>
      </c>
      <c r="O48" s="31">
        <v>4.7826086956521738</v>
      </c>
      <c r="P48" s="31">
        <v>34.198152173913037</v>
      </c>
      <c r="Q48" s="31">
        <v>34.198152173913037</v>
      </c>
      <c r="R48" s="31">
        <v>0</v>
      </c>
      <c r="S48" s="31">
        <v>149.73923913043475</v>
      </c>
      <c r="T48" s="31">
        <v>111.67239130434777</v>
      </c>
      <c r="U48" s="31">
        <v>0</v>
      </c>
      <c r="V48" s="31">
        <v>38.066847826086978</v>
      </c>
      <c r="W48" s="31">
        <v>9.0703260869565199</v>
      </c>
      <c r="X48" s="31">
        <v>2.1842391304347823</v>
      </c>
      <c r="Y48" s="31">
        <v>0</v>
      </c>
      <c r="Z48" s="31">
        <v>0</v>
      </c>
      <c r="AA48" s="31">
        <v>2.3639130434782611</v>
      </c>
      <c r="AB48" s="31">
        <v>0</v>
      </c>
      <c r="AC48" s="31">
        <v>4.5221739130434768</v>
      </c>
      <c r="AD48" s="31">
        <v>0</v>
      </c>
      <c r="AE48" s="31">
        <v>0</v>
      </c>
      <c r="AF48" t="s">
        <v>24</v>
      </c>
      <c r="AG48" s="32">
        <v>1</v>
      </c>
      <c r="AH48"/>
    </row>
    <row r="49" spans="1:34" x14ac:dyDescent="0.25">
      <c r="A49" t="s">
        <v>273</v>
      </c>
      <c r="B49" t="s">
        <v>136</v>
      </c>
      <c r="C49" t="s">
        <v>216</v>
      </c>
      <c r="D49" t="s">
        <v>237</v>
      </c>
      <c r="E49" s="31">
        <v>34.989130434782609</v>
      </c>
      <c r="F49" s="31">
        <v>3.5465921093507298</v>
      </c>
      <c r="G49" s="31">
        <v>3.2106648027337679</v>
      </c>
      <c r="H49" s="31">
        <v>0.64269027648337995</v>
      </c>
      <c r="I49" s="31">
        <v>0.3067629698664181</v>
      </c>
      <c r="J49" s="31">
        <v>124.09217391304347</v>
      </c>
      <c r="K49" s="31">
        <v>112.33836956521738</v>
      </c>
      <c r="L49" s="31">
        <v>22.487173913043478</v>
      </c>
      <c r="M49" s="31">
        <v>10.733369565217391</v>
      </c>
      <c r="N49" s="31">
        <v>5.3822826086956521</v>
      </c>
      <c r="O49" s="31">
        <v>6.3715217391304346</v>
      </c>
      <c r="P49" s="31">
        <v>26.18326086956522</v>
      </c>
      <c r="Q49" s="31">
        <v>26.18326086956522</v>
      </c>
      <c r="R49" s="31">
        <v>0</v>
      </c>
      <c r="S49" s="31">
        <v>75.421739130434773</v>
      </c>
      <c r="T49" s="31">
        <v>65.929891304347819</v>
      </c>
      <c r="U49" s="31">
        <v>4.0434782608695654</v>
      </c>
      <c r="V49" s="31">
        <v>5.4483695652173916</v>
      </c>
      <c r="W49" s="31">
        <v>2.885652173913043</v>
      </c>
      <c r="X49" s="31">
        <v>0</v>
      </c>
      <c r="Y49" s="31">
        <v>0</v>
      </c>
      <c r="Z49" s="31">
        <v>0</v>
      </c>
      <c r="AA49" s="31">
        <v>2.885652173913043</v>
      </c>
      <c r="AB49" s="31">
        <v>0</v>
      </c>
      <c r="AC49" s="31">
        <v>0</v>
      </c>
      <c r="AD49" s="31">
        <v>0</v>
      </c>
      <c r="AE49" s="31">
        <v>0</v>
      </c>
      <c r="AF49" t="s">
        <v>45</v>
      </c>
      <c r="AG49" s="32">
        <v>1</v>
      </c>
      <c r="AH49"/>
    </row>
    <row r="50" spans="1:34" x14ac:dyDescent="0.25">
      <c r="A50" t="s">
        <v>273</v>
      </c>
      <c r="B50" t="s">
        <v>112</v>
      </c>
      <c r="C50" t="s">
        <v>190</v>
      </c>
      <c r="D50" t="s">
        <v>243</v>
      </c>
      <c r="E50" s="31">
        <v>101.69565217391305</v>
      </c>
      <c r="F50" s="31">
        <v>4.3195393330483114</v>
      </c>
      <c r="G50" s="31">
        <v>4.0765733219324503</v>
      </c>
      <c r="H50" s="31">
        <v>0.80829414279606682</v>
      </c>
      <c r="I50" s="31">
        <v>0.60034523300555809</v>
      </c>
      <c r="J50" s="31">
        <v>439.27836956521742</v>
      </c>
      <c r="K50" s="31">
        <v>414.56978260869568</v>
      </c>
      <c r="L50" s="31">
        <v>82.200000000000017</v>
      </c>
      <c r="M50" s="31">
        <v>61.052500000000016</v>
      </c>
      <c r="N50" s="31">
        <v>16.104021739130435</v>
      </c>
      <c r="O50" s="31">
        <v>5.0434782608695654</v>
      </c>
      <c r="P50" s="31">
        <v>72.012173913043483</v>
      </c>
      <c r="Q50" s="31">
        <v>68.451086956521749</v>
      </c>
      <c r="R50" s="31">
        <v>3.56108695652174</v>
      </c>
      <c r="S50" s="31">
        <v>285.06619565217392</v>
      </c>
      <c r="T50" s="31">
        <v>258.65434782608696</v>
      </c>
      <c r="U50" s="31">
        <v>2.203913043478261</v>
      </c>
      <c r="V50" s="31">
        <v>24.207934782608696</v>
      </c>
      <c r="W50" s="31">
        <v>52.40597826086956</v>
      </c>
      <c r="X50" s="31">
        <v>16.183152173913047</v>
      </c>
      <c r="Y50" s="31">
        <v>0</v>
      </c>
      <c r="Z50" s="31">
        <v>0</v>
      </c>
      <c r="AA50" s="31">
        <v>18.783043478260868</v>
      </c>
      <c r="AB50" s="31">
        <v>0</v>
      </c>
      <c r="AC50" s="31">
        <v>17.439782608695648</v>
      </c>
      <c r="AD50" s="31">
        <v>0</v>
      </c>
      <c r="AE50" s="31">
        <v>0</v>
      </c>
      <c r="AF50" t="s">
        <v>21</v>
      </c>
      <c r="AG50" s="32">
        <v>1</v>
      </c>
      <c r="AH50"/>
    </row>
    <row r="51" spans="1:34" x14ac:dyDescent="0.25">
      <c r="A51" t="s">
        <v>273</v>
      </c>
      <c r="B51" t="s">
        <v>152</v>
      </c>
      <c r="C51" t="s">
        <v>225</v>
      </c>
      <c r="D51" t="s">
        <v>245</v>
      </c>
      <c r="E51" s="31">
        <v>35.510869565217391</v>
      </c>
      <c r="F51" s="31">
        <v>3.7985981022344659</v>
      </c>
      <c r="G51" s="31">
        <v>3.6067401285583101</v>
      </c>
      <c r="H51" s="31">
        <v>0.92581267217630869</v>
      </c>
      <c r="I51" s="31">
        <v>0.73395469850015316</v>
      </c>
      <c r="J51" s="31">
        <v>134.89152173913044</v>
      </c>
      <c r="K51" s="31">
        <v>128.07847826086956</v>
      </c>
      <c r="L51" s="31">
        <v>32.876413043478266</v>
      </c>
      <c r="M51" s="31">
        <v>26.063369565217396</v>
      </c>
      <c r="N51" s="31">
        <v>2.291304347826089</v>
      </c>
      <c r="O51" s="31">
        <v>4.5217391304347823</v>
      </c>
      <c r="P51" s="31">
        <v>10.93347826086956</v>
      </c>
      <c r="Q51" s="31">
        <v>10.93347826086956</v>
      </c>
      <c r="R51" s="31">
        <v>0</v>
      </c>
      <c r="S51" s="31">
        <v>91.081630434782625</v>
      </c>
      <c r="T51" s="31">
        <v>70.332391304347837</v>
      </c>
      <c r="U51" s="31">
        <v>9.6467391304347867</v>
      </c>
      <c r="V51" s="31">
        <v>11.102500000000001</v>
      </c>
      <c r="W51" s="31">
        <v>0</v>
      </c>
      <c r="X51" s="31">
        <v>0</v>
      </c>
      <c r="Y51" s="31">
        <v>0</v>
      </c>
      <c r="Z51" s="31">
        <v>0</v>
      </c>
      <c r="AA51" s="31">
        <v>0</v>
      </c>
      <c r="AB51" s="31">
        <v>0</v>
      </c>
      <c r="AC51" s="31">
        <v>0</v>
      </c>
      <c r="AD51" s="31">
        <v>0</v>
      </c>
      <c r="AE51" s="31">
        <v>0</v>
      </c>
      <c r="AF51" t="s">
        <v>61</v>
      </c>
      <c r="AG51" s="32">
        <v>1</v>
      </c>
      <c r="AH51"/>
    </row>
    <row r="52" spans="1:34" x14ac:dyDescent="0.25">
      <c r="A52" t="s">
        <v>273</v>
      </c>
      <c r="B52" t="s">
        <v>169</v>
      </c>
      <c r="C52" t="s">
        <v>189</v>
      </c>
      <c r="D52" t="s">
        <v>241</v>
      </c>
      <c r="E52" s="31">
        <v>34.891304347826086</v>
      </c>
      <c r="F52" s="31">
        <v>5.3760218068535828</v>
      </c>
      <c r="G52" s="31">
        <v>5.0877725856697822</v>
      </c>
      <c r="H52" s="31">
        <v>2.1118473520249212</v>
      </c>
      <c r="I52" s="31">
        <v>1.8235981308411211</v>
      </c>
      <c r="J52" s="31">
        <v>187.57641304347825</v>
      </c>
      <c r="K52" s="31">
        <v>177.51902173913044</v>
      </c>
      <c r="L52" s="31">
        <v>73.685108695652147</v>
      </c>
      <c r="M52" s="31">
        <v>63.62771739130433</v>
      </c>
      <c r="N52" s="31">
        <v>5.4486956521739138</v>
      </c>
      <c r="O52" s="31">
        <v>4.6086956521739131</v>
      </c>
      <c r="P52" s="31">
        <v>6.5298913043478262</v>
      </c>
      <c r="Q52" s="31">
        <v>6.5298913043478262</v>
      </c>
      <c r="R52" s="31">
        <v>0</v>
      </c>
      <c r="S52" s="31">
        <v>107.36141304347829</v>
      </c>
      <c r="T52" s="31">
        <v>105.28641304347829</v>
      </c>
      <c r="U52" s="31">
        <v>2.0750000000000002</v>
      </c>
      <c r="V52" s="31">
        <v>0</v>
      </c>
      <c r="W52" s="31">
        <v>35.857608695652175</v>
      </c>
      <c r="X52" s="31">
        <v>16.540760869565219</v>
      </c>
      <c r="Y52" s="31">
        <v>0</v>
      </c>
      <c r="Z52" s="31">
        <v>0</v>
      </c>
      <c r="AA52" s="31">
        <v>0</v>
      </c>
      <c r="AB52" s="31">
        <v>0</v>
      </c>
      <c r="AC52" s="31">
        <v>19.316847826086953</v>
      </c>
      <c r="AD52" s="31">
        <v>0</v>
      </c>
      <c r="AE52" s="31">
        <v>0</v>
      </c>
      <c r="AF52" t="s">
        <v>79</v>
      </c>
      <c r="AG52" s="32">
        <v>1</v>
      </c>
      <c r="AH52"/>
    </row>
    <row r="53" spans="1:34" x14ac:dyDescent="0.25">
      <c r="A53" t="s">
        <v>273</v>
      </c>
      <c r="B53" t="s">
        <v>93</v>
      </c>
      <c r="C53" t="s">
        <v>190</v>
      </c>
      <c r="D53" t="s">
        <v>243</v>
      </c>
      <c r="E53" s="31">
        <v>34.032608695652172</v>
      </c>
      <c r="F53" s="31">
        <v>4.0261034813158743</v>
      </c>
      <c r="G53" s="31">
        <v>3.9603066113062924</v>
      </c>
      <c r="H53" s="31">
        <v>0.88487384222293197</v>
      </c>
      <c r="I53" s="31">
        <v>0.8190769722133503</v>
      </c>
      <c r="J53" s="31">
        <v>137.01880434782609</v>
      </c>
      <c r="K53" s="31">
        <v>134.77956521739131</v>
      </c>
      <c r="L53" s="31">
        <v>30.114565217391302</v>
      </c>
      <c r="M53" s="31">
        <v>27.87532608695652</v>
      </c>
      <c r="N53" s="31">
        <v>0</v>
      </c>
      <c r="O53" s="31">
        <v>2.2392391304347821</v>
      </c>
      <c r="P53" s="31">
        <v>21.350217391304351</v>
      </c>
      <c r="Q53" s="31">
        <v>21.350217391304351</v>
      </c>
      <c r="R53" s="31">
        <v>0</v>
      </c>
      <c r="S53" s="31">
        <v>85.554021739130434</v>
      </c>
      <c r="T53" s="31">
        <v>85.554021739130434</v>
      </c>
      <c r="U53" s="31">
        <v>0</v>
      </c>
      <c r="V53" s="31">
        <v>0</v>
      </c>
      <c r="W53" s="31">
        <v>0</v>
      </c>
      <c r="X53" s="31">
        <v>0</v>
      </c>
      <c r="Y53" s="31">
        <v>0</v>
      </c>
      <c r="Z53" s="31">
        <v>0</v>
      </c>
      <c r="AA53" s="31">
        <v>0</v>
      </c>
      <c r="AB53" s="31">
        <v>0</v>
      </c>
      <c r="AC53" s="31">
        <v>0</v>
      </c>
      <c r="AD53" s="31">
        <v>0</v>
      </c>
      <c r="AE53" s="31">
        <v>0</v>
      </c>
      <c r="AF53" t="s">
        <v>2</v>
      </c>
      <c r="AG53" s="32">
        <v>1</v>
      </c>
      <c r="AH53"/>
    </row>
    <row r="54" spans="1:34" x14ac:dyDescent="0.25">
      <c r="A54" t="s">
        <v>273</v>
      </c>
      <c r="B54" t="s">
        <v>143</v>
      </c>
      <c r="C54" t="s">
        <v>221</v>
      </c>
      <c r="D54" t="s">
        <v>237</v>
      </c>
      <c r="E54" s="31">
        <v>23.076086956521738</v>
      </c>
      <c r="F54" s="31">
        <v>4.3982006594441829</v>
      </c>
      <c r="G54" s="31">
        <v>4.1254027319830433</v>
      </c>
      <c r="H54" s="31">
        <v>1.4286811116344798</v>
      </c>
      <c r="I54" s="31">
        <v>1.3132077249175698</v>
      </c>
      <c r="J54" s="31">
        <v>101.49326086956522</v>
      </c>
      <c r="K54" s="31">
        <v>95.198152173913044</v>
      </c>
      <c r="L54" s="31">
        <v>32.968369565217394</v>
      </c>
      <c r="M54" s="31">
        <v>30.303695652173918</v>
      </c>
      <c r="N54" s="31">
        <v>0</v>
      </c>
      <c r="O54" s="31">
        <v>2.6646739130434782</v>
      </c>
      <c r="P54" s="31">
        <v>5.4397826086956531</v>
      </c>
      <c r="Q54" s="31">
        <v>1.8093478260869569</v>
      </c>
      <c r="R54" s="31">
        <v>3.6304347826086967</v>
      </c>
      <c r="S54" s="31">
        <v>63.085108695652167</v>
      </c>
      <c r="T54" s="31">
        <v>56.299782608695651</v>
      </c>
      <c r="U54" s="31">
        <v>0</v>
      </c>
      <c r="V54" s="31">
        <v>6.785326086956518</v>
      </c>
      <c r="W54" s="31">
        <v>0</v>
      </c>
      <c r="X54" s="31">
        <v>0</v>
      </c>
      <c r="Y54" s="31">
        <v>0</v>
      </c>
      <c r="Z54" s="31">
        <v>0</v>
      </c>
      <c r="AA54" s="31">
        <v>0</v>
      </c>
      <c r="AB54" s="31">
        <v>0</v>
      </c>
      <c r="AC54" s="31">
        <v>0</v>
      </c>
      <c r="AD54" s="31">
        <v>0</v>
      </c>
      <c r="AE54" s="31">
        <v>0</v>
      </c>
      <c r="AF54" t="s">
        <v>52</v>
      </c>
      <c r="AG54" s="32">
        <v>1</v>
      </c>
      <c r="AH54"/>
    </row>
    <row r="55" spans="1:34" x14ac:dyDescent="0.25">
      <c r="A55" t="s">
        <v>273</v>
      </c>
      <c r="B55" t="s">
        <v>127</v>
      </c>
      <c r="C55" t="s">
        <v>211</v>
      </c>
      <c r="D55" t="s">
        <v>249</v>
      </c>
      <c r="E55" s="31">
        <v>36.5</v>
      </c>
      <c r="F55" s="31">
        <v>4.3450714711137577</v>
      </c>
      <c r="G55" s="31">
        <v>4.0783948779035137</v>
      </c>
      <c r="H55" s="31">
        <v>1.5865098272781417</v>
      </c>
      <c r="I55" s="31">
        <v>1.3198332340678975</v>
      </c>
      <c r="J55" s="31">
        <v>158.59510869565216</v>
      </c>
      <c r="K55" s="31">
        <v>148.86141304347825</v>
      </c>
      <c r="L55" s="31">
        <v>57.907608695652172</v>
      </c>
      <c r="M55" s="31">
        <v>48.173913043478258</v>
      </c>
      <c r="N55" s="31">
        <v>5.0380434782608692</v>
      </c>
      <c r="O55" s="31">
        <v>4.6956521739130439</v>
      </c>
      <c r="P55" s="31">
        <v>0</v>
      </c>
      <c r="Q55" s="31">
        <v>0</v>
      </c>
      <c r="R55" s="31">
        <v>0</v>
      </c>
      <c r="S55" s="31">
        <v>100.68750000000001</v>
      </c>
      <c r="T55" s="31">
        <v>92.078804347826093</v>
      </c>
      <c r="U55" s="31">
        <v>2.8423913043478262</v>
      </c>
      <c r="V55" s="31">
        <v>5.7663043478260869</v>
      </c>
      <c r="W55" s="31">
        <v>0.65217391304347827</v>
      </c>
      <c r="X55" s="31">
        <v>0.39673913043478259</v>
      </c>
      <c r="Y55" s="31">
        <v>8.1521739130434784E-2</v>
      </c>
      <c r="Z55" s="31">
        <v>0</v>
      </c>
      <c r="AA55" s="31">
        <v>0</v>
      </c>
      <c r="AB55" s="31">
        <v>0</v>
      </c>
      <c r="AC55" s="31">
        <v>0</v>
      </c>
      <c r="AD55" s="31">
        <v>0</v>
      </c>
      <c r="AE55" s="31">
        <v>0.17391304347826086</v>
      </c>
      <c r="AF55" t="s">
        <v>36</v>
      </c>
      <c r="AG55" s="32">
        <v>1</v>
      </c>
      <c r="AH55"/>
    </row>
    <row r="56" spans="1:34" x14ac:dyDescent="0.25">
      <c r="A56" t="s">
        <v>273</v>
      </c>
      <c r="B56" t="s">
        <v>125</v>
      </c>
      <c r="C56" t="s">
        <v>210</v>
      </c>
      <c r="D56" t="s">
        <v>247</v>
      </c>
      <c r="E56" s="31">
        <v>81.086956521739125</v>
      </c>
      <c r="F56" s="31">
        <v>3.7319664879356571</v>
      </c>
      <c r="G56" s="31">
        <v>3.4380710455764079</v>
      </c>
      <c r="H56" s="31">
        <v>0.95918498659517415</v>
      </c>
      <c r="I56" s="31">
        <v>0.66528954423592479</v>
      </c>
      <c r="J56" s="31">
        <v>302.61380434782609</v>
      </c>
      <c r="K56" s="31">
        <v>278.78271739130435</v>
      </c>
      <c r="L56" s="31">
        <v>77.777391304347816</v>
      </c>
      <c r="M56" s="31">
        <v>53.946304347826072</v>
      </c>
      <c r="N56" s="31">
        <v>18.135434782608694</v>
      </c>
      <c r="O56" s="31">
        <v>5.6956521739130439</v>
      </c>
      <c r="P56" s="31">
        <v>38.719782608695652</v>
      </c>
      <c r="Q56" s="31">
        <v>38.719782608695652</v>
      </c>
      <c r="R56" s="31">
        <v>0</v>
      </c>
      <c r="S56" s="31">
        <v>186.11663043478262</v>
      </c>
      <c r="T56" s="31">
        <v>145.37</v>
      </c>
      <c r="U56" s="31">
        <v>0.82271739130434784</v>
      </c>
      <c r="V56" s="31">
        <v>39.923913043478265</v>
      </c>
      <c r="W56" s="31">
        <v>13.863152173913045</v>
      </c>
      <c r="X56" s="31">
        <v>0</v>
      </c>
      <c r="Y56" s="31">
        <v>0</v>
      </c>
      <c r="Z56" s="31">
        <v>0</v>
      </c>
      <c r="AA56" s="31">
        <v>2.1514130434782612</v>
      </c>
      <c r="AB56" s="31">
        <v>0</v>
      </c>
      <c r="AC56" s="31">
        <v>11.711739130434784</v>
      </c>
      <c r="AD56" s="31">
        <v>0</v>
      </c>
      <c r="AE56" s="31">
        <v>0</v>
      </c>
      <c r="AF56" t="s">
        <v>34</v>
      </c>
      <c r="AG56" s="32">
        <v>1</v>
      </c>
      <c r="AH56"/>
    </row>
    <row r="57" spans="1:34" x14ac:dyDescent="0.25">
      <c r="A57" t="s">
        <v>273</v>
      </c>
      <c r="B57" t="s">
        <v>173</v>
      </c>
      <c r="C57" t="s">
        <v>182</v>
      </c>
      <c r="D57" t="s">
        <v>243</v>
      </c>
      <c r="E57" s="31">
        <v>22.913043478260871</v>
      </c>
      <c r="F57" s="31">
        <v>4.3413899430740024</v>
      </c>
      <c r="G57" s="31">
        <v>4.1122628083491444</v>
      </c>
      <c r="H57" s="31">
        <v>1.1807590132827324</v>
      </c>
      <c r="I57" s="31">
        <v>0.95163187855787479</v>
      </c>
      <c r="J57" s="31">
        <v>99.4744565217391</v>
      </c>
      <c r="K57" s="31">
        <v>94.2244565217391</v>
      </c>
      <c r="L57" s="31">
        <v>27.054782608695653</v>
      </c>
      <c r="M57" s="31">
        <v>21.804782608695653</v>
      </c>
      <c r="N57" s="31">
        <v>0</v>
      </c>
      <c r="O57" s="31">
        <v>5.25</v>
      </c>
      <c r="P57" s="31">
        <v>10.558913043478263</v>
      </c>
      <c r="Q57" s="31">
        <v>10.558913043478263</v>
      </c>
      <c r="R57" s="31">
        <v>0</v>
      </c>
      <c r="S57" s="31">
        <v>61.860760869565183</v>
      </c>
      <c r="T57" s="31">
        <v>61.860760869565183</v>
      </c>
      <c r="U57" s="31">
        <v>0</v>
      </c>
      <c r="V57" s="31">
        <v>0</v>
      </c>
      <c r="W57" s="31">
        <v>0</v>
      </c>
      <c r="X57" s="31">
        <v>0</v>
      </c>
      <c r="Y57" s="31">
        <v>0</v>
      </c>
      <c r="Z57" s="31">
        <v>0</v>
      </c>
      <c r="AA57" s="31">
        <v>0</v>
      </c>
      <c r="AB57" s="31">
        <v>0</v>
      </c>
      <c r="AC57" s="31">
        <v>0</v>
      </c>
      <c r="AD57" s="31">
        <v>0</v>
      </c>
      <c r="AE57" s="31">
        <v>0</v>
      </c>
      <c r="AF57" t="s">
        <v>83</v>
      </c>
      <c r="AG57" s="32">
        <v>1</v>
      </c>
      <c r="AH57"/>
    </row>
    <row r="58" spans="1:34" x14ac:dyDescent="0.25">
      <c r="A58" t="s">
        <v>273</v>
      </c>
      <c r="B58" t="s">
        <v>172</v>
      </c>
      <c r="C58" t="s">
        <v>185</v>
      </c>
      <c r="D58" t="s">
        <v>236</v>
      </c>
      <c r="E58" s="31">
        <v>19.717391304347824</v>
      </c>
      <c r="F58" s="31">
        <v>5.8447794928335179</v>
      </c>
      <c r="G58" s="31">
        <v>5.5513395810363839</v>
      </c>
      <c r="H58" s="31">
        <v>1.6138754134509377</v>
      </c>
      <c r="I58" s="31">
        <v>1.3204355016538041</v>
      </c>
      <c r="J58" s="31">
        <v>115.24380434782609</v>
      </c>
      <c r="K58" s="31">
        <v>109.45793478260869</v>
      </c>
      <c r="L58" s="31">
        <v>31.821413043478266</v>
      </c>
      <c r="M58" s="31">
        <v>26.035543478260873</v>
      </c>
      <c r="N58" s="31">
        <v>0.85782608695652163</v>
      </c>
      <c r="O58" s="31">
        <v>4.9280434782608697</v>
      </c>
      <c r="P58" s="31">
        <v>8.986956521739133</v>
      </c>
      <c r="Q58" s="31">
        <v>8.986956521739133</v>
      </c>
      <c r="R58" s="31">
        <v>0</v>
      </c>
      <c r="S58" s="31">
        <v>74.435434782608695</v>
      </c>
      <c r="T58" s="31">
        <v>62.766630434782606</v>
      </c>
      <c r="U58" s="31">
        <v>0</v>
      </c>
      <c r="V58" s="31">
        <v>11.668804347826086</v>
      </c>
      <c r="W58" s="31">
        <v>0</v>
      </c>
      <c r="X58" s="31">
        <v>0</v>
      </c>
      <c r="Y58" s="31">
        <v>0</v>
      </c>
      <c r="Z58" s="31">
        <v>0</v>
      </c>
      <c r="AA58" s="31">
        <v>0</v>
      </c>
      <c r="AB58" s="31">
        <v>0</v>
      </c>
      <c r="AC58" s="31">
        <v>0</v>
      </c>
      <c r="AD58" s="31">
        <v>0</v>
      </c>
      <c r="AE58" s="31">
        <v>0</v>
      </c>
      <c r="AF58" t="s">
        <v>82</v>
      </c>
      <c r="AG58" s="32">
        <v>1</v>
      </c>
      <c r="AH58"/>
    </row>
    <row r="59" spans="1:34" x14ac:dyDescent="0.25">
      <c r="A59" t="s">
        <v>273</v>
      </c>
      <c r="B59" t="s">
        <v>98</v>
      </c>
      <c r="C59" t="s">
        <v>197</v>
      </c>
      <c r="D59" t="s">
        <v>246</v>
      </c>
      <c r="E59" s="31">
        <v>76.413043478260875</v>
      </c>
      <c r="F59" s="31">
        <v>3.5790953058321477</v>
      </c>
      <c r="G59" s="31">
        <v>3.3617055476529152</v>
      </c>
      <c r="H59" s="31">
        <v>0.75730014224751085</v>
      </c>
      <c r="I59" s="31">
        <v>0.58557183499288779</v>
      </c>
      <c r="J59" s="31">
        <v>273.48956521739132</v>
      </c>
      <c r="K59" s="31">
        <v>256.87815217391301</v>
      </c>
      <c r="L59" s="31">
        <v>57.867608695652194</v>
      </c>
      <c r="M59" s="31">
        <v>44.745326086956538</v>
      </c>
      <c r="N59" s="31">
        <v>8.0516304347826093</v>
      </c>
      <c r="O59" s="31">
        <v>5.0706521739130439</v>
      </c>
      <c r="P59" s="31">
        <v>37.92586956521739</v>
      </c>
      <c r="Q59" s="31">
        <v>34.436739130434781</v>
      </c>
      <c r="R59" s="31">
        <v>3.4891304347826089</v>
      </c>
      <c r="S59" s="31">
        <v>177.69608695652173</v>
      </c>
      <c r="T59" s="31">
        <v>149.52141304347825</v>
      </c>
      <c r="U59" s="31">
        <v>0</v>
      </c>
      <c r="V59" s="31">
        <v>28.17467391304347</v>
      </c>
      <c r="W59" s="31">
        <v>2.3415217391304348</v>
      </c>
      <c r="X59" s="31">
        <v>2.3415217391304348</v>
      </c>
      <c r="Y59" s="31">
        <v>0</v>
      </c>
      <c r="Z59" s="31">
        <v>0</v>
      </c>
      <c r="AA59" s="31">
        <v>0</v>
      </c>
      <c r="AB59" s="31">
        <v>0</v>
      </c>
      <c r="AC59" s="31">
        <v>0</v>
      </c>
      <c r="AD59" s="31">
        <v>0</v>
      </c>
      <c r="AE59" s="31">
        <v>0</v>
      </c>
      <c r="AF59" t="s">
        <v>7</v>
      </c>
      <c r="AG59" s="32">
        <v>1</v>
      </c>
      <c r="AH59"/>
    </row>
    <row r="60" spans="1:34" x14ac:dyDescent="0.25">
      <c r="A60" t="s">
        <v>273</v>
      </c>
      <c r="B60" t="s">
        <v>111</v>
      </c>
      <c r="C60" t="s">
        <v>203</v>
      </c>
      <c r="D60" t="s">
        <v>241</v>
      </c>
      <c r="E60" s="31">
        <v>56.347826086956523</v>
      </c>
      <c r="F60" s="31">
        <v>3.9800713734567896</v>
      </c>
      <c r="G60" s="31">
        <v>3.6479012345679007</v>
      </c>
      <c r="H60" s="31">
        <v>0.84854552469135813</v>
      </c>
      <c r="I60" s="31">
        <v>0.51637538580246911</v>
      </c>
      <c r="J60" s="31">
        <v>224.26836956521737</v>
      </c>
      <c r="K60" s="31">
        <v>205.55130434782606</v>
      </c>
      <c r="L60" s="31">
        <v>47.813695652173919</v>
      </c>
      <c r="M60" s="31">
        <v>29.096630434782611</v>
      </c>
      <c r="N60" s="31">
        <v>14.401847826086957</v>
      </c>
      <c r="O60" s="31">
        <v>4.3152173913043477</v>
      </c>
      <c r="P60" s="31">
        <v>39.165217391304346</v>
      </c>
      <c r="Q60" s="31">
        <v>39.165217391304346</v>
      </c>
      <c r="R60" s="31">
        <v>0</v>
      </c>
      <c r="S60" s="31">
        <v>137.28945652173914</v>
      </c>
      <c r="T60" s="31">
        <v>120.68478260869566</v>
      </c>
      <c r="U60" s="31">
        <v>0.58619565217391301</v>
      </c>
      <c r="V60" s="31">
        <v>16.018478260869564</v>
      </c>
      <c r="W60" s="31">
        <v>48.997065217391302</v>
      </c>
      <c r="X60" s="31">
        <v>13.766086956521736</v>
      </c>
      <c r="Y60" s="31">
        <v>0</v>
      </c>
      <c r="Z60" s="31">
        <v>0</v>
      </c>
      <c r="AA60" s="31">
        <v>14.259673913043471</v>
      </c>
      <c r="AB60" s="31">
        <v>0</v>
      </c>
      <c r="AC60" s="31">
        <v>20.971304347826095</v>
      </c>
      <c r="AD60" s="31">
        <v>0</v>
      </c>
      <c r="AE60" s="31">
        <v>0</v>
      </c>
      <c r="AF60" t="s">
        <v>20</v>
      </c>
      <c r="AG60" s="32">
        <v>1</v>
      </c>
      <c r="AH60"/>
    </row>
    <row r="61" spans="1:34" x14ac:dyDescent="0.25">
      <c r="A61" t="s">
        <v>273</v>
      </c>
      <c r="B61" t="s">
        <v>131</v>
      </c>
      <c r="C61" t="s">
        <v>188</v>
      </c>
      <c r="D61" t="s">
        <v>249</v>
      </c>
      <c r="E61" s="31">
        <v>34.054347826086953</v>
      </c>
      <c r="F61" s="31">
        <v>4.1018991382061927</v>
      </c>
      <c r="G61" s="31">
        <v>3.4212416214490911</v>
      </c>
      <c r="H61" s="31">
        <v>1.100542610916055</v>
      </c>
      <c r="I61" s="31">
        <v>0.41988509415895314</v>
      </c>
      <c r="J61" s="31">
        <v>139.6875</v>
      </c>
      <c r="K61" s="31">
        <v>116.50815217391306</v>
      </c>
      <c r="L61" s="31">
        <v>37.478260869565219</v>
      </c>
      <c r="M61" s="31">
        <v>14.298913043478262</v>
      </c>
      <c r="N61" s="31">
        <v>20.421195652173914</v>
      </c>
      <c r="O61" s="31">
        <v>2.7581521739130435</v>
      </c>
      <c r="P61" s="31">
        <v>11.652173913043478</v>
      </c>
      <c r="Q61" s="31">
        <v>11.652173913043478</v>
      </c>
      <c r="R61" s="31">
        <v>0</v>
      </c>
      <c r="S61" s="31">
        <v>90.557065217391312</v>
      </c>
      <c r="T61" s="31">
        <v>73.350543478260875</v>
      </c>
      <c r="U61" s="31">
        <v>0</v>
      </c>
      <c r="V61" s="31">
        <v>17.206521739130434</v>
      </c>
      <c r="W61" s="31">
        <v>0</v>
      </c>
      <c r="X61" s="31">
        <v>0</v>
      </c>
      <c r="Y61" s="31">
        <v>0</v>
      </c>
      <c r="Z61" s="31">
        <v>0</v>
      </c>
      <c r="AA61" s="31">
        <v>0</v>
      </c>
      <c r="AB61" s="31">
        <v>0</v>
      </c>
      <c r="AC61" s="31">
        <v>0</v>
      </c>
      <c r="AD61" s="31">
        <v>0</v>
      </c>
      <c r="AE61" s="31">
        <v>0</v>
      </c>
      <c r="AF61" t="s">
        <v>40</v>
      </c>
      <c r="AG61" s="32">
        <v>1</v>
      </c>
      <c r="AH61"/>
    </row>
    <row r="62" spans="1:34" x14ac:dyDescent="0.25">
      <c r="A62" t="s">
        <v>273</v>
      </c>
      <c r="B62" t="s">
        <v>123</v>
      </c>
      <c r="C62" t="s">
        <v>209</v>
      </c>
      <c r="D62" t="s">
        <v>244</v>
      </c>
      <c r="E62" s="31">
        <v>48.043478260869563</v>
      </c>
      <c r="F62" s="31">
        <v>4.3792375565610842</v>
      </c>
      <c r="G62" s="31">
        <v>4.2098529411764689</v>
      </c>
      <c r="H62" s="31">
        <v>0.68061764705882344</v>
      </c>
      <c r="I62" s="31">
        <v>0.51123303167420808</v>
      </c>
      <c r="J62" s="31">
        <v>210.39380434782601</v>
      </c>
      <c r="K62" s="31">
        <v>202.25597826086948</v>
      </c>
      <c r="L62" s="31">
        <v>32.699239130434776</v>
      </c>
      <c r="M62" s="31">
        <v>24.561413043478257</v>
      </c>
      <c r="N62" s="31">
        <v>8.1378260869565207</v>
      </c>
      <c r="O62" s="31">
        <v>0</v>
      </c>
      <c r="P62" s="31">
        <v>22.769021739130434</v>
      </c>
      <c r="Q62" s="31">
        <v>22.769021739130434</v>
      </c>
      <c r="R62" s="31">
        <v>0</v>
      </c>
      <c r="S62" s="31">
        <v>154.92554347826078</v>
      </c>
      <c r="T62" s="31">
        <v>154.92554347826078</v>
      </c>
      <c r="U62" s="31">
        <v>0</v>
      </c>
      <c r="V62" s="31">
        <v>0</v>
      </c>
      <c r="W62" s="31">
        <v>0</v>
      </c>
      <c r="X62" s="31">
        <v>0</v>
      </c>
      <c r="Y62" s="31">
        <v>0</v>
      </c>
      <c r="Z62" s="31">
        <v>0</v>
      </c>
      <c r="AA62" s="31">
        <v>0</v>
      </c>
      <c r="AB62" s="31">
        <v>0</v>
      </c>
      <c r="AC62" s="31">
        <v>0</v>
      </c>
      <c r="AD62" s="31">
        <v>0</v>
      </c>
      <c r="AE62" s="31">
        <v>0</v>
      </c>
      <c r="AF62" t="s">
        <v>32</v>
      </c>
      <c r="AG62" s="32">
        <v>1</v>
      </c>
      <c r="AH62"/>
    </row>
    <row r="63" spans="1:34" x14ac:dyDescent="0.25">
      <c r="A63" t="s">
        <v>273</v>
      </c>
      <c r="B63" t="s">
        <v>120</v>
      </c>
      <c r="C63" t="s">
        <v>186</v>
      </c>
      <c r="D63" t="s">
        <v>244</v>
      </c>
      <c r="E63" s="31">
        <v>56.391304347826086</v>
      </c>
      <c r="F63" s="31">
        <v>4.0848592906707788</v>
      </c>
      <c r="G63" s="31">
        <v>3.8569294525828837</v>
      </c>
      <c r="H63" s="31">
        <v>0.81129529683885893</v>
      </c>
      <c r="I63" s="31">
        <v>0.58336545875096379</v>
      </c>
      <c r="J63" s="31">
        <v>230.35054347826087</v>
      </c>
      <c r="K63" s="31">
        <v>217.49728260869566</v>
      </c>
      <c r="L63" s="31">
        <v>45.75</v>
      </c>
      <c r="M63" s="31">
        <v>32.896739130434781</v>
      </c>
      <c r="N63" s="31">
        <v>12.853260869565217</v>
      </c>
      <c r="O63" s="31">
        <v>0</v>
      </c>
      <c r="P63" s="31">
        <v>28.440217391304348</v>
      </c>
      <c r="Q63" s="31">
        <v>28.440217391304348</v>
      </c>
      <c r="R63" s="31">
        <v>0</v>
      </c>
      <c r="S63" s="31">
        <v>156.16032608695653</v>
      </c>
      <c r="T63" s="31">
        <v>152.54347826086956</v>
      </c>
      <c r="U63" s="31">
        <v>0</v>
      </c>
      <c r="V63" s="31">
        <v>3.6168478260869565</v>
      </c>
      <c r="W63" s="31">
        <v>2.4048913043478262</v>
      </c>
      <c r="X63" s="31">
        <v>0</v>
      </c>
      <c r="Y63" s="31">
        <v>0</v>
      </c>
      <c r="Z63" s="31">
        <v>0</v>
      </c>
      <c r="AA63" s="31">
        <v>0</v>
      </c>
      <c r="AB63" s="31">
        <v>0</v>
      </c>
      <c r="AC63" s="31">
        <v>2.4048913043478262</v>
      </c>
      <c r="AD63" s="31">
        <v>0</v>
      </c>
      <c r="AE63" s="31">
        <v>0</v>
      </c>
      <c r="AF63" t="s">
        <v>29</v>
      </c>
      <c r="AG63" s="32">
        <v>1</v>
      </c>
      <c r="AH63"/>
    </row>
    <row r="64" spans="1:34" x14ac:dyDescent="0.25">
      <c r="A64" t="s">
        <v>273</v>
      </c>
      <c r="B64" t="s">
        <v>145</v>
      </c>
      <c r="C64" t="s">
        <v>222</v>
      </c>
      <c r="D64" t="s">
        <v>241</v>
      </c>
      <c r="E64" s="31">
        <v>61.086956521739133</v>
      </c>
      <c r="F64" s="31">
        <v>3.626201067615658</v>
      </c>
      <c r="G64" s="31">
        <v>3.4496886120996439</v>
      </c>
      <c r="H64" s="31">
        <v>0.67904804270462626</v>
      </c>
      <c r="I64" s="31">
        <v>0.50253558718861202</v>
      </c>
      <c r="J64" s="31">
        <v>221.51358695652172</v>
      </c>
      <c r="K64" s="31">
        <v>210.73097826086956</v>
      </c>
      <c r="L64" s="31">
        <v>41.480978260869563</v>
      </c>
      <c r="M64" s="31">
        <v>30.698369565217391</v>
      </c>
      <c r="N64" s="31">
        <v>6.2989130434782608</v>
      </c>
      <c r="O64" s="31">
        <v>4.4836956521739131</v>
      </c>
      <c r="P64" s="31">
        <v>37.798913043478258</v>
      </c>
      <c r="Q64" s="31">
        <v>37.798913043478258</v>
      </c>
      <c r="R64" s="31">
        <v>0</v>
      </c>
      <c r="S64" s="31">
        <v>142.23369565217391</v>
      </c>
      <c r="T64" s="31">
        <v>142.23369565217391</v>
      </c>
      <c r="U64" s="31">
        <v>0</v>
      </c>
      <c r="V64" s="31">
        <v>0</v>
      </c>
      <c r="W64" s="31">
        <v>70.828804347826093</v>
      </c>
      <c r="X64" s="31">
        <v>4.9048913043478262</v>
      </c>
      <c r="Y64" s="31">
        <v>0</v>
      </c>
      <c r="Z64" s="31">
        <v>0</v>
      </c>
      <c r="AA64" s="31">
        <v>16.5</v>
      </c>
      <c r="AB64" s="31">
        <v>0</v>
      </c>
      <c r="AC64" s="31">
        <v>49.423913043478258</v>
      </c>
      <c r="AD64" s="31">
        <v>0</v>
      </c>
      <c r="AE64" s="31">
        <v>0</v>
      </c>
      <c r="AF64" t="s">
        <v>54</v>
      </c>
      <c r="AG64" s="32">
        <v>1</v>
      </c>
      <c r="AH64"/>
    </row>
    <row r="65" spans="1:34" x14ac:dyDescent="0.25">
      <c r="A65" t="s">
        <v>273</v>
      </c>
      <c r="B65" t="s">
        <v>179</v>
      </c>
      <c r="C65" t="s">
        <v>203</v>
      </c>
      <c r="D65" t="s">
        <v>241</v>
      </c>
      <c r="E65" s="31">
        <v>31.456521739130434</v>
      </c>
      <c r="F65" s="31">
        <v>5.2684865238424319</v>
      </c>
      <c r="G65" s="31">
        <v>4.6244816862474085</v>
      </c>
      <c r="H65" s="31">
        <v>1.3282653766413268</v>
      </c>
      <c r="I65" s="31">
        <v>0.86592950932964763</v>
      </c>
      <c r="J65" s="31">
        <v>165.72826086956519</v>
      </c>
      <c r="K65" s="31">
        <v>145.47010869565216</v>
      </c>
      <c r="L65" s="31">
        <v>41.782608695652172</v>
      </c>
      <c r="M65" s="31">
        <v>27.239130434782609</v>
      </c>
      <c r="N65" s="31">
        <v>10.054347826086957</v>
      </c>
      <c r="O65" s="31">
        <v>4.4891304347826084</v>
      </c>
      <c r="P65" s="31">
        <v>21.122282608695652</v>
      </c>
      <c r="Q65" s="31">
        <v>15.407608695652174</v>
      </c>
      <c r="R65" s="31">
        <v>5.7146739130434785</v>
      </c>
      <c r="S65" s="31">
        <v>102.82336956521739</v>
      </c>
      <c r="T65" s="31">
        <v>81.190217391304344</v>
      </c>
      <c r="U65" s="31">
        <v>0</v>
      </c>
      <c r="V65" s="31">
        <v>21.633152173913043</v>
      </c>
      <c r="W65" s="31">
        <v>3.4211956521739131</v>
      </c>
      <c r="X65" s="31">
        <v>0</v>
      </c>
      <c r="Y65" s="31">
        <v>0</v>
      </c>
      <c r="Z65" s="31">
        <v>0</v>
      </c>
      <c r="AA65" s="31">
        <v>0</v>
      </c>
      <c r="AB65" s="31">
        <v>0</v>
      </c>
      <c r="AC65" s="31">
        <v>3.4211956521739131</v>
      </c>
      <c r="AD65" s="31">
        <v>0</v>
      </c>
      <c r="AE65" s="31">
        <v>0</v>
      </c>
      <c r="AF65" t="s">
        <v>89</v>
      </c>
      <c r="AG65" s="32">
        <v>1</v>
      </c>
      <c r="AH65"/>
    </row>
    <row r="66" spans="1:34" x14ac:dyDescent="0.25">
      <c r="A66" t="s">
        <v>273</v>
      </c>
      <c r="B66" t="s">
        <v>130</v>
      </c>
      <c r="C66" t="s">
        <v>213</v>
      </c>
      <c r="D66" t="s">
        <v>245</v>
      </c>
      <c r="E66" s="31">
        <v>56.097826086956523</v>
      </c>
      <c r="F66" s="31">
        <v>5.575663631079248</v>
      </c>
      <c r="G66" s="31">
        <v>5.4847897694245296</v>
      </c>
      <c r="H66" s="31">
        <v>0.89473939159077698</v>
      </c>
      <c r="I66" s="31">
        <v>0.80386552993605886</v>
      </c>
      <c r="J66" s="31">
        <v>312.78260869565219</v>
      </c>
      <c r="K66" s="31">
        <v>307.68478260869563</v>
      </c>
      <c r="L66" s="31">
        <v>50.192934782608695</v>
      </c>
      <c r="M66" s="31">
        <v>45.095108695652172</v>
      </c>
      <c r="N66" s="31">
        <v>0</v>
      </c>
      <c r="O66" s="31">
        <v>5.0978260869565215</v>
      </c>
      <c r="P66" s="31">
        <v>21.328804347826086</v>
      </c>
      <c r="Q66" s="31">
        <v>21.328804347826086</v>
      </c>
      <c r="R66" s="31">
        <v>0</v>
      </c>
      <c r="S66" s="31">
        <v>241.2608695652174</v>
      </c>
      <c r="T66" s="31">
        <v>206.33423913043478</v>
      </c>
      <c r="U66" s="31">
        <v>14.682065217391305</v>
      </c>
      <c r="V66" s="31">
        <v>20.244565217391305</v>
      </c>
      <c r="W66" s="31">
        <v>0</v>
      </c>
      <c r="X66" s="31">
        <v>0</v>
      </c>
      <c r="Y66" s="31">
        <v>0</v>
      </c>
      <c r="Z66" s="31">
        <v>0</v>
      </c>
      <c r="AA66" s="31">
        <v>0</v>
      </c>
      <c r="AB66" s="31">
        <v>0</v>
      </c>
      <c r="AC66" s="31">
        <v>0</v>
      </c>
      <c r="AD66" s="31">
        <v>0</v>
      </c>
      <c r="AE66" s="31">
        <v>0</v>
      </c>
      <c r="AF66" t="s">
        <v>39</v>
      </c>
      <c r="AG66" s="32">
        <v>1</v>
      </c>
      <c r="AH66"/>
    </row>
    <row r="67" spans="1:34" x14ac:dyDescent="0.25">
      <c r="A67" t="s">
        <v>273</v>
      </c>
      <c r="B67" t="s">
        <v>107</v>
      </c>
      <c r="C67" t="s">
        <v>200</v>
      </c>
      <c r="D67" t="s">
        <v>244</v>
      </c>
      <c r="E67" s="31">
        <v>57.119565217391305</v>
      </c>
      <c r="F67" s="31">
        <v>4.4670142721217898</v>
      </c>
      <c r="G67" s="31">
        <v>4.130477640342531</v>
      </c>
      <c r="H67" s="31">
        <v>1.3161560418648905</v>
      </c>
      <c r="I67" s="31">
        <v>0.97961941008563269</v>
      </c>
      <c r="J67" s="31">
        <v>255.1539130434783</v>
      </c>
      <c r="K67" s="31">
        <v>235.93108695652177</v>
      </c>
      <c r="L67" s="31">
        <v>75.178260869565221</v>
      </c>
      <c r="M67" s="31">
        <v>55.955434782608691</v>
      </c>
      <c r="N67" s="31">
        <v>14.038043478260869</v>
      </c>
      <c r="O67" s="31">
        <v>5.1847826086956523</v>
      </c>
      <c r="P67" s="31">
        <v>35.068695652173901</v>
      </c>
      <c r="Q67" s="31">
        <v>35.068695652173901</v>
      </c>
      <c r="R67" s="31">
        <v>0</v>
      </c>
      <c r="S67" s="31">
        <v>144.90695652173918</v>
      </c>
      <c r="T67" s="31">
        <v>118.27315217391308</v>
      </c>
      <c r="U67" s="31">
        <v>2.5906521739130435</v>
      </c>
      <c r="V67" s="31">
        <v>24.043152173913047</v>
      </c>
      <c r="W67" s="31">
        <v>22.417500000000008</v>
      </c>
      <c r="X67" s="31">
        <v>0</v>
      </c>
      <c r="Y67" s="31">
        <v>0</v>
      </c>
      <c r="Z67" s="31">
        <v>0</v>
      </c>
      <c r="AA67" s="31">
        <v>2.305760869565217</v>
      </c>
      <c r="AB67" s="31">
        <v>0</v>
      </c>
      <c r="AC67" s="31">
        <v>20.111739130434792</v>
      </c>
      <c r="AD67" s="31">
        <v>0</v>
      </c>
      <c r="AE67" s="31">
        <v>0</v>
      </c>
      <c r="AF67" t="s">
        <v>16</v>
      </c>
      <c r="AG67" s="32">
        <v>1</v>
      </c>
      <c r="AH67"/>
    </row>
    <row r="68" spans="1:34" x14ac:dyDescent="0.25">
      <c r="A68" t="s">
        <v>273</v>
      </c>
      <c r="B68" t="s">
        <v>106</v>
      </c>
      <c r="C68" t="s">
        <v>196</v>
      </c>
      <c r="D68" t="s">
        <v>246</v>
      </c>
      <c r="E68" s="31">
        <v>76.565217391304344</v>
      </c>
      <c r="F68" s="31">
        <v>4.4728307779670651</v>
      </c>
      <c r="G68" s="31">
        <v>4.1517206132879059</v>
      </c>
      <c r="H68" s="31">
        <v>1.0024432140829076</v>
      </c>
      <c r="I68" s="31">
        <v>0.68133304940374806</v>
      </c>
      <c r="J68" s="31">
        <v>342.46326086956526</v>
      </c>
      <c r="K68" s="31">
        <v>317.8773913043479</v>
      </c>
      <c r="L68" s="31">
        <v>76.752282608695666</v>
      </c>
      <c r="M68" s="31">
        <v>52.166413043478272</v>
      </c>
      <c r="N68" s="31">
        <v>13.547826086956517</v>
      </c>
      <c r="O68" s="31">
        <v>11.038043478260869</v>
      </c>
      <c r="P68" s="31">
        <v>50.569239130434781</v>
      </c>
      <c r="Q68" s="31">
        <v>50.569239130434781</v>
      </c>
      <c r="R68" s="31">
        <v>0</v>
      </c>
      <c r="S68" s="31">
        <v>215.14173913043481</v>
      </c>
      <c r="T68" s="31">
        <v>178.64456521739135</v>
      </c>
      <c r="U68" s="31">
        <v>2.714021739130434</v>
      </c>
      <c r="V68" s="31">
        <v>33.783152173913045</v>
      </c>
      <c r="W68" s="31">
        <v>118.90695652173912</v>
      </c>
      <c r="X68" s="31">
        <v>6.8035869565217357</v>
      </c>
      <c r="Y68" s="31">
        <v>0</v>
      </c>
      <c r="Z68" s="31">
        <v>0</v>
      </c>
      <c r="AA68" s="31">
        <v>34.724130434782616</v>
      </c>
      <c r="AB68" s="31">
        <v>0</v>
      </c>
      <c r="AC68" s="31">
        <v>72.576630434782601</v>
      </c>
      <c r="AD68" s="31">
        <v>0</v>
      </c>
      <c r="AE68" s="31">
        <v>4.8026086956521743</v>
      </c>
      <c r="AF68" t="s">
        <v>15</v>
      </c>
      <c r="AG68" s="32">
        <v>1</v>
      </c>
      <c r="AH68"/>
    </row>
    <row r="69" spans="1:34" x14ac:dyDescent="0.25">
      <c r="A69" t="s">
        <v>273</v>
      </c>
      <c r="B69" t="s">
        <v>129</v>
      </c>
      <c r="C69" t="s">
        <v>212</v>
      </c>
      <c r="D69" t="s">
        <v>249</v>
      </c>
      <c r="E69" s="31">
        <v>29.478260869565219</v>
      </c>
      <c r="F69" s="31">
        <v>3.8620943952802356</v>
      </c>
      <c r="G69" s="31">
        <v>3.7296275811209436</v>
      </c>
      <c r="H69" s="31">
        <v>0.82282448377581119</v>
      </c>
      <c r="I69" s="31">
        <v>0.69035766961651923</v>
      </c>
      <c r="J69" s="31">
        <v>113.84782608695652</v>
      </c>
      <c r="K69" s="31">
        <v>109.94293478260869</v>
      </c>
      <c r="L69" s="31">
        <v>24.255434782608695</v>
      </c>
      <c r="M69" s="31">
        <v>20.350543478260871</v>
      </c>
      <c r="N69" s="31">
        <v>0</v>
      </c>
      <c r="O69" s="31">
        <v>3.9048913043478262</v>
      </c>
      <c r="P69" s="31">
        <v>8.6521739130434785</v>
      </c>
      <c r="Q69" s="31">
        <v>8.6521739130434785</v>
      </c>
      <c r="R69" s="31">
        <v>0</v>
      </c>
      <c r="S69" s="31">
        <v>80.940217391304344</v>
      </c>
      <c r="T69" s="31">
        <v>68.084239130434781</v>
      </c>
      <c r="U69" s="31">
        <v>0</v>
      </c>
      <c r="V69" s="31">
        <v>12.855978260869565</v>
      </c>
      <c r="W69" s="31">
        <v>0</v>
      </c>
      <c r="X69" s="31">
        <v>0</v>
      </c>
      <c r="Y69" s="31">
        <v>0</v>
      </c>
      <c r="Z69" s="31">
        <v>0</v>
      </c>
      <c r="AA69" s="31">
        <v>0</v>
      </c>
      <c r="AB69" s="31">
        <v>0</v>
      </c>
      <c r="AC69" s="31">
        <v>0</v>
      </c>
      <c r="AD69" s="31">
        <v>0</v>
      </c>
      <c r="AE69" s="31">
        <v>0</v>
      </c>
      <c r="AF69" t="s">
        <v>38</v>
      </c>
      <c r="AG69" s="32">
        <v>1</v>
      </c>
      <c r="AH69"/>
    </row>
    <row r="70" spans="1:34" x14ac:dyDescent="0.25">
      <c r="A70" t="s">
        <v>273</v>
      </c>
      <c r="B70" t="s">
        <v>100</v>
      </c>
      <c r="C70" t="s">
        <v>190</v>
      </c>
      <c r="D70" t="s">
        <v>243</v>
      </c>
      <c r="E70" s="31">
        <v>42.336956521739133</v>
      </c>
      <c r="F70" s="31">
        <v>3.849057766367137</v>
      </c>
      <c r="G70" s="31">
        <v>3.588192554557124</v>
      </c>
      <c r="H70" s="31">
        <v>0.82591527599486514</v>
      </c>
      <c r="I70" s="31">
        <v>0.56505006418485237</v>
      </c>
      <c r="J70" s="31">
        <v>162.95739130434782</v>
      </c>
      <c r="K70" s="31">
        <v>151.91315217391303</v>
      </c>
      <c r="L70" s="31">
        <v>34.966739130434782</v>
      </c>
      <c r="M70" s="31">
        <v>23.922499999999999</v>
      </c>
      <c r="N70" s="31">
        <v>6.0007608695652168</v>
      </c>
      <c r="O70" s="31">
        <v>5.0434782608695654</v>
      </c>
      <c r="P70" s="31">
        <v>10.85119565217391</v>
      </c>
      <c r="Q70" s="31">
        <v>10.85119565217391</v>
      </c>
      <c r="R70" s="31">
        <v>0</v>
      </c>
      <c r="S70" s="31">
        <v>117.13945652173913</v>
      </c>
      <c r="T70" s="31">
        <v>90.980434782608697</v>
      </c>
      <c r="U70" s="31">
        <v>0</v>
      </c>
      <c r="V70" s="31">
        <v>26.159021739130431</v>
      </c>
      <c r="W70" s="31">
        <v>15.193586956521742</v>
      </c>
      <c r="X70" s="31">
        <v>1.722282608695652</v>
      </c>
      <c r="Y70" s="31">
        <v>0</v>
      </c>
      <c r="Z70" s="31">
        <v>0</v>
      </c>
      <c r="AA70" s="31">
        <v>2.5479347826086958</v>
      </c>
      <c r="AB70" s="31">
        <v>0</v>
      </c>
      <c r="AC70" s="31">
        <v>10.923369565217394</v>
      </c>
      <c r="AD70" s="31">
        <v>0</v>
      </c>
      <c r="AE70" s="31">
        <v>0</v>
      </c>
      <c r="AF70" t="s">
        <v>9</v>
      </c>
      <c r="AG70" s="32">
        <v>1</v>
      </c>
      <c r="AH70"/>
    </row>
    <row r="71" spans="1:34" x14ac:dyDescent="0.25">
      <c r="A71" t="s">
        <v>273</v>
      </c>
      <c r="B71" t="s">
        <v>110</v>
      </c>
      <c r="C71" t="s">
        <v>185</v>
      </c>
      <c r="D71" t="s">
        <v>236</v>
      </c>
      <c r="E71" s="31">
        <v>74.141304347826093</v>
      </c>
      <c r="F71" s="31">
        <v>3.7721331183110962</v>
      </c>
      <c r="G71" s="31">
        <v>3.5515159067585382</v>
      </c>
      <c r="H71" s="31">
        <v>0.84347602990763815</v>
      </c>
      <c r="I71" s="31">
        <v>0.62404779357865414</v>
      </c>
      <c r="J71" s="31">
        <v>279.67086956521729</v>
      </c>
      <c r="K71" s="31">
        <v>263.31402173913034</v>
      </c>
      <c r="L71" s="31">
        <v>62.536413043478262</v>
      </c>
      <c r="M71" s="31">
        <v>46.267717391304352</v>
      </c>
      <c r="N71" s="31">
        <v>12.771413043478262</v>
      </c>
      <c r="O71" s="31">
        <v>3.4972826086956523</v>
      </c>
      <c r="P71" s="31">
        <v>39.301304347826076</v>
      </c>
      <c r="Q71" s="31">
        <v>39.213152173913031</v>
      </c>
      <c r="R71" s="31">
        <v>8.8152173913043474E-2</v>
      </c>
      <c r="S71" s="31">
        <v>177.83315217391299</v>
      </c>
      <c r="T71" s="31">
        <v>151.80152173913038</v>
      </c>
      <c r="U71" s="31">
        <v>8.6652173913043455</v>
      </c>
      <c r="V71" s="31">
        <v>17.366413043478261</v>
      </c>
      <c r="W71" s="31">
        <v>23.600543478260871</v>
      </c>
      <c r="X71" s="31">
        <v>3.2742391304347827</v>
      </c>
      <c r="Y71" s="31">
        <v>0</v>
      </c>
      <c r="Z71" s="31">
        <v>0</v>
      </c>
      <c r="AA71" s="31">
        <v>5.2781521739130444</v>
      </c>
      <c r="AB71" s="31">
        <v>0</v>
      </c>
      <c r="AC71" s="31">
        <v>14.578260869565218</v>
      </c>
      <c r="AD71" s="31">
        <v>0</v>
      </c>
      <c r="AE71" s="31">
        <v>0.46989130434782606</v>
      </c>
      <c r="AF71" t="s">
        <v>19</v>
      </c>
      <c r="AG71" s="32">
        <v>1</v>
      </c>
      <c r="AH71"/>
    </row>
    <row r="72" spans="1:34" x14ac:dyDescent="0.25">
      <c r="A72" t="s">
        <v>273</v>
      </c>
      <c r="B72" t="s">
        <v>174</v>
      </c>
      <c r="C72" t="s">
        <v>234</v>
      </c>
      <c r="D72" t="s">
        <v>248</v>
      </c>
      <c r="E72" s="31">
        <v>19.663043478260871</v>
      </c>
      <c r="F72" s="31">
        <v>5.2021061359867335</v>
      </c>
      <c r="G72" s="31">
        <v>4.8225207296849089</v>
      </c>
      <c r="H72" s="31">
        <v>1.4380210060807075</v>
      </c>
      <c r="I72" s="31">
        <v>1.0584355997788832</v>
      </c>
      <c r="J72" s="31">
        <v>102.28923913043479</v>
      </c>
      <c r="K72" s="31">
        <v>94.825434782608696</v>
      </c>
      <c r="L72" s="31">
        <v>28.275869565217391</v>
      </c>
      <c r="M72" s="31">
        <v>20.812065217391304</v>
      </c>
      <c r="N72" s="31">
        <v>2.5072826086956526</v>
      </c>
      <c r="O72" s="31">
        <v>4.9565217391304346</v>
      </c>
      <c r="P72" s="31">
        <v>2.4551086956521728</v>
      </c>
      <c r="Q72" s="31">
        <v>2.4551086956521728</v>
      </c>
      <c r="R72" s="31">
        <v>0</v>
      </c>
      <c r="S72" s="31">
        <v>71.558260869565217</v>
      </c>
      <c r="T72" s="31">
        <v>57.006956521739134</v>
      </c>
      <c r="U72" s="31">
        <v>0</v>
      </c>
      <c r="V72" s="31">
        <v>14.551304347826084</v>
      </c>
      <c r="W72" s="31">
        <v>0</v>
      </c>
      <c r="X72" s="31">
        <v>0</v>
      </c>
      <c r="Y72" s="31">
        <v>0</v>
      </c>
      <c r="Z72" s="31">
        <v>0</v>
      </c>
      <c r="AA72" s="31">
        <v>0</v>
      </c>
      <c r="AB72" s="31">
        <v>0</v>
      </c>
      <c r="AC72" s="31">
        <v>0</v>
      </c>
      <c r="AD72" s="31">
        <v>0</v>
      </c>
      <c r="AE72" s="31">
        <v>0</v>
      </c>
      <c r="AF72" t="s">
        <v>84</v>
      </c>
      <c r="AG72" s="32">
        <v>1</v>
      </c>
      <c r="AH72"/>
    </row>
    <row r="73" spans="1:34" x14ac:dyDescent="0.25">
      <c r="A73" t="s">
        <v>273</v>
      </c>
      <c r="B73" t="s">
        <v>132</v>
      </c>
      <c r="C73" t="s">
        <v>214</v>
      </c>
      <c r="D73" t="s">
        <v>244</v>
      </c>
      <c r="E73" s="31">
        <v>75.206521739130437</v>
      </c>
      <c r="F73" s="31">
        <v>4.9668131232837105</v>
      </c>
      <c r="G73" s="31">
        <v>4.765249313484607</v>
      </c>
      <c r="H73" s="31">
        <v>0.9062335597629716</v>
      </c>
      <c r="I73" s="31">
        <v>0.70466974996386755</v>
      </c>
      <c r="J73" s="31">
        <v>373.53673913043474</v>
      </c>
      <c r="K73" s="31">
        <v>358.37782608695647</v>
      </c>
      <c r="L73" s="31">
        <v>68.154673913043482</v>
      </c>
      <c r="M73" s="31">
        <v>52.995760869565217</v>
      </c>
      <c r="N73" s="31">
        <v>9.4333695652173937</v>
      </c>
      <c r="O73" s="31">
        <v>5.7255434782608692</v>
      </c>
      <c r="P73" s="31">
        <v>50.699347826086971</v>
      </c>
      <c r="Q73" s="31">
        <v>50.699347826086971</v>
      </c>
      <c r="R73" s="31">
        <v>0</v>
      </c>
      <c r="S73" s="31">
        <v>254.68271739130432</v>
      </c>
      <c r="T73" s="31">
        <v>232.04836956521737</v>
      </c>
      <c r="U73" s="31">
        <v>0</v>
      </c>
      <c r="V73" s="31">
        <v>22.634347826086945</v>
      </c>
      <c r="W73" s="31">
        <v>184.14423913043476</v>
      </c>
      <c r="X73" s="31">
        <v>7.3720652173913033</v>
      </c>
      <c r="Y73" s="31">
        <v>0</v>
      </c>
      <c r="Z73" s="31">
        <v>0</v>
      </c>
      <c r="AA73" s="31">
        <v>30.983478260869564</v>
      </c>
      <c r="AB73" s="31">
        <v>0</v>
      </c>
      <c r="AC73" s="31">
        <v>145.78869565217389</v>
      </c>
      <c r="AD73" s="31">
        <v>0</v>
      </c>
      <c r="AE73" s="31">
        <v>0</v>
      </c>
      <c r="AF73" t="s">
        <v>41</v>
      </c>
      <c r="AG73" s="32">
        <v>1</v>
      </c>
      <c r="AH73"/>
    </row>
    <row r="74" spans="1:34" x14ac:dyDescent="0.25">
      <c r="A74" t="s">
        <v>273</v>
      </c>
      <c r="B74" t="s">
        <v>161</v>
      </c>
      <c r="C74" t="s">
        <v>193</v>
      </c>
      <c r="D74" t="s">
        <v>239</v>
      </c>
      <c r="E74" s="31">
        <v>43.695652173913047</v>
      </c>
      <c r="F74" s="31">
        <v>4.5121592039801008</v>
      </c>
      <c r="G74" s="31">
        <v>4.1813830845771163</v>
      </c>
      <c r="H74" s="31">
        <v>1.1383482587064675</v>
      </c>
      <c r="I74" s="31">
        <v>0.80757213930348259</v>
      </c>
      <c r="J74" s="31">
        <v>197.16173913043485</v>
      </c>
      <c r="K74" s="31">
        <v>182.70826086956529</v>
      </c>
      <c r="L74" s="31">
        <v>49.740869565217388</v>
      </c>
      <c r="M74" s="31">
        <v>35.287391304347828</v>
      </c>
      <c r="N74" s="31">
        <v>4.9174999999999986</v>
      </c>
      <c r="O74" s="31">
        <v>9.5359782608695642</v>
      </c>
      <c r="P74" s="31">
        <v>27.650869565217409</v>
      </c>
      <c r="Q74" s="31">
        <v>27.650869565217409</v>
      </c>
      <c r="R74" s="31">
        <v>0</v>
      </c>
      <c r="S74" s="31">
        <v>119.77000000000004</v>
      </c>
      <c r="T74" s="31">
        <v>114.86402173913048</v>
      </c>
      <c r="U74" s="31">
        <v>0</v>
      </c>
      <c r="V74" s="31">
        <v>4.9059782608695661</v>
      </c>
      <c r="W74" s="31">
        <v>111.83184782608697</v>
      </c>
      <c r="X74" s="31">
        <v>5.5108695652173907</v>
      </c>
      <c r="Y74" s="31">
        <v>0</v>
      </c>
      <c r="Z74" s="31">
        <v>0</v>
      </c>
      <c r="AA74" s="31">
        <v>27.650869565217409</v>
      </c>
      <c r="AB74" s="31">
        <v>0</v>
      </c>
      <c r="AC74" s="31">
        <v>78.670108695652175</v>
      </c>
      <c r="AD74" s="31">
        <v>0</v>
      </c>
      <c r="AE74" s="31">
        <v>0</v>
      </c>
      <c r="AF74" t="s">
        <v>70</v>
      </c>
      <c r="AG74" s="32">
        <v>1</v>
      </c>
      <c r="AH74"/>
    </row>
    <row r="75" spans="1:34" x14ac:dyDescent="0.25">
      <c r="A75" t="s">
        <v>273</v>
      </c>
      <c r="B75" t="s">
        <v>113</v>
      </c>
      <c r="C75" t="s">
        <v>184</v>
      </c>
      <c r="D75" t="s">
        <v>241</v>
      </c>
      <c r="E75" s="31">
        <v>110.06521739130434</v>
      </c>
      <c r="F75" s="31">
        <v>4.6074481532688125</v>
      </c>
      <c r="G75" s="31">
        <v>4.4382056093225355</v>
      </c>
      <c r="H75" s="31">
        <v>0.59125913490025694</v>
      </c>
      <c r="I75" s="31">
        <v>0.42201659095398009</v>
      </c>
      <c r="J75" s="31">
        <v>507.11978260869563</v>
      </c>
      <c r="K75" s="31">
        <v>488.49206521739126</v>
      </c>
      <c r="L75" s="31">
        <v>65.077065217391322</v>
      </c>
      <c r="M75" s="31">
        <v>46.449347826086978</v>
      </c>
      <c r="N75" s="31">
        <v>14.692934782608695</v>
      </c>
      <c r="O75" s="31">
        <v>3.9347826086956523</v>
      </c>
      <c r="P75" s="31">
        <v>102.97206521739135</v>
      </c>
      <c r="Q75" s="31">
        <v>102.97206521739135</v>
      </c>
      <c r="R75" s="31">
        <v>0</v>
      </c>
      <c r="S75" s="31">
        <v>339.07065217391295</v>
      </c>
      <c r="T75" s="31">
        <v>297.45543478260862</v>
      </c>
      <c r="U75" s="31">
        <v>0.24456521739130435</v>
      </c>
      <c r="V75" s="31">
        <v>41.37065217391303</v>
      </c>
      <c r="W75" s="31">
        <v>226.36630434782606</v>
      </c>
      <c r="X75" s="31">
        <v>17.697934782608694</v>
      </c>
      <c r="Y75" s="31">
        <v>0</v>
      </c>
      <c r="Z75" s="31">
        <v>0</v>
      </c>
      <c r="AA75" s="31">
        <v>75.745760869565217</v>
      </c>
      <c r="AB75" s="31">
        <v>0</v>
      </c>
      <c r="AC75" s="31">
        <v>132.92260869565214</v>
      </c>
      <c r="AD75" s="31">
        <v>0</v>
      </c>
      <c r="AE75" s="31">
        <v>0</v>
      </c>
      <c r="AF75" t="s">
        <v>22</v>
      </c>
      <c r="AG75" s="32">
        <v>1</v>
      </c>
      <c r="AH75"/>
    </row>
    <row r="76" spans="1:34" x14ac:dyDescent="0.25">
      <c r="A76" t="s">
        <v>273</v>
      </c>
      <c r="B76" t="s">
        <v>167</v>
      </c>
      <c r="C76" t="s">
        <v>218</v>
      </c>
      <c r="D76" t="s">
        <v>241</v>
      </c>
      <c r="E76" s="31">
        <v>88.304347826086953</v>
      </c>
      <c r="F76" s="31">
        <v>3.6866408173313632</v>
      </c>
      <c r="G76" s="31">
        <v>3.4652744953225008</v>
      </c>
      <c r="H76" s="31">
        <v>0.62086533727227966</v>
      </c>
      <c r="I76" s="31">
        <v>0.39949901526341702</v>
      </c>
      <c r="J76" s="31">
        <v>325.5464130434782</v>
      </c>
      <c r="K76" s="31">
        <v>305.99880434782602</v>
      </c>
      <c r="L76" s="31">
        <v>54.825108695652169</v>
      </c>
      <c r="M76" s="31">
        <v>35.277499999999996</v>
      </c>
      <c r="N76" s="31">
        <v>14.672608695652174</v>
      </c>
      <c r="O76" s="31">
        <v>4.875</v>
      </c>
      <c r="P76" s="31">
        <v>49.915217391304346</v>
      </c>
      <c r="Q76" s="31">
        <v>49.915217391304346</v>
      </c>
      <c r="R76" s="31">
        <v>0</v>
      </c>
      <c r="S76" s="31">
        <v>220.80608695652165</v>
      </c>
      <c r="T76" s="31">
        <v>177.31923913043474</v>
      </c>
      <c r="U76" s="31">
        <v>1.9438043478260871</v>
      </c>
      <c r="V76" s="31">
        <v>41.543043478260856</v>
      </c>
      <c r="W76" s="31">
        <v>21.030434782608694</v>
      </c>
      <c r="X76" s="31">
        <v>2.0717391304347825</v>
      </c>
      <c r="Y76" s="31">
        <v>0</v>
      </c>
      <c r="Z76" s="31">
        <v>0</v>
      </c>
      <c r="AA76" s="31">
        <v>7.8601086956521735</v>
      </c>
      <c r="AB76" s="31">
        <v>0</v>
      </c>
      <c r="AC76" s="31">
        <v>6.0523913043478252</v>
      </c>
      <c r="AD76" s="31">
        <v>0</v>
      </c>
      <c r="AE76" s="31">
        <v>5.0461956521739131</v>
      </c>
      <c r="AF76" t="s">
        <v>77</v>
      </c>
      <c r="AG76" s="32">
        <v>1</v>
      </c>
      <c r="AH76"/>
    </row>
    <row r="77" spans="1:34" x14ac:dyDescent="0.25">
      <c r="A77" t="s">
        <v>273</v>
      </c>
      <c r="B77" t="s">
        <v>170</v>
      </c>
      <c r="C77" t="s">
        <v>232</v>
      </c>
      <c r="D77" t="s">
        <v>248</v>
      </c>
      <c r="E77" s="31">
        <v>17.434782608695652</v>
      </c>
      <c r="F77" s="31">
        <v>4.768709476309227</v>
      </c>
      <c r="G77" s="31">
        <v>4.4832294264339154</v>
      </c>
      <c r="H77" s="31">
        <v>0.78235660847880284</v>
      </c>
      <c r="I77" s="31">
        <v>0.49687655860349117</v>
      </c>
      <c r="J77" s="31">
        <v>83.141413043478266</v>
      </c>
      <c r="K77" s="31">
        <v>78.164130434782621</v>
      </c>
      <c r="L77" s="31">
        <v>13.640217391304345</v>
      </c>
      <c r="M77" s="31">
        <v>8.6629347826086942</v>
      </c>
      <c r="N77" s="31">
        <v>0.16847826086956522</v>
      </c>
      <c r="O77" s="31">
        <v>4.8088043478260865</v>
      </c>
      <c r="P77" s="31">
        <v>15.731086956521741</v>
      </c>
      <c r="Q77" s="31">
        <v>15.731086956521741</v>
      </c>
      <c r="R77" s="31">
        <v>0</v>
      </c>
      <c r="S77" s="31">
        <v>53.770108695652183</v>
      </c>
      <c r="T77" s="31">
        <v>47.856304347826097</v>
      </c>
      <c r="U77" s="31">
        <v>0</v>
      </c>
      <c r="V77" s="31">
        <v>5.913804347826086</v>
      </c>
      <c r="W77" s="31">
        <v>0</v>
      </c>
      <c r="X77" s="31">
        <v>0</v>
      </c>
      <c r="Y77" s="31">
        <v>0</v>
      </c>
      <c r="Z77" s="31">
        <v>0</v>
      </c>
      <c r="AA77" s="31">
        <v>0</v>
      </c>
      <c r="AB77" s="31">
        <v>0</v>
      </c>
      <c r="AC77" s="31">
        <v>0</v>
      </c>
      <c r="AD77" s="31">
        <v>0</v>
      </c>
      <c r="AE77" s="31">
        <v>0</v>
      </c>
      <c r="AF77" t="s">
        <v>80</v>
      </c>
      <c r="AG77" s="32">
        <v>1</v>
      </c>
      <c r="AH77"/>
    </row>
    <row r="78" spans="1:34" x14ac:dyDescent="0.25">
      <c r="A78" t="s">
        <v>273</v>
      </c>
      <c r="B78" t="s">
        <v>157</v>
      </c>
      <c r="C78" t="s">
        <v>215</v>
      </c>
      <c r="D78" t="s">
        <v>244</v>
      </c>
      <c r="E78" s="31">
        <v>55.369565217391305</v>
      </c>
      <c r="F78" s="31">
        <v>4.1207126030624268</v>
      </c>
      <c r="G78" s="31">
        <v>3.9310286611700045</v>
      </c>
      <c r="H78" s="31">
        <v>0.87987632508833902</v>
      </c>
      <c r="I78" s="31">
        <v>0.69019238319591647</v>
      </c>
      <c r="J78" s="31">
        <v>228.16206521739133</v>
      </c>
      <c r="K78" s="31">
        <v>217.65934782608699</v>
      </c>
      <c r="L78" s="31">
        <v>48.71836956521738</v>
      </c>
      <c r="M78" s="31">
        <v>38.215652173913028</v>
      </c>
      <c r="N78" s="31">
        <v>4.8695652173913047</v>
      </c>
      <c r="O78" s="31">
        <v>5.6331521739130439</v>
      </c>
      <c r="P78" s="31">
        <v>20.470434782608709</v>
      </c>
      <c r="Q78" s="31">
        <v>20.470434782608709</v>
      </c>
      <c r="R78" s="31">
        <v>0</v>
      </c>
      <c r="S78" s="31">
        <v>158.97326086956525</v>
      </c>
      <c r="T78" s="31">
        <v>134.51597826086959</v>
      </c>
      <c r="U78" s="31">
        <v>0</v>
      </c>
      <c r="V78" s="31">
        <v>24.457282608695653</v>
      </c>
      <c r="W78" s="31">
        <v>85.346304347826077</v>
      </c>
      <c r="X78" s="31">
        <v>9.9717391304347824</v>
      </c>
      <c r="Y78" s="31">
        <v>0</v>
      </c>
      <c r="Z78" s="31">
        <v>0</v>
      </c>
      <c r="AA78" s="31">
        <v>12.217934782608697</v>
      </c>
      <c r="AB78" s="31">
        <v>0</v>
      </c>
      <c r="AC78" s="31">
        <v>63.156630434782599</v>
      </c>
      <c r="AD78" s="31">
        <v>0</v>
      </c>
      <c r="AE78" s="31">
        <v>0</v>
      </c>
      <c r="AF78" t="s">
        <v>66</v>
      </c>
      <c r="AG78" s="32">
        <v>1</v>
      </c>
      <c r="AH78"/>
    </row>
    <row r="79" spans="1:34" x14ac:dyDescent="0.25">
      <c r="A79" t="s">
        <v>273</v>
      </c>
      <c r="B79" t="s">
        <v>109</v>
      </c>
      <c r="C79" t="s">
        <v>202</v>
      </c>
      <c r="D79" t="s">
        <v>241</v>
      </c>
      <c r="E79" s="31">
        <v>113.1304347826087</v>
      </c>
      <c r="F79" s="31">
        <v>3.890593774019985</v>
      </c>
      <c r="G79" s="31">
        <v>3.7221915833973869</v>
      </c>
      <c r="H79" s="31">
        <v>0.96291890853189865</v>
      </c>
      <c r="I79" s="31">
        <v>0.79741160645657194</v>
      </c>
      <c r="J79" s="31">
        <v>440.14456521739135</v>
      </c>
      <c r="K79" s="31">
        <v>421.0931521739131</v>
      </c>
      <c r="L79" s="31">
        <v>108.93543478260871</v>
      </c>
      <c r="M79" s="31">
        <v>90.211521739130447</v>
      </c>
      <c r="N79" s="31">
        <v>13.680434782608694</v>
      </c>
      <c r="O79" s="31">
        <v>5.0434782608695654</v>
      </c>
      <c r="P79" s="31">
        <v>55.625434782608686</v>
      </c>
      <c r="Q79" s="31">
        <v>55.297934782608685</v>
      </c>
      <c r="R79" s="31">
        <v>0.32750000000000001</v>
      </c>
      <c r="S79" s="31">
        <v>275.58369565217396</v>
      </c>
      <c r="T79" s="31">
        <v>239.05978260869568</v>
      </c>
      <c r="U79" s="31">
        <v>0.38249999999999995</v>
      </c>
      <c r="V79" s="31">
        <v>36.141413043478266</v>
      </c>
      <c r="W79" s="31">
        <v>9.9997826086956501</v>
      </c>
      <c r="X79" s="31">
        <v>0</v>
      </c>
      <c r="Y79" s="31">
        <v>0</v>
      </c>
      <c r="Z79" s="31">
        <v>0</v>
      </c>
      <c r="AA79" s="31">
        <v>8.585760869565215</v>
      </c>
      <c r="AB79" s="31">
        <v>0</v>
      </c>
      <c r="AC79" s="31">
        <v>0</v>
      </c>
      <c r="AD79" s="31">
        <v>0</v>
      </c>
      <c r="AE79" s="31">
        <v>1.4140217391304348</v>
      </c>
      <c r="AF79" t="s">
        <v>18</v>
      </c>
      <c r="AG79" s="32">
        <v>1</v>
      </c>
      <c r="AH79"/>
    </row>
    <row r="80" spans="1:34" x14ac:dyDescent="0.25">
      <c r="A80" t="s">
        <v>273</v>
      </c>
      <c r="B80" t="s">
        <v>135</v>
      </c>
      <c r="C80" t="s">
        <v>215</v>
      </c>
      <c r="D80" t="s">
        <v>244</v>
      </c>
      <c r="E80" s="31">
        <v>79.456521739130437</v>
      </c>
      <c r="F80" s="31">
        <v>4.2322298221614227</v>
      </c>
      <c r="G80" s="31">
        <v>3.9511080711354305</v>
      </c>
      <c r="H80" s="31">
        <v>0.95196032831737354</v>
      </c>
      <c r="I80" s="31">
        <v>0.73869083447332418</v>
      </c>
      <c r="J80" s="31">
        <v>336.27826086956526</v>
      </c>
      <c r="K80" s="31">
        <v>313.94130434782608</v>
      </c>
      <c r="L80" s="31">
        <v>75.639456521739135</v>
      </c>
      <c r="M80" s="31">
        <v>58.693804347826088</v>
      </c>
      <c r="N80" s="31">
        <v>12.510869565217391</v>
      </c>
      <c r="O80" s="31">
        <v>4.4347826086956523</v>
      </c>
      <c r="P80" s="31">
        <v>34.627717391304351</v>
      </c>
      <c r="Q80" s="31">
        <v>29.236413043478262</v>
      </c>
      <c r="R80" s="31">
        <v>5.3913043478260869</v>
      </c>
      <c r="S80" s="31">
        <v>226.01108695652175</v>
      </c>
      <c r="T80" s="31">
        <v>226.01108695652175</v>
      </c>
      <c r="U80" s="31">
        <v>0</v>
      </c>
      <c r="V80" s="31">
        <v>0</v>
      </c>
      <c r="W80" s="31">
        <v>32.934782608695656</v>
      </c>
      <c r="X80" s="31">
        <v>6.2581521739130439</v>
      </c>
      <c r="Y80" s="31">
        <v>0</v>
      </c>
      <c r="Z80" s="31">
        <v>0</v>
      </c>
      <c r="AA80" s="31">
        <v>7.0163043478260869</v>
      </c>
      <c r="AB80" s="31">
        <v>0</v>
      </c>
      <c r="AC80" s="31">
        <v>19.660326086956523</v>
      </c>
      <c r="AD80" s="31">
        <v>0</v>
      </c>
      <c r="AE80" s="31">
        <v>0</v>
      </c>
      <c r="AF80" t="s">
        <v>44</v>
      </c>
      <c r="AG80" s="32">
        <v>1</v>
      </c>
      <c r="AH80"/>
    </row>
    <row r="81" spans="1:34" x14ac:dyDescent="0.25">
      <c r="A81" t="s">
        <v>273</v>
      </c>
      <c r="B81" t="s">
        <v>156</v>
      </c>
      <c r="C81" t="s">
        <v>184</v>
      </c>
      <c r="D81" t="s">
        <v>241</v>
      </c>
      <c r="E81" s="31">
        <v>87.130434782608702</v>
      </c>
      <c r="F81" s="31">
        <v>3.9038323353293407</v>
      </c>
      <c r="G81" s="31">
        <v>3.5970134730538912</v>
      </c>
      <c r="H81" s="31">
        <v>1.1026671656686626</v>
      </c>
      <c r="I81" s="31">
        <v>0.79584830339321366</v>
      </c>
      <c r="J81" s="31">
        <v>340.14260869565214</v>
      </c>
      <c r="K81" s="31">
        <v>313.4093478260869</v>
      </c>
      <c r="L81" s="31">
        <v>96.075869565217403</v>
      </c>
      <c r="M81" s="31">
        <v>69.342608695652189</v>
      </c>
      <c r="N81" s="31">
        <v>21.309347826086945</v>
      </c>
      <c r="O81" s="31">
        <v>5.4239130434782608</v>
      </c>
      <c r="P81" s="31">
        <v>27.221739130434788</v>
      </c>
      <c r="Q81" s="31">
        <v>27.221739130434788</v>
      </c>
      <c r="R81" s="31">
        <v>0</v>
      </c>
      <c r="S81" s="31">
        <v>216.84499999999997</v>
      </c>
      <c r="T81" s="31">
        <v>199.44826086956519</v>
      </c>
      <c r="U81" s="31">
        <v>0</v>
      </c>
      <c r="V81" s="31">
        <v>17.396739130434781</v>
      </c>
      <c r="W81" s="31">
        <v>176.66282608695661</v>
      </c>
      <c r="X81" s="31">
        <v>42.429347826086975</v>
      </c>
      <c r="Y81" s="31">
        <v>5.1798913043478256</v>
      </c>
      <c r="Z81" s="31">
        <v>0</v>
      </c>
      <c r="AA81" s="31">
        <v>6.3498913043478256</v>
      </c>
      <c r="AB81" s="31">
        <v>0</v>
      </c>
      <c r="AC81" s="31">
        <v>122.70369565217399</v>
      </c>
      <c r="AD81" s="31">
        <v>0</v>
      </c>
      <c r="AE81" s="31">
        <v>0</v>
      </c>
      <c r="AF81" t="s">
        <v>65</v>
      </c>
      <c r="AG81" s="32">
        <v>1</v>
      </c>
      <c r="AH81"/>
    </row>
    <row r="82" spans="1:34" x14ac:dyDescent="0.25">
      <c r="A82" t="s">
        <v>273</v>
      </c>
      <c r="B82" t="s">
        <v>101</v>
      </c>
      <c r="C82" t="s">
        <v>190</v>
      </c>
      <c r="D82" t="s">
        <v>243</v>
      </c>
      <c r="E82" s="31">
        <v>163.29347826086956</v>
      </c>
      <c r="F82" s="31">
        <v>4.0437362710510563</v>
      </c>
      <c r="G82" s="31">
        <v>4.0185748518937636</v>
      </c>
      <c r="H82" s="31">
        <v>1.6926825534180929</v>
      </c>
      <c r="I82" s="31">
        <v>1.6675211342608007</v>
      </c>
      <c r="J82" s="31">
        <v>660.31576086956534</v>
      </c>
      <c r="K82" s="31">
        <v>656.20706521739146</v>
      </c>
      <c r="L82" s="31">
        <v>276.40402173913054</v>
      </c>
      <c r="M82" s="31">
        <v>272.29532608695661</v>
      </c>
      <c r="N82" s="31">
        <v>0</v>
      </c>
      <c r="O82" s="31">
        <v>4.1086956521739131</v>
      </c>
      <c r="P82" s="31">
        <v>20.436739130434784</v>
      </c>
      <c r="Q82" s="31">
        <v>20.436739130434784</v>
      </c>
      <c r="R82" s="31">
        <v>0</v>
      </c>
      <c r="S82" s="31">
        <v>363.47500000000002</v>
      </c>
      <c r="T82" s="31">
        <v>294.2347826086957</v>
      </c>
      <c r="U82" s="31">
        <v>0</v>
      </c>
      <c r="V82" s="31">
        <v>69.240217391304355</v>
      </c>
      <c r="W82" s="31">
        <v>0</v>
      </c>
      <c r="X82" s="31">
        <v>0</v>
      </c>
      <c r="Y82" s="31">
        <v>0</v>
      </c>
      <c r="Z82" s="31">
        <v>0</v>
      </c>
      <c r="AA82" s="31">
        <v>0</v>
      </c>
      <c r="AB82" s="31">
        <v>0</v>
      </c>
      <c r="AC82" s="31">
        <v>0</v>
      </c>
      <c r="AD82" s="31">
        <v>0</v>
      </c>
      <c r="AE82" s="31">
        <v>0</v>
      </c>
      <c r="AF82" t="s">
        <v>10</v>
      </c>
      <c r="AG82" s="32">
        <v>1</v>
      </c>
      <c r="AH82"/>
    </row>
    <row r="83" spans="1:34" x14ac:dyDescent="0.25">
      <c r="A83" t="s">
        <v>273</v>
      </c>
      <c r="B83" t="s">
        <v>142</v>
      </c>
      <c r="C83" t="s">
        <v>196</v>
      </c>
      <c r="D83" t="s">
        <v>246</v>
      </c>
      <c r="E83" s="31">
        <v>46.304347826086953</v>
      </c>
      <c r="F83" s="31">
        <v>4.3637464788732405</v>
      </c>
      <c r="G83" s="31">
        <v>4.1115352112676069</v>
      </c>
      <c r="H83" s="31">
        <v>1.2921643192488266</v>
      </c>
      <c r="I83" s="31">
        <v>1.0399530516431927</v>
      </c>
      <c r="J83" s="31">
        <v>202.06043478260872</v>
      </c>
      <c r="K83" s="31">
        <v>190.38195652173917</v>
      </c>
      <c r="L83" s="31">
        <v>59.83282608695653</v>
      </c>
      <c r="M83" s="31">
        <v>48.154347826086962</v>
      </c>
      <c r="N83" s="31">
        <v>8.1458695652173922</v>
      </c>
      <c r="O83" s="31">
        <v>3.5326086956521738</v>
      </c>
      <c r="P83" s="31">
        <v>17.084347826086962</v>
      </c>
      <c r="Q83" s="31">
        <v>17.084347826086962</v>
      </c>
      <c r="R83" s="31">
        <v>0</v>
      </c>
      <c r="S83" s="31">
        <v>125.14326086956524</v>
      </c>
      <c r="T83" s="31">
        <v>115.74163043478262</v>
      </c>
      <c r="U83" s="31">
        <v>2.3395652173913049</v>
      </c>
      <c r="V83" s="31">
        <v>7.0620652173913037</v>
      </c>
      <c r="W83" s="31">
        <v>98.484891304347812</v>
      </c>
      <c r="X83" s="31">
        <v>14.278043478260871</v>
      </c>
      <c r="Y83" s="31">
        <v>0</v>
      </c>
      <c r="Z83" s="31">
        <v>0</v>
      </c>
      <c r="AA83" s="31">
        <v>1.9865217391304351</v>
      </c>
      <c r="AB83" s="31">
        <v>0</v>
      </c>
      <c r="AC83" s="31">
        <v>82.220326086956504</v>
      </c>
      <c r="AD83" s="31">
        <v>0</v>
      </c>
      <c r="AE83" s="31">
        <v>0</v>
      </c>
      <c r="AF83" t="s">
        <v>51</v>
      </c>
      <c r="AG83" s="32">
        <v>1</v>
      </c>
      <c r="AH83"/>
    </row>
    <row r="84" spans="1:34" x14ac:dyDescent="0.25">
      <c r="A84" t="s">
        <v>273</v>
      </c>
      <c r="B84" t="s">
        <v>95</v>
      </c>
      <c r="C84" t="s">
        <v>186</v>
      </c>
      <c r="D84" t="s">
        <v>244</v>
      </c>
      <c r="E84" s="31">
        <v>42.434782608695649</v>
      </c>
      <c r="F84" s="31">
        <v>5.7845824795081962</v>
      </c>
      <c r="G84" s="31">
        <v>5.4165292008196726</v>
      </c>
      <c r="H84" s="31">
        <v>1.5839472336065574</v>
      </c>
      <c r="I84" s="31">
        <v>1.215893954918033</v>
      </c>
      <c r="J84" s="31">
        <v>245.46749999999997</v>
      </c>
      <c r="K84" s="31">
        <v>229.84923913043477</v>
      </c>
      <c r="L84" s="31">
        <v>67.214456521739123</v>
      </c>
      <c r="M84" s="31">
        <v>51.596195652173918</v>
      </c>
      <c r="N84" s="31">
        <v>10.400869565217386</v>
      </c>
      <c r="O84" s="31">
        <v>5.2173913043478262</v>
      </c>
      <c r="P84" s="31">
        <v>20.670760869565214</v>
      </c>
      <c r="Q84" s="31">
        <v>20.670760869565214</v>
      </c>
      <c r="R84" s="31">
        <v>0</v>
      </c>
      <c r="S84" s="31">
        <v>157.58228260869564</v>
      </c>
      <c r="T84" s="31">
        <v>139.00684782608695</v>
      </c>
      <c r="U84" s="31">
        <v>0</v>
      </c>
      <c r="V84" s="31">
        <v>18.575434782608692</v>
      </c>
      <c r="W84" s="31">
        <v>61.507391304347806</v>
      </c>
      <c r="X84" s="31">
        <v>0.50978260869565228</v>
      </c>
      <c r="Y84" s="31">
        <v>0</v>
      </c>
      <c r="Z84" s="31">
        <v>0</v>
      </c>
      <c r="AA84" s="31">
        <v>14.285869565217393</v>
      </c>
      <c r="AB84" s="31">
        <v>0</v>
      </c>
      <c r="AC84" s="31">
        <v>46.711739130434758</v>
      </c>
      <c r="AD84" s="31">
        <v>0</v>
      </c>
      <c r="AE84" s="31">
        <v>0</v>
      </c>
      <c r="AF84" t="s">
        <v>4</v>
      </c>
      <c r="AG84" s="32">
        <v>1</v>
      </c>
      <c r="AH84"/>
    </row>
    <row r="85" spans="1:34" x14ac:dyDescent="0.25">
      <c r="A85" t="s">
        <v>273</v>
      </c>
      <c r="B85" t="s">
        <v>160</v>
      </c>
      <c r="C85" t="s">
        <v>223</v>
      </c>
      <c r="D85" t="s">
        <v>251</v>
      </c>
      <c r="E85" s="31">
        <v>32.326086956521742</v>
      </c>
      <c r="F85" s="31">
        <v>3.7557599193006044</v>
      </c>
      <c r="G85" s="31">
        <v>3.4976059179556143</v>
      </c>
      <c r="H85" s="31">
        <v>0.41568594485541355</v>
      </c>
      <c r="I85" s="31">
        <v>0.21746805648957632</v>
      </c>
      <c r="J85" s="31">
        <v>121.40902173913042</v>
      </c>
      <c r="K85" s="31">
        <v>113.06391304347824</v>
      </c>
      <c r="L85" s="31">
        <v>13.4375</v>
      </c>
      <c r="M85" s="31">
        <v>7.0298913043478262</v>
      </c>
      <c r="N85" s="31">
        <v>3.9076086956521738</v>
      </c>
      <c r="O85" s="31">
        <v>2.5</v>
      </c>
      <c r="P85" s="31">
        <v>28.630760869565215</v>
      </c>
      <c r="Q85" s="31">
        <v>26.693260869565215</v>
      </c>
      <c r="R85" s="31">
        <v>1.9375</v>
      </c>
      <c r="S85" s="31">
        <v>79.340760869565202</v>
      </c>
      <c r="T85" s="31">
        <v>72.734782608695639</v>
      </c>
      <c r="U85" s="31">
        <v>0</v>
      </c>
      <c r="V85" s="31">
        <v>6.6059782608695654</v>
      </c>
      <c r="W85" s="31">
        <v>21.720108695652176</v>
      </c>
      <c r="X85" s="31">
        <v>0</v>
      </c>
      <c r="Y85" s="31">
        <v>0</v>
      </c>
      <c r="Z85" s="31">
        <v>0</v>
      </c>
      <c r="AA85" s="31">
        <v>0</v>
      </c>
      <c r="AB85" s="31">
        <v>1.9375</v>
      </c>
      <c r="AC85" s="31">
        <v>19.782608695652176</v>
      </c>
      <c r="AD85" s="31">
        <v>0</v>
      </c>
      <c r="AE85" s="31">
        <v>0</v>
      </c>
      <c r="AF85" t="s">
        <v>69</v>
      </c>
      <c r="AG85" s="32">
        <v>1</v>
      </c>
      <c r="AH85"/>
    </row>
    <row r="86" spans="1:34" x14ac:dyDescent="0.25">
      <c r="A86" t="s">
        <v>273</v>
      </c>
      <c r="B86" t="s">
        <v>99</v>
      </c>
      <c r="C86" t="s">
        <v>181</v>
      </c>
      <c r="D86" t="s">
        <v>240</v>
      </c>
      <c r="E86" s="31">
        <v>31.782608695652176</v>
      </c>
      <c r="F86" s="31">
        <v>5.2577633378932962</v>
      </c>
      <c r="G86" s="31">
        <v>5.2577633378932962</v>
      </c>
      <c r="H86" s="31">
        <v>1.1415971272229826</v>
      </c>
      <c r="I86" s="31">
        <v>1.1415971272229826</v>
      </c>
      <c r="J86" s="31">
        <v>167.10543478260868</v>
      </c>
      <c r="K86" s="31">
        <v>167.10543478260868</v>
      </c>
      <c r="L86" s="31">
        <v>36.282934782608706</v>
      </c>
      <c r="M86" s="31">
        <v>36.282934782608706</v>
      </c>
      <c r="N86" s="31">
        <v>0</v>
      </c>
      <c r="O86" s="31">
        <v>0</v>
      </c>
      <c r="P86" s="31">
        <v>11.065434782608694</v>
      </c>
      <c r="Q86" s="31">
        <v>11.065434782608694</v>
      </c>
      <c r="R86" s="31">
        <v>0</v>
      </c>
      <c r="S86" s="31">
        <v>119.75706521739129</v>
      </c>
      <c r="T86" s="31">
        <v>100.09978260869563</v>
      </c>
      <c r="U86" s="31">
        <v>0</v>
      </c>
      <c r="V86" s="31">
        <v>19.657282608695649</v>
      </c>
      <c r="W86" s="31">
        <v>49.641304347826086</v>
      </c>
      <c r="X86" s="31">
        <v>5.9809782608695654</v>
      </c>
      <c r="Y86" s="31">
        <v>0</v>
      </c>
      <c r="Z86" s="31">
        <v>0</v>
      </c>
      <c r="AA86" s="31">
        <v>5.9836956521739131</v>
      </c>
      <c r="AB86" s="31">
        <v>0</v>
      </c>
      <c r="AC86" s="31">
        <v>37.676630434782609</v>
      </c>
      <c r="AD86" s="31">
        <v>0</v>
      </c>
      <c r="AE86" s="31">
        <v>0</v>
      </c>
      <c r="AF86" t="s">
        <v>8</v>
      </c>
      <c r="AG86" s="32">
        <v>1</v>
      </c>
      <c r="AH86"/>
    </row>
    <row r="87" spans="1:34" x14ac:dyDescent="0.25">
      <c r="A87" t="s">
        <v>273</v>
      </c>
      <c r="B87" t="s">
        <v>144</v>
      </c>
      <c r="C87" t="s">
        <v>210</v>
      </c>
      <c r="D87" t="s">
        <v>247</v>
      </c>
      <c r="E87" s="31">
        <v>91.586956521739125</v>
      </c>
      <c r="F87" s="31">
        <v>4.4818395442677428</v>
      </c>
      <c r="G87" s="31">
        <v>4.418790647994304</v>
      </c>
      <c r="H87" s="31">
        <v>0.76278542606218847</v>
      </c>
      <c r="I87" s="31">
        <v>0.69973652978874912</v>
      </c>
      <c r="J87" s="31">
        <v>410.47804347826087</v>
      </c>
      <c r="K87" s="31">
        <v>404.70358695652175</v>
      </c>
      <c r="L87" s="31">
        <v>69.861195652173905</v>
      </c>
      <c r="M87" s="31">
        <v>64.086739130434779</v>
      </c>
      <c r="N87" s="31">
        <v>5.7744565217391308</v>
      </c>
      <c r="O87" s="31">
        <v>0</v>
      </c>
      <c r="P87" s="31">
        <v>31.676630434782609</v>
      </c>
      <c r="Q87" s="31">
        <v>31.676630434782609</v>
      </c>
      <c r="R87" s="31">
        <v>0</v>
      </c>
      <c r="S87" s="31">
        <v>308.94021739130437</v>
      </c>
      <c r="T87" s="31">
        <v>308.94021739130437</v>
      </c>
      <c r="U87" s="31">
        <v>0</v>
      </c>
      <c r="V87" s="31">
        <v>0</v>
      </c>
      <c r="W87" s="31">
        <v>50.736413043478258</v>
      </c>
      <c r="X87" s="31">
        <v>9.008152173913043</v>
      </c>
      <c r="Y87" s="31">
        <v>0</v>
      </c>
      <c r="Z87" s="31">
        <v>0</v>
      </c>
      <c r="AA87" s="31">
        <v>8.554347826086957</v>
      </c>
      <c r="AB87" s="31">
        <v>0</v>
      </c>
      <c r="AC87" s="31">
        <v>33.173913043478258</v>
      </c>
      <c r="AD87" s="31">
        <v>0</v>
      </c>
      <c r="AE87" s="31">
        <v>0</v>
      </c>
      <c r="AF87" t="s">
        <v>53</v>
      </c>
      <c r="AG87" s="32">
        <v>1</v>
      </c>
      <c r="AH87"/>
    </row>
    <row r="88" spans="1:34" x14ac:dyDescent="0.25">
      <c r="A88" t="s">
        <v>273</v>
      </c>
      <c r="B88" t="s">
        <v>133</v>
      </c>
      <c r="C88" t="s">
        <v>196</v>
      </c>
      <c r="D88" t="s">
        <v>246</v>
      </c>
      <c r="E88" s="31">
        <v>59.923913043478258</v>
      </c>
      <c r="F88" s="31">
        <v>4.0572283693089064</v>
      </c>
      <c r="G88" s="31">
        <v>3.8711228006530018</v>
      </c>
      <c r="H88" s="31">
        <v>1.321286051151823</v>
      </c>
      <c r="I88" s="31">
        <v>1.1351804824959186</v>
      </c>
      <c r="J88" s="31">
        <v>243.125</v>
      </c>
      <c r="K88" s="31">
        <v>231.9728260869565</v>
      </c>
      <c r="L88" s="31">
        <v>79.176630434782609</v>
      </c>
      <c r="M88" s="31">
        <v>68.024456521739125</v>
      </c>
      <c r="N88" s="31">
        <v>5.9347826086956523</v>
      </c>
      <c r="O88" s="31">
        <v>5.2173913043478262</v>
      </c>
      <c r="P88" s="31">
        <v>11.1875</v>
      </c>
      <c r="Q88" s="31">
        <v>11.1875</v>
      </c>
      <c r="R88" s="31">
        <v>0</v>
      </c>
      <c r="S88" s="31">
        <v>152.76086956521738</v>
      </c>
      <c r="T88" s="31">
        <v>131.02717391304347</v>
      </c>
      <c r="U88" s="31">
        <v>0.34782608695652173</v>
      </c>
      <c r="V88" s="31">
        <v>21.385869565217391</v>
      </c>
      <c r="W88" s="31">
        <v>10.847826086956522</v>
      </c>
      <c r="X88" s="31">
        <v>4.875</v>
      </c>
      <c r="Y88" s="31">
        <v>0</v>
      </c>
      <c r="Z88" s="31">
        <v>0</v>
      </c>
      <c r="AA88" s="31">
        <v>0.97010869565217395</v>
      </c>
      <c r="AB88" s="31">
        <v>0</v>
      </c>
      <c r="AC88" s="31">
        <v>5.0027173913043477</v>
      </c>
      <c r="AD88" s="31">
        <v>0</v>
      </c>
      <c r="AE88" s="31">
        <v>0</v>
      </c>
      <c r="AF88" t="s">
        <v>42</v>
      </c>
      <c r="AG88" s="32">
        <v>1</v>
      </c>
      <c r="AH88"/>
    </row>
    <row r="89" spans="1:34" x14ac:dyDescent="0.25">
      <c r="A89" t="s">
        <v>273</v>
      </c>
      <c r="B89" t="s">
        <v>176</v>
      </c>
      <c r="C89" t="s">
        <v>181</v>
      </c>
      <c r="D89" t="s">
        <v>240</v>
      </c>
      <c r="E89" s="31">
        <v>51.510869565217391</v>
      </c>
      <c r="F89" s="31">
        <v>4.5202489976788351</v>
      </c>
      <c r="G89" s="31">
        <v>4.1729584300485323</v>
      </c>
      <c r="H89" s="31">
        <v>0.85265034817472052</v>
      </c>
      <c r="I89" s="31">
        <v>0.50725047478370966</v>
      </c>
      <c r="J89" s="31">
        <v>232.84195652173912</v>
      </c>
      <c r="K89" s="31">
        <v>214.9527173913043</v>
      </c>
      <c r="L89" s="31">
        <v>43.920760869565221</v>
      </c>
      <c r="M89" s="31">
        <v>26.128913043478263</v>
      </c>
      <c r="N89" s="31">
        <v>12.139673913043477</v>
      </c>
      <c r="O89" s="31">
        <v>5.6521739130434785</v>
      </c>
      <c r="P89" s="31">
        <v>56.506195652173886</v>
      </c>
      <c r="Q89" s="31">
        <v>56.408804347826063</v>
      </c>
      <c r="R89" s="31">
        <v>9.7391304347826099E-2</v>
      </c>
      <c r="S89" s="31">
        <v>132.41499999999999</v>
      </c>
      <c r="T89" s="31">
        <v>122.35945652173913</v>
      </c>
      <c r="U89" s="31">
        <v>0.39184782608695651</v>
      </c>
      <c r="V89" s="31">
        <v>9.6636956521739119</v>
      </c>
      <c r="W89" s="31">
        <v>26.913804347826094</v>
      </c>
      <c r="X89" s="31">
        <v>4.662826086956521</v>
      </c>
      <c r="Y89" s="31">
        <v>0</v>
      </c>
      <c r="Z89" s="31">
        <v>0</v>
      </c>
      <c r="AA89" s="31">
        <v>1.7616304347826088</v>
      </c>
      <c r="AB89" s="31">
        <v>0</v>
      </c>
      <c r="AC89" s="31">
        <v>20.489347826086963</v>
      </c>
      <c r="AD89" s="31">
        <v>0</v>
      </c>
      <c r="AE89" s="31">
        <v>0</v>
      </c>
      <c r="AF89" t="s">
        <v>86</v>
      </c>
      <c r="AG89" s="32">
        <v>1</v>
      </c>
      <c r="AH89"/>
    </row>
    <row r="90" spans="1:34" x14ac:dyDescent="0.25">
      <c r="A90" t="s">
        <v>273</v>
      </c>
      <c r="B90" t="s">
        <v>117</v>
      </c>
      <c r="C90" t="s">
        <v>206</v>
      </c>
      <c r="D90" t="s">
        <v>250</v>
      </c>
      <c r="E90" s="31">
        <v>54.456521739130437</v>
      </c>
      <c r="F90" s="31">
        <v>3.3117764471057884</v>
      </c>
      <c r="G90" s="31">
        <v>3.1434131736526947</v>
      </c>
      <c r="H90" s="31">
        <v>0.50114770459081837</v>
      </c>
      <c r="I90" s="31">
        <v>0.33278443113772455</v>
      </c>
      <c r="J90" s="31">
        <v>180.34782608695653</v>
      </c>
      <c r="K90" s="31">
        <v>171.17934782608697</v>
      </c>
      <c r="L90" s="31">
        <v>27.290760869565219</v>
      </c>
      <c r="M90" s="31">
        <v>18.122282608695652</v>
      </c>
      <c r="N90" s="31">
        <v>5.8641304347826084</v>
      </c>
      <c r="O90" s="31">
        <v>3.3043478260869565</v>
      </c>
      <c r="P90" s="31">
        <v>42.907608695652172</v>
      </c>
      <c r="Q90" s="31">
        <v>42.907608695652172</v>
      </c>
      <c r="R90" s="31">
        <v>0</v>
      </c>
      <c r="S90" s="31">
        <v>110.14945652173913</v>
      </c>
      <c r="T90" s="31">
        <v>94.467391304347828</v>
      </c>
      <c r="U90" s="31">
        <v>0</v>
      </c>
      <c r="V90" s="31">
        <v>15.682065217391305</v>
      </c>
      <c r="W90" s="31">
        <v>9.625</v>
      </c>
      <c r="X90" s="31">
        <v>0</v>
      </c>
      <c r="Y90" s="31">
        <v>0.40760869565217389</v>
      </c>
      <c r="Z90" s="31">
        <v>0</v>
      </c>
      <c r="AA90" s="31">
        <v>0</v>
      </c>
      <c r="AB90" s="31">
        <v>0</v>
      </c>
      <c r="AC90" s="31">
        <v>9.2173913043478262</v>
      </c>
      <c r="AD90" s="31">
        <v>0</v>
      </c>
      <c r="AE90" s="31">
        <v>0</v>
      </c>
      <c r="AF90" t="s">
        <v>26</v>
      </c>
      <c r="AG90" s="32">
        <v>1</v>
      </c>
      <c r="AH90"/>
    </row>
    <row r="91" spans="1:34" x14ac:dyDescent="0.25">
      <c r="A91" t="s">
        <v>273</v>
      </c>
      <c r="B91" t="s">
        <v>165</v>
      </c>
      <c r="C91" t="s">
        <v>198</v>
      </c>
      <c r="D91" t="s">
        <v>248</v>
      </c>
      <c r="E91" s="31">
        <v>39.554347826086953</v>
      </c>
      <c r="F91" s="31">
        <v>3.7715718604012087</v>
      </c>
      <c r="G91" s="31">
        <v>3.6221489420170379</v>
      </c>
      <c r="H91" s="31">
        <v>0.68198680956306679</v>
      </c>
      <c r="I91" s="31">
        <v>0.53256389117889524</v>
      </c>
      <c r="J91" s="31">
        <v>149.18206521739128</v>
      </c>
      <c r="K91" s="31">
        <v>143.27173913043478</v>
      </c>
      <c r="L91" s="31">
        <v>26.975543478260867</v>
      </c>
      <c r="M91" s="31">
        <v>21.065217391304344</v>
      </c>
      <c r="N91" s="31">
        <v>0</v>
      </c>
      <c r="O91" s="31">
        <v>5.9103260869565215</v>
      </c>
      <c r="P91" s="31">
        <v>11.578586956521736</v>
      </c>
      <c r="Q91" s="31">
        <v>11.578586956521736</v>
      </c>
      <c r="R91" s="31">
        <v>0</v>
      </c>
      <c r="S91" s="31">
        <v>110.62793478260869</v>
      </c>
      <c r="T91" s="31">
        <v>97.052391304347822</v>
      </c>
      <c r="U91" s="31">
        <v>0</v>
      </c>
      <c r="V91" s="31">
        <v>13.575543478260872</v>
      </c>
      <c r="W91" s="31">
        <v>98.408478260869586</v>
      </c>
      <c r="X91" s="31">
        <v>3.3755434782608691</v>
      </c>
      <c r="Y91" s="31">
        <v>0</v>
      </c>
      <c r="Z91" s="31">
        <v>0</v>
      </c>
      <c r="AA91" s="31">
        <v>5.7675000000000001</v>
      </c>
      <c r="AB91" s="31">
        <v>0</v>
      </c>
      <c r="AC91" s="31">
        <v>82.179456521739155</v>
      </c>
      <c r="AD91" s="31">
        <v>0</v>
      </c>
      <c r="AE91" s="31">
        <v>7.0859782608695641</v>
      </c>
      <c r="AF91" t="s">
        <v>74</v>
      </c>
      <c r="AG91" s="32">
        <v>1</v>
      </c>
      <c r="AH91"/>
    </row>
    <row r="92" spans="1:34" x14ac:dyDescent="0.25">
      <c r="AH92"/>
    </row>
    <row r="93" spans="1:34" x14ac:dyDescent="0.25">
      <c r="W93" s="31"/>
      <c r="AH93"/>
    </row>
    <row r="94" spans="1:34" x14ac:dyDescent="0.25">
      <c r="AH94"/>
    </row>
    <row r="95" spans="1:34" x14ac:dyDescent="0.25">
      <c r="AH95"/>
    </row>
    <row r="96" spans="1:34" x14ac:dyDescent="0.25">
      <c r="AH96"/>
    </row>
    <row r="103" spans="34:34" x14ac:dyDescent="0.25">
      <c r="AH103"/>
    </row>
  </sheetData>
  <pageMargins left="0.7" right="0.7" top="0.75" bottom="0.75" header="0.3" footer="0.3"/>
  <pageSetup orientation="portrait" horizontalDpi="1200" verticalDpi="1200" r:id="rId1"/>
  <ignoredErrors>
    <ignoredError sqref="AF2:AF91"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104"/>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303</v>
      </c>
      <c r="B1" s="1" t="s">
        <v>370</v>
      </c>
      <c r="C1" s="1" t="s">
        <v>306</v>
      </c>
      <c r="D1" s="1" t="s">
        <v>305</v>
      </c>
      <c r="E1" s="1" t="s">
        <v>307</v>
      </c>
      <c r="F1" s="1" t="s">
        <v>350</v>
      </c>
      <c r="G1" s="1" t="s">
        <v>373</v>
      </c>
      <c r="H1" s="35" t="s">
        <v>375</v>
      </c>
      <c r="I1" s="1" t="s">
        <v>351</v>
      </c>
      <c r="J1" s="1" t="s">
        <v>376</v>
      </c>
      <c r="K1" s="35" t="s">
        <v>377</v>
      </c>
      <c r="L1" s="1" t="s">
        <v>353</v>
      </c>
      <c r="M1" s="1" t="s">
        <v>363</v>
      </c>
      <c r="N1" s="35" t="s">
        <v>378</v>
      </c>
      <c r="O1" s="1" t="s">
        <v>354</v>
      </c>
      <c r="P1" s="1" t="s">
        <v>362</v>
      </c>
      <c r="Q1" s="35" t="s">
        <v>379</v>
      </c>
      <c r="R1" s="1" t="s">
        <v>355</v>
      </c>
      <c r="S1" s="1" t="s">
        <v>364</v>
      </c>
      <c r="T1" s="35" t="s">
        <v>380</v>
      </c>
      <c r="U1" s="1" t="s">
        <v>361</v>
      </c>
      <c r="V1" s="1" t="s">
        <v>374</v>
      </c>
      <c r="W1" s="35" t="s">
        <v>381</v>
      </c>
      <c r="X1" s="1" t="s">
        <v>356</v>
      </c>
      <c r="Y1" s="1" t="s">
        <v>365</v>
      </c>
      <c r="Z1" s="35" t="s">
        <v>382</v>
      </c>
      <c r="AA1" s="1" t="s">
        <v>357</v>
      </c>
      <c r="AB1" s="1" t="s">
        <v>366</v>
      </c>
      <c r="AC1" s="35" t="s">
        <v>383</v>
      </c>
      <c r="AD1" s="1" t="s">
        <v>358</v>
      </c>
      <c r="AE1" s="1" t="s">
        <v>367</v>
      </c>
      <c r="AF1" s="35" t="s">
        <v>384</v>
      </c>
      <c r="AG1" s="1" t="s">
        <v>359</v>
      </c>
      <c r="AH1" s="1" t="s">
        <v>368</v>
      </c>
      <c r="AI1" s="35" t="s">
        <v>385</v>
      </c>
      <c r="AJ1" s="1" t="s">
        <v>304</v>
      </c>
      <c r="AK1" s="38" t="s">
        <v>315</v>
      </c>
    </row>
    <row r="2" spans="1:46" x14ac:dyDescent="0.25">
      <c r="A2" t="s">
        <v>273</v>
      </c>
      <c r="B2" t="s">
        <v>96</v>
      </c>
      <c r="C2" t="s">
        <v>195</v>
      </c>
      <c r="D2" t="s">
        <v>245</v>
      </c>
      <c r="E2" s="31">
        <v>43.010869565217391</v>
      </c>
      <c r="F2" s="31">
        <v>235.19978260869567</v>
      </c>
      <c r="G2" s="31">
        <v>0</v>
      </c>
      <c r="H2" s="36">
        <v>0</v>
      </c>
      <c r="I2" s="31">
        <v>55.671413043478267</v>
      </c>
      <c r="J2" s="31">
        <v>0</v>
      </c>
      <c r="K2" s="36">
        <v>0</v>
      </c>
      <c r="L2" s="31">
        <v>50.66858695652175</v>
      </c>
      <c r="M2" s="31">
        <v>0</v>
      </c>
      <c r="N2" s="36">
        <v>0</v>
      </c>
      <c r="O2" s="31">
        <v>5.0028260869565209</v>
      </c>
      <c r="P2" s="31">
        <v>0</v>
      </c>
      <c r="Q2" s="36">
        <v>0</v>
      </c>
      <c r="R2" s="31">
        <v>0</v>
      </c>
      <c r="S2" s="31">
        <v>0</v>
      </c>
      <c r="T2" s="36" t="s">
        <v>446</v>
      </c>
      <c r="U2" s="31">
        <v>29.747499999999992</v>
      </c>
      <c r="V2" s="31">
        <v>0</v>
      </c>
      <c r="W2" s="36">
        <v>0</v>
      </c>
      <c r="X2" s="31">
        <v>0</v>
      </c>
      <c r="Y2" s="31">
        <v>0</v>
      </c>
      <c r="Z2" s="36" t="s">
        <v>446</v>
      </c>
      <c r="AA2" s="31">
        <v>145.69076086956525</v>
      </c>
      <c r="AB2" s="31">
        <v>0</v>
      </c>
      <c r="AC2" s="36">
        <v>0</v>
      </c>
      <c r="AD2" s="31">
        <v>0</v>
      </c>
      <c r="AE2" s="31">
        <v>0</v>
      </c>
      <c r="AF2" s="36" t="s">
        <v>446</v>
      </c>
      <c r="AG2" s="31">
        <v>4.0901086956521748</v>
      </c>
      <c r="AH2" s="31">
        <v>0</v>
      </c>
      <c r="AI2" s="36">
        <v>0</v>
      </c>
      <c r="AJ2" t="s">
        <v>5</v>
      </c>
      <c r="AK2" s="37">
        <v>1</v>
      </c>
      <c r="AT2"/>
    </row>
    <row r="3" spans="1:46" x14ac:dyDescent="0.25">
      <c r="A3" t="s">
        <v>273</v>
      </c>
      <c r="B3" t="s">
        <v>116</v>
      </c>
      <c r="C3" t="s">
        <v>187</v>
      </c>
      <c r="D3" t="s">
        <v>247</v>
      </c>
      <c r="E3" s="31">
        <v>59.532608695652172</v>
      </c>
      <c r="F3" s="31">
        <v>233.8125</v>
      </c>
      <c r="G3" s="31">
        <v>12.926630434782609</v>
      </c>
      <c r="H3" s="36">
        <v>5.5286310333205496E-2</v>
      </c>
      <c r="I3" s="31">
        <v>41.527173913043477</v>
      </c>
      <c r="J3" s="31">
        <v>0.75271739130434778</v>
      </c>
      <c r="K3" s="36">
        <v>1.8125899751341448E-2</v>
      </c>
      <c r="L3" s="31">
        <v>28.152173913043477</v>
      </c>
      <c r="M3" s="31">
        <v>0.50815217391304346</v>
      </c>
      <c r="N3" s="36">
        <v>1.805019305019305E-2</v>
      </c>
      <c r="O3" s="31">
        <v>7.9836956521739131</v>
      </c>
      <c r="P3" s="31">
        <v>0.24456521739130435</v>
      </c>
      <c r="Q3" s="36">
        <v>3.0633083730428865E-2</v>
      </c>
      <c r="R3" s="31">
        <v>5.3913043478260869</v>
      </c>
      <c r="S3" s="31">
        <v>0</v>
      </c>
      <c r="T3" s="36">
        <v>0</v>
      </c>
      <c r="U3" s="31">
        <v>30.774456521739129</v>
      </c>
      <c r="V3" s="31">
        <v>0</v>
      </c>
      <c r="W3" s="36">
        <v>0</v>
      </c>
      <c r="X3" s="31">
        <v>0</v>
      </c>
      <c r="Y3" s="31">
        <v>0</v>
      </c>
      <c r="Z3" s="36" t="s">
        <v>446</v>
      </c>
      <c r="AA3" s="31">
        <v>133.50271739130434</v>
      </c>
      <c r="AB3" s="31">
        <v>11.084239130434783</v>
      </c>
      <c r="AC3" s="36">
        <v>8.3026318467707472E-2</v>
      </c>
      <c r="AD3" s="31">
        <v>7.9565217391304346</v>
      </c>
      <c r="AE3" s="31">
        <v>0</v>
      </c>
      <c r="AF3" s="36">
        <v>0</v>
      </c>
      <c r="AG3" s="31">
        <v>20.051630434782609</v>
      </c>
      <c r="AH3" s="31">
        <v>1.0896739130434783</v>
      </c>
      <c r="AI3" s="36">
        <v>5.4343406965713513E-2</v>
      </c>
      <c r="AJ3" t="s">
        <v>25</v>
      </c>
      <c r="AK3" s="37">
        <v>1</v>
      </c>
      <c r="AT3"/>
    </row>
    <row r="4" spans="1:46" x14ac:dyDescent="0.25">
      <c r="A4" t="s">
        <v>273</v>
      </c>
      <c r="B4" t="s">
        <v>97</v>
      </c>
      <c r="C4" t="s">
        <v>196</v>
      </c>
      <c r="D4" t="s">
        <v>246</v>
      </c>
      <c r="E4" s="31">
        <v>38.195652173913047</v>
      </c>
      <c r="F4" s="31">
        <v>149.37260869565219</v>
      </c>
      <c r="G4" s="31">
        <v>0</v>
      </c>
      <c r="H4" s="36">
        <v>0</v>
      </c>
      <c r="I4" s="31">
        <v>46.690978260869578</v>
      </c>
      <c r="J4" s="31">
        <v>0</v>
      </c>
      <c r="K4" s="36">
        <v>0</v>
      </c>
      <c r="L4" s="31">
        <v>32.897391304347842</v>
      </c>
      <c r="M4" s="31">
        <v>0</v>
      </c>
      <c r="N4" s="36">
        <v>0</v>
      </c>
      <c r="O4" s="31">
        <v>11.184891304347826</v>
      </c>
      <c r="P4" s="31">
        <v>0</v>
      </c>
      <c r="Q4" s="36">
        <v>0</v>
      </c>
      <c r="R4" s="31">
        <v>2.6086956521739131</v>
      </c>
      <c r="S4" s="31">
        <v>0</v>
      </c>
      <c r="T4" s="36">
        <v>0</v>
      </c>
      <c r="U4" s="31">
        <v>9.044239130434784</v>
      </c>
      <c r="V4" s="31">
        <v>0</v>
      </c>
      <c r="W4" s="36">
        <v>0</v>
      </c>
      <c r="X4" s="31">
        <v>0</v>
      </c>
      <c r="Y4" s="31">
        <v>0</v>
      </c>
      <c r="Z4" s="36" t="s">
        <v>446</v>
      </c>
      <c r="AA4" s="31">
        <v>76.383804347826086</v>
      </c>
      <c r="AB4" s="31">
        <v>0</v>
      </c>
      <c r="AC4" s="36">
        <v>0</v>
      </c>
      <c r="AD4" s="31">
        <v>0</v>
      </c>
      <c r="AE4" s="31">
        <v>0</v>
      </c>
      <c r="AF4" s="36" t="s">
        <v>446</v>
      </c>
      <c r="AG4" s="31">
        <v>17.253586956521733</v>
      </c>
      <c r="AH4" s="31">
        <v>0</v>
      </c>
      <c r="AI4" s="36">
        <v>0</v>
      </c>
      <c r="AJ4" t="s">
        <v>6</v>
      </c>
      <c r="AK4" s="37">
        <v>1</v>
      </c>
      <c r="AT4"/>
    </row>
    <row r="5" spans="1:46" x14ac:dyDescent="0.25">
      <c r="A5" t="s">
        <v>273</v>
      </c>
      <c r="B5" t="s">
        <v>94</v>
      </c>
      <c r="C5" t="s">
        <v>184</v>
      </c>
      <c r="D5" t="s">
        <v>241</v>
      </c>
      <c r="E5" s="31">
        <v>129.43478260869566</v>
      </c>
      <c r="F5" s="31">
        <v>461.79282608695655</v>
      </c>
      <c r="G5" s="31">
        <v>0</v>
      </c>
      <c r="H5" s="36">
        <v>0</v>
      </c>
      <c r="I5" s="31">
        <v>115.50750000000001</v>
      </c>
      <c r="J5" s="31">
        <v>0</v>
      </c>
      <c r="K5" s="36">
        <v>0</v>
      </c>
      <c r="L5" s="31">
        <v>77.540108695652179</v>
      </c>
      <c r="M5" s="31">
        <v>0</v>
      </c>
      <c r="N5" s="36">
        <v>0</v>
      </c>
      <c r="O5" s="31">
        <v>32.945652173913047</v>
      </c>
      <c r="P5" s="31">
        <v>0</v>
      </c>
      <c r="Q5" s="36">
        <v>0</v>
      </c>
      <c r="R5" s="31">
        <v>5.0217391304347823</v>
      </c>
      <c r="S5" s="31">
        <v>0</v>
      </c>
      <c r="T5" s="36">
        <v>0</v>
      </c>
      <c r="U5" s="31">
        <v>56.632391304347799</v>
      </c>
      <c r="V5" s="31">
        <v>0</v>
      </c>
      <c r="W5" s="36">
        <v>0</v>
      </c>
      <c r="X5" s="31">
        <v>5.2426086956521729</v>
      </c>
      <c r="Y5" s="31">
        <v>0</v>
      </c>
      <c r="Z5" s="36">
        <v>0</v>
      </c>
      <c r="AA5" s="31">
        <v>259.56065217391307</v>
      </c>
      <c r="AB5" s="31">
        <v>0</v>
      </c>
      <c r="AC5" s="36">
        <v>0</v>
      </c>
      <c r="AD5" s="31">
        <v>0</v>
      </c>
      <c r="AE5" s="31">
        <v>0</v>
      </c>
      <c r="AF5" s="36" t="s">
        <v>446</v>
      </c>
      <c r="AG5" s="31">
        <v>24.849673913043485</v>
      </c>
      <c r="AH5" s="31">
        <v>0</v>
      </c>
      <c r="AI5" s="36">
        <v>0</v>
      </c>
      <c r="AJ5" t="s">
        <v>3</v>
      </c>
      <c r="AK5" s="37">
        <v>1</v>
      </c>
      <c r="AT5"/>
    </row>
    <row r="6" spans="1:46" x14ac:dyDescent="0.25">
      <c r="A6" t="s">
        <v>273</v>
      </c>
      <c r="B6" t="s">
        <v>124</v>
      </c>
      <c r="C6" t="s">
        <v>183</v>
      </c>
      <c r="D6" t="s">
        <v>245</v>
      </c>
      <c r="E6" s="31">
        <v>28.782608695652176</v>
      </c>
      <c r="F6" s="31">
        <v>143.73195652173916</v>
      </c>
      <c r="G6" s="31">
        <v>16.009782608695652</v>
      </c>
      <c r="H6" s="36">
        <v>0.11138638195796217</v>
      </c>
      <c r="I6" s="31">
        <v>56.987282608695658</v>
      </c>
      <c r="J6" s="31">
        <v>0</v>
      </c>
      <c r="K6" s="36">
        <v>0</v>
      </c>
      <c r="L6" s="31">
        <v>48.172065217391307</v>
      </c>
      <c r="M6" s="31">
        <v>0</v>
      </c>
      <c r="N6" s="36">
        <v>0</v>
      </c>
      <c r="O6" s="31">
        <v>3.9510869565217392</v>
      </c>
      <c r="P6" s="31">
        <v>0</v>
      </c>
      <c r="Q6" s="36">
        <v>0</v>
      </c>
      <c r="R6" s="31">
        <v>4.8641304347826084</v>
      </c>
      <c r="S6" s="31">
        <v>0</v>
      </c>
      <c r="T6" s="36">
        <v>0</v>
      </c>
      <c r="U6" s="31">
        <v>8.7175000000000011</v>
      </c>
      <c r="V6" s="31">
        <v>2.9572826086956527</v>
      </c>
      <c r="W6" s="36">
        <v>0.33923517163127642</v>
      </c>
      <c r="X6" s="31">
        <v>0</v>
      </c>
      <c r="Y6" s="31">
        <v>0</v>
      </c>
      <c r="Z6" s="36" t="s">
        <v>446</v>
      </c>
      <c r="AA6" s="31">
        <v>65.100217391304369</v>
      </c>
      <c r="AB6" s="31">
        <v>13.052499999999998</v>
      </c>
      <c r="AC6" s="36">
        <v>0.2004985624171427</v>
      </c>
      <c r="AD6" s="31">
        <v>0</v>
      </c>
      <c r="AE6" s="31">
        <v>0</v>
      </c>
      <c r="AF6" s="36" t="s">
        <v>446</v>
      </c>
      <c r="AG6" s="31">
        <v>12.926956521739132</v>
      </c>
      <c r="AH6" s="31">
        <v>0</v>
      </c>
      <c r="AI6" s="36">
        <v>0</v>
      </c>
      <c r="AJ6" t="s">
        <v>33</v>
      </c>
      <c r="AK6" s="37">
        <v>1</v>
      </c>
      <c r="AT6"/>
    </row>
    <row r="7" spans="1:46" x14ac:dyDescent="0.25">
      <c r="A7" t="s">
        <v>273</v>
      </c>
      <c r="B7" t="s">
        <v>118</v>
      </c>
      <c r="C7" t="s">
        <v>207</v>
      </c>
      <c r="D7" t="s">
        <v>241</v>
      </c>
      <c r="E7" s="31">
        <v>65.336956521739125</v>
      </c>
      <c r="F7" s="31">
        <v>216.11956521739128</v>
      </c>
      <c r="G7" s="31">
        <v>21.565217391304348</v>
      </c>
      <c r="H7" s="36">
        <v>9.9783734848865879E-2</v>
      </c>
      <c r="I7" s="31">
        <v>20.760869565217391</v>
      </c>
      <c r="J7" s="31">
        <v>1.6467391304347827</v>
      </c>
      <c r="K7" s="36">
        <v>7.9319371727748694E-2</v>
      </c>
      <c r="L7" s="31">
        <v>14.260869565217391</v>
      </c>
      <c r="M7" s="31">
        <v>1.3206521739130435</v>
      </c>
      <c r="N7" s="36">
        <v>9.260670731707317E-2</v>
      </c>
      <c r="O7" s="31">
        <v>1.1956521739130435</v>
      </c>
      <c r="P7" s="31">
        <v>0.32608695652173914</v>
      </c>
      <c r="Q7" s="36">
        <v>0.27272727272727276</v>
      </c>
      <c r="R7" s="31">
        <v>5.3043478260869561</v>
      </c>
      <c r="S7" s="31">
        <v>0</v>
      </c>
      <c r="T7" s="36">
        <v>0</v>
      </c>
      <c r="U7" s="31">
        <v>46.807065217391305</v>
      </c>
      <c r="V7" s="31">
        <v>0</v>
      </c>
      <c r="W7" s="36">
        <v>0</v>
      </c>
      <c r="X7" s="31">
        <v>5.6875</v>
      </c>
      <c r="Y7" s="31">
        <v>0</v>
      </c>
      <c r="Z7" s="36">
        <v>0</v>
      </c>
      <c r="AA7" s="31">
        <v>131.44293478260869</v>
      </c>
      <c r="AB7" s="31">
        <v>19.918478260869566</v>
      </c>
      <c r="AC7" s="36">
        <v>0.15153707800128177</v>
      </c>
      <c r="AD7" s="31">
        <v>2.2119565217391304</v>
      </c>
      <c r="AE7" s="31">
        <v>0</v>
      </c>
      <c r="AF7" s="36">
        <v>0</v>
      </c>
      <c r="AG7" s="31">
        <v>9.2092391304347831</v>
      </c>
      <c r="AH7" s="31">
        <v>0</v>
      </c>
      <c r="AI7" s="36">
        <v>0</v>
      </c>
      <c r="AJ7" t="s">
        <v>27</v>
      </c>
      <c r="AK7" s="37">
        <v>1</v>
      </c>
      <c r="AT7"/>
    </row>
    <row r="8" spans="1:46" x14ac:dyDescent="0.25">
      <c r="A8" t="s">
        <v>273</v>
      </c>
      <c r="B8" t="s">
        <v>104</v>
      </c>
      <c r="C8" t="s">
        <v>199</v>
      </c>
      <c r="D8" t="s">
        <v>246</v>
      </c>
      <c r="E8" s="31">
        <v>97.728260869565219</v>
      </c>
      <c r="F8" s="31">
        <v>428.13043478260869</v>
      </c>
      <c r="G8" s="31">
        <v>91.516304347826093</v>
      </c>
      <c r="H8" s="36">
        <v>0.21375799735960194</v>
      </c>
      <c r="I8" s="31">
        <v>126.44836956521738</v>
      </c>
      <c r="J8" s="31">
        <v>26.665760869565219</v>
      </c>
      <c r="K8" s="36">
        <v>0.21088259944555479</v>
      </c>
      <c r="L8" s="31">
        <v>102.97282608695652</v>
      </c>
      <c r="M8" s="31">
        <v>24.785326086956523</v>
      </c>
      <c r="N8" s="36">
        <v>0.24069773578930703</v>
      </c>
      <c r="O8" s="31">
        <v>18.345108695652176</v>
      </c>
      <c r="P8" s="31">
        <v>1.8804347826086956</v>
      </c>
      <c r="Q8" s="36">
        <v>0.10250333283957931</v>
      </c>
      <c r="R8" s="31">
        <v>5.1304347826086953</v>
      </c>
      <c r="S8" s="31">
        <v>0</v>
      </c>
      <c r="T8" s="36">
        <v>0</v>
      </c>
      <c r="U8" s="31">
        <v>46.396739130434781</v>
      </c>
      <c r="V8" s="31">
        <v>14.203804347826088</v>
      </c>
      <c r="W8" s="36">
        <v>0.30613798758346028</v>
      </c>
      <c r="X8" s="31">
        <v>0</v>
      </c>
      <c r="Y8" s="31">
        <v>0</v>
      </c>
      <c r="Z8" s="36" t="s">
        <v>446</v>
      </c>
      <c r="AA8" s="31">
        <v>211.10597826086956</v>
      </c>
      <c r="AB8" s="31">
        <v>46.649456521739133</v>
      </c>
      <c r="AC8" s="36">
        <v>0.22097648255177829</v>
      </c>
      <c r="AD8" s="31">
        <v>1.7744565217391304</v>
      </c>
      <c r="AE8" s="31">
        <v>0</v>
      </c>
      <c r="AF8" s="36">
        <v>0</v>
      </c>
      <c r="AG8" s="31">
        <v>42.404891304347828</v>
      </c>
      <c r="AH8" s="31">
        <v>3.9972826086956523</v>
      </c>
      <c r="AI8" s="36">
        <v>9.4264658763216921E-2</v>
      </c>
      <c r="AJ8" t="s">
        <v>13</v>
      </c>
      <c r="AK8" s="37">
        <v>1</v>
      </c>
      <c r="AT8"/>
    </row>
    <row r="9" spans="1:46" x14ac:dyDescent="0.25">
      <c r="A9" t="s">
        <v>273</v>
      </c>
      <c r="B9" t="s">
        <v>103</v>
      </c>
      <c r="C9" t="s">
        <v>198</v>
      </c>
      <c r="D9" t="s">
        <v>248</v>
      </c>
      <c r="E9" s="31">
        <v>71.989130434782609</v>
      </c>
      <c r="F9" s="31">
        <v>258.9773913043478</v>
      </c>
      <c r="G9" s="31">
        <v>0</v>
      </c>
      <c r="H9" s="36">
        <v>0</v>
      </c>
      <c r="I9" s="31">
        <v>68.138369565217388</v>
      </c>
      <c r="J9" s="31">
        <v>0</v>
      </c>
      <c r="K9" s="36">
        <v>0</v>
      </c>
      <c r="L9" s="31">
        <v>49.505434782608695</v>
      </c>
      <c r="M9" s="31">
        <v>0</v>
      </c>
      <c r="N9" s="36">
        <v>0</v>
      </c>
      <c r="O9" s="31">
        <v>12.984239130434782</v>
      </c>
      <c r="P9" s="31">
        <v>0</v>
      </c>
      <c r="Q9" s="36">
        <v>0</v>
      </c>
      <c r="R9" s="31">
        <v>5.648695652173914</v>
      </c>
      <c r="S9" s="31">
        <v>0</v>
      </c>
      <c r="T9" s="36">
        <v>0</v>
      </c>
      <c r="U9" s="31">
        <v>21.058913043478263</v>
      </c>
      <c r="V9" s="31">
        <v>0</v>
      </c>
      <c r="W9" s="36">
        <v>0</v>
      </c>
      <c r="X9" s="31">
        <v>0</v>
      </c>
      <c r="Y9" s="31">
        <v>0</v>
      </c>
      <c r="Z9" s="36" t="s">
        <v>446</v>
      </c>
      <c r="AA9" s="31">
        <v>140.59695652173914</v>
      </c>
      <c r="AB9" s="31">
        <v>0</v>
      </c>
      <c r="AC9" s="36">
        <v>0</v>
      </c>
      <c r="AD9" s="31">
        <v>4.619565217391304E-2</v>
      </c>
      <c r="AE9" s="31">
        <v>0</v>
      </c>
      <c r="AF9" s="36">
        <v>0</v>
      </c>
      <c r="AG9" s="31">
        <v>29.136956521739126</v>
      </c>
      <c r="AH9" s="31">
        <v>0</v>
      </c>
      <c r="AI9" s="36">
        <v>0</v>
      </c>
      <c r="AJ9" t="s">
        <v>12</v>
      </c>
      <c r="AK9" s="37">
        <v>1</v>
      </c>
      <c r="AT9"/>
    </row>
    <row r="10" spans="1:46" x14ac:dyDescent="0.25">
      <c r="A10" t="s">
        <v>273</v>
      </c>
      <c r="B10" t="s">
        <v>91</v>
      </c>
      <c r="C10" t="s">
        <v>184</v>
      </c>
      <c r="D10" t="s">
        <v>241</v>
      </c>
      <c r="E10" s="31">
        <v>76.336956521739125</v>
      </c>
      <c r="F10" s="31">
        <v>348.56967391304346</v>
      </c>
      <c r="G10" s="31">
        <v>60.539456521739126</v>
      </c>
      <c r="H10" s="36">
        <v>0.17367964298822422</v>
      </c>
      <c r="I10" s="31">
        <v>120.43945652173909</v>
      </c>
      <c r="J10" s="31">
        <v>14.602717391304338</v>
      </c>
      <c r="K10" s="36">
        <v>0.12124529463206749</v>
      </c>
      <c r="L10" s="31">
        <v>79.124239130434759</v>
      </c>
      <c r="M10" s="31">
        <v>14.602717391304338</v>
      </c>
      <c r="N10" s="36">
        <v>0.18455428515694217</v>
      </c>
      <c r="O10" s="31">
        <v>36.271739130434767</v>
      </c>
      <c r="P10" s="31">
        <v>0</v>
      </c>
      <c r="Q10" s="36">
        <v>0</v>
      </c>
      <c r="R10" s="31">
        <v>5.0434782608695654</v>
      </c>
      <c r="S10" s="31">
        <v>0</v>
      </c>
      <c r="T10" s="36">
        <v>0</v>
      </c>
      <c r="U10" s="31">
        <v>14.711956521739131</v>
      </c>
      <c r="V10" s="31">
        <v>4.5484782608695662</v>
      </c>
      <c r="W10" s="36">
        <v>0.30916882157369791</v>
      </c>
      <c r="X10" s="31">
        <v>0</v>
      </c>
      <c r="Y10" s="31">
        <v>0</v>
      </c>
      <c r="Z10" s="36" t="s">
        <v>446</v>
      </c>
      <c r="AA10" s="31">
        <v>213.41826086956524</v>
      </c>
      <c r="AB10" s="31">
        <v>41.388260869565222</v>
      </c>
      <c r="AC10" s="36">
        <v>0.1939302696073438</v>
      </c>
      <c r="AD10" s="31">
        <v>0</v>
      </c>
      <c r="AE10" s="31">
        <v>0</v>
      </c>
      <c r="AF10" s="36" t="s">
        <v>446</v>
      </c>
      <c r="AG10" s="31">
        <v>0</v>
      </c>
      <c r="AH10" s="31">
        <v>0</v>
      </c>
      <c r="AI10" s="36" t="s">
        <v>446</v>
      </c>
      <c r="AJ10" t="s">
        <v>0</v>
      </c>
      <c r="AK10" s="37">
        <v>1</v>
      </c>
      <c r="AT10"/>
    </row>
    <row r="11" spans="1:46" x14ac:dyDescent="0.25">
      <c r="A11" t="s">
        <v>273</v>
      </c>
      <c r="B11" t="s">
        <v>105</v>
      </c>
      <c r="C11" t="s">
        <v>182</v>
      </c>
      <c r="D11" t="s">
        <v>243</v>
      </c>
      <c r="E11" s="31">
        <v>82.326086956521735</v>
      </c>
      <c r="F11" s="31">
        <v>361.49326086956529</v>
      </c>
      <c r="G11" s="31">
        <v>0</v>
      </c>
      <c r="H11" s="36">
        <v>0</v>
      </c>
      <c r="I11" s="31">
        <v>101.78750000000005</v>
      </c>
      <c r="J11" s="31">
        <v>0</v>
      </c>
      <c r="K11" s="36">
        <v>0</v>
      </c>
      <c r="L11" s="31">
        <v>85.989673913043518</v>
      </c>
      <c r="M11" s="31">
        <v>0</v>
      </c>
      <c r="N11" s="36">
        <v>0</v>
      </c>
      <c r="O11" s="31">
        <v>10.178260869565218</v>
      </c>
      <c r="P11" s="31">
        <v>0</v>
      </c>
      <c r="Q11" s="36">
        <v>0</v>
      </c>
      <c r="R11" s="31">
        <v>5.6195652173913047</v>
      </c>
      <c r="S11" s="31">
        <v>0</v>
      </c>
      <c r="T11" s="36">
        <v>0</v>
      </c>
      <c r="U11" s="31">
        <v>29.663695652173921</v>
      </c>
      <c r="V11" s="31">
        <v>0</v>
      </c>
      <c r="W11" s="36">
        <v>0</v>
      </c>
      <c r="X11" s="31">
        <v>0</v>
      </c>
      <c r="Y11" s="31">
        <v>0</v>
      </c>
      <c r="Z11" s="36" t="s">
        <v>446</v>
      </c>
      <c r="AA11" s="31">
        <v>196.71565217391304</v>
      </c>
      <c r="AB11" s="31">
        <v>0</v>
      </c>
      <c r="AC11" s="36">
        <v>0</v>
      </c>
      <c r="AD11" s="31">
        <v>5.5743478260869548</v>
      </c>
      <c r="AE11" s="31">
        <v>0</v>
      </c>
      <c r="AF11" s="36">
        <v>0</v>
      </c>
      <c r="AG11" s="31">
        <v>27.752065217391305</v>
      </c>
      <c r="AH11" s="31">
        <v>0</v>
      </c>
      <c r="AI11" s="36">
        <v>0</v>
      </c>
      <c r="AJ11" t="s">
        <v>14</v>
      </c>
      <c r="AK11" s="37">
        <v>1</v>
      </c>
      <c r="AT11"/>
    </row>
    <row r="12" spans="1:46" x14ac:dyDescent="0.25">
      <c r="A12" t="s">
        <v>273</v>
      </c>
      <c r="B12" t="s">
        <v>90</v>
      </c>
      <c r="C12" t="s">
        <v>207</v>
      </c>
      <c r="D12" t="s">
        <v>241</v>
      </c>
      <c r="E12" s="31">
        <v>36.076086956521742</v>
      </c>
      <c r="F12" s="31">
        <v>138.5279347826087</v>
      </c>
      <c r="G12" s="31">
        <v>3.7065217391304346</v>
      </c>
      <c r="H12" s="36">
        <v>2.6756493157478047E-2</v>
      </c>
      <c r="I12" s="31">
        <v>26.479130434782611</v>
      </c>
      <c r="J12" s="31">
        <v>0</v>
      </c>
      <c r="K12" s="36">
        <v>0</v>
      </c>
      <c r="L12" s="31">
        <v>23.215543478260873</v>
      </c>
      <c r="M12" s="31">
        <v>0</v>
      </c>
      <c r="N12" s="36">
        <v>0</v>
      </c>
      <c r="O12" s="31">
        <v>2.0318478260869561</v>
      </c>
      <c r="P12" s="31">
        <v>0</v>
      </c>
      <c r="Q12" s="36">
        <v>0</v>
      </c>
      <c r="R12" s="31">
        <v>1.2317391304347824</v>
      </c>
      <c r="S12" s="31">
        <v>0</v>
      </c>
      <c r="T12" s="36">
        <v>0</v>
      </c>
      <c r="U12" s="31">
        <v>5.7997826086956517</v>
      </c>
      <c r="V12" s="31">
        <v>0</v>
      </c>
      <c r="W12" s="36">
        <v>0</v>
      </c>
      <c r="X12" s="31">
        <v>0</v>
      </c>
      <c r="Y12" s="31">
        <v>0</v>
      </c>
      <c r="Z12" s="36" t="s">
        <v>446</v>
      </c>
      <c r="AA12" s="31">
        <v>94.804347826086939</v>
      </c>
      <c r="AB12" s="31">
        <v>3.7065217391304346</v>
      </c>
      <c r="AC12" s="36">
        <v>3.9096537491401059E-2</v>
      </c>
      <c r="AD12" s="31">
        <v>0</v>
      </c>
      <c r="AE12" s="31">
        <v>0</v>
      </c>
      <c r="AF12" s="36" t="s">
        <v>446</v>
      </c>
      <c r="AG12" s="31">
        <v>11.444673913043479</v>
      </c>
      <c r="AH12" s="31">
        <v>0</v>
      </c>
      <c r="AI12" s="36">
        <v>0</v>
      </c>
      <c r="AJ12" t="s">
        <v>75</v>
      </c>
      <c r="AK12" s="37">
        <v>1</v>
      </c>
      <c r="AT12"/>
    </row>
    <row r="13" spans="1:46" x14ac:dyDescent="0.25">
      <c r="A13" t="s">
        <v>273</v>
      </c>
      <c r="B13" t="s">
        <v>139</v>
      </c>
      <c r="C13" t="s">
        <v>192</v>
      </c>
      <c r="D13" t="s">
        <v>246</v>
      </c>
      <c r="E13" s="31">
        <v>30.086956521739129</v>
      </c>
      <c r="F13" s="31">
        <v>131.88097826086957</v>
      </c>
      <c r="G13" s="31">
        <v>45.262173913043483</v>
      </c>
      <c r="H13" s="36">
        <v>0.34320471769258348</v>
      </c>
      <c r="I13" s="31">
        <v>20.902065217391304</v>
      </c>
      <c r="J13" s="31">
        <v>3.3913043478260869</v>
      </c>
      <c r="K13" s="36">
        <v>0.16224733357947779</v>
      </c>
      <c r="L13" s="31">
        <v>8.4220652173913031</v>
      </c>
      <c r="M13" s="31">
        <v>3.3913043478260869</v>
      </c>
      <c r="N13" s="36">
        <v>0.40266897254881723</v>
      </c>
      <c r="O13" s="31">
        <v>5.7490217391304341</v>
      </c>
      <c r="P13" s="31">
        <v>0</v>
      </c>
      <c r="Q13" s="36">
        <v>0</v>
      </c>
      <c r="R13" s="31">
        <v>6.7309782608695654</v>
      </c>
      <c r="S13" s="31">
        <v>0</v>
      </c>
      <c r="T13" s="36">
        <v>0</v>
      </c>
      <c r="U13" s="31">
        <v>35.051521739130429</v>
      </c>
      <c r="V13" s="31">
        <v>9.7379347826086988</v>
      </c>
      <c r="W13" s="36">
        <v>0.27781774654700858</v>
      </c>
      <c r="X13" s="31">
        <v>0</v>
      </c>
      <c r="Y13" s="31">
        <v>0</v>
      </c>
      <c r="Z13" s="36" t="s">
        <v>446</v>
      </c>
      <c r="AA13" s="31">
        <v>61.805326086956526</v>
      </c>
      <c r="AB13" s="31">
        <v>32.132934782608693</v>
      </c>
      <c r="AC13" s="36">
        <v>0.51990559417807303</v>
      </c>
      <c r="AD13" s="31">
        <v>2.137826086956522</v>
      </c>
      <c r="AE13" s="31">
        <v>0</v>
      </c>
      <c r="AF13" s="36">
        <v>0</v>
      </c>
      <c r="AG13" s="31">
        <v>11.984239130434785</v>
      </c>
      <c r="AH13" s="31">
        <v>0</v>
      </c>
      <c r="AI13" s="36">
        <v>0</v>
      </c>
      <c r="AJ13" t="s">
        <v>48</v>
      </c>
      <c r="AK13" s="37">
        <v>1</v>
      </c>
      <c r="AT13"/>
    </row>
    <row r="14" spans="1:46" x14ac:dyDescent="0.25">
      <c r="A14" t="s">
        <v>273</v>
      </c>
      <c r="B14" t="s">
        <v>137</v>
      </c>
      <c r="C14" t="s">
        <v>217</v>
      </c>
      <c r="D14" t="s">
        <v>238</v>
      </c>
      <c r="E14" s="31">
        <v>16.173913043478262</v>
      </c>
      <c r="F14" s="31">
        <v>91.457826086956501</v>
      </c>
      <c r="G14" s="31">
        <v>13.927500000000007</v>
      </c>
      <c r="H14" s="36">
        <v>0.1522833047306196</v>
      </c>
      <c r="I14" s="31">
        <v>20.729565217391304</v>
      </c>
      <c r="J14" s="31">
        <v>1.7172826086956523</v>
      </c>
      <c r="K14" s="36">
        <v>8.284219136708755E-2</v>
      </c>
      <c r="L14" s="31">
        <v>11.618260869565216</v>
      </c>
      <c r="M14" s="31">
        <v>1.7172826086956523</v>
      </c>
      <c r="N14" s="36">
        <v>0.14780892148791261</v>
      </c>
      <c r="O14" s="31">
        <v>3.6221739130434791</v>
      </c>
      <c r="P14" s="31">
        <v>0</v>
      </c>
      <c r="Q14" s="36">
        <v>0</v>
      </c>
      <c r="R14" s="31">
        <v>5.4891304347826084</v>
      </c>
      <c r="S14" s="31">
        <v>0</v>
      </c>
      <c r="T14" s="36">
        <v>0</v>
      </c>
      <c r="U14" s="31">
        <v>12.998586956521736</v>
      </c>
      <c r="V14" s="31">
        <v>0</v>
      </c>
      <c r="W14" s="36">
        <v>0</v>
      </c>
      <c r="X14" s="31">
        <v>0</v>
      </c>
      <c r="Y14" s="31">
        <v>0</v>
      </c>
      <c r="Z14" s="36" t="s">
        <v>446</v>
      </c>
      <c r="AA14" s="31">
        <v>45.576195652173894</v>
      </c>
      <c r="AB14" s="31">
        <v>12.210217391304354</v>
      </c>
      <c r="AC14" s="36">
        <v>0.26790777985265979</v>
      </c>
      <c r="AD14" s="31">
        <v>0</v>
      </c>
      <c r="AE14" s="31">
        <v>0</v>
      </c>
      <c r="AF14" s="36" t="s">
        <v>446</v>
      </c>
      <c r="AG14" s="31">
        <v>12.153478260869566</v>
      </c>
      <c r="AH14" s="31">
        <v>0</v>
      </c>
      <c r="AI14" s="36">
        <v>0</v>
      </c>
      <c r="AJ14" t="s">
        <v>46</v>
      </c>
      <c r="AK14" s="37">
        <v>1</v>
      </c>
      <c r="AT14"/>
    </row>
    <row r="15" spans="1:46" x14ac:dyDescent="0.25">
      <c r="A15" t="s">
        <v>273</v>
      </c>
      <c r="B15" t="s">
        <v>147</v>
      </c>
      <c r="C15" t="s">
        <v>193</v>
      </c>
      <c r="D15" t="s">
        <v>239</v>
      </c>
      <c r="E15" s="31">
        <v>33.782608695652172</v>
      </c>
      <c r="F15" s="31">
        <v>197.04423913043476</v>
      </c>
      <c r="G15" s="31">
        <v>0</v>
      </c>
      <c r="H15" s="36">
        <v>0</v>
      </c>
      <c r="I15" s="31">
        <v>47.090108695652177</v>
      </c>
      <c r="J15" s="31">
        <v>0</v>
      </c>
      <c r="K15" s="36">
        <v>0</v>
      </c>
      <c r="L15" s="31">
        <v>41.058369565217397</v>
      </c>
      <c r="M15" s="31">
        <v>0</v>
      </c>
      <c r="N15" s="36">
        <v>0</v>
      </c>
      <c r="O15" s="31">
        <v>0</v>
      </c>
      <c r="P15" s="31">
        <v>0</v>
      </c>
      <c r="Q15" s="36" t="s">
        <v>446</v>
      </c>
      <c r="R15" s="31">
        <v>6.031739130434782</v>
      </c>
      <c r="S15" s="31">
        <v>0</v>
      </c>
      <c r="T15" s="36">
        <v>0</v>
      </c>
      <c r="U15" s="31">
        <v>24.7308695652174</v>
      </c>
      <c r="V15" s="31">
        <v>0</v>
      </c>
      <c r="W15" s="36">
        <v>0</v>
      </c>
      <c r="X15" s="31">
        <v>0</v>
      </c>
      <c r="Y15" s="31">
        <v>0</v>
      </c>
      <c r="Z15" s="36" t="s">
        <v>446</v>
      </c>
      <c r="AA15" s="31">
        <v>93.872934782608667</v>
      </c>
      <c r="AB15" s="31">
        <v>0</v>
      </c>
      <c r="AC15" s="36">
        <v>0</v>
      </c>
      <c r="AD15" s="31">
        <v>0</v>
      </c>
      <c r="AE15" s="31">
        <v>0</v>
      </c>
      <c r="AF15" s="36" t="s">
        <v>446</v>
      </c>
      <c r="AG15" s="31">
        <v>31.350326086956521</v>
      </c>
      <c r="AH15" s="31">
        <v>0</v>
      </c>
      <c r="AI15" s="36">
        <v>0</v>
      </c>
      <c r="AJ15" t="s">
        <v>56</v>
      </c>
      <c r="AK15" s="37">
        <v>1</v>
      </c>
      <c r="AT15"/>
    </row>
    <row r="16" spans="1:46" x14ac:dyDescent="0.25">
      <c r="A16" t="s">
        <v>273</v>
      </c>
      <c r="B16" t="s">
        <v>108</v>
      </c>
      <c r="C16" t="s">
        <v>201</v>
      </c>
      <c r="D16" t="s">
        <v>238</v>
      </c>
      <c r="E16" s="31">
        <v>45.945652173913047</v>
      </c>
      <c r="F16" s="31">
        <v>211.57510869565223</v>
      </c>
      <c r="G16" s="31">
        <v>3.0829347826086964</v>
      </c>
      <c r="H16" s="36">
        <v>1.4571349161131493E-2</v>
      </c>
      <c r="I16" s="31">
        <v>69.519347826086971</v>
      </c>
      <c r="J16" s="31">
        <v>3.0829347826086964</v>
      </c>
      <c r="K16" s="36">
        <v>4.4346428426243555E-2</v>
      </c>
      <c r="L16" s="31">
        <v>3.0829347826086964</v>
      </c>
      <c r="M16" s="31">
        <v>3.0829347826086964</v>
      </c>
      <c r="N16" s="36">
        <v>1</v>
      </c>
      <c r="O16" s="31">
        <v>61.833152173913057</v>
      </c>
      <c r="P16" s="31">
        <v>0</v>
      </c>
      <c r="Q16" s="36">
        <v>0</v>
      </c>
      <c r="R16" s="31">
        <v>4.6032608695652177</v>
      </c>
      <c r="S16" s="31">
        <v>0</v>
      </c>
      <c r="T16" s="36">
        <v>0</v>
      </c>
      <c r="U16" s="31">
        <v>3.0840217391304336</v>
      </c>
      <c r="V16" s="31">
        <v>0</v>
      </c>
      <c r="W16" s="36">
        <v>0</v>
      </c>
      <c r="X16" s="31">
        <v>0</v>
      </c>
      <c r="Y16" s="31">
        <v>0</v>
      </c>
      <c r="Z16" s="36" t="s">
        <v>446</v>
      </c>
      <c r="AA16" s="31">
        <v>105.02152173913046</v>
      </c>
      <c r="AB16" s="31">
        <v>0</v>
      </c>
      <c r="AC16" s="36">
        <v>0</v>
      </c>
      <c r="AD16" s="31">
        <v>0</v>
      </c>
      <c r="AE16" s="31">
        <v>0</v>
      </c>
      <c r="AF16" s="36" t="s">
        <v>446</v>
      </c>
      <c r="AG16" s="31">
        <v>33.950217391304363</v>
      </c>
      <c r="AH16" s="31">
        <v>0</v>
      </c>
      <c r="AI16" s="36">
        <v>0</v>
      </c>
      <c r="AJ16" t="s">
        <v>17</v>
      </c>
      <c r="AK16" s="37">
        <v>1</v>
      </c>
      <c r="AT16"/>
    </row>
    <row r="17" spans="1:46" x14ac:dyDescent="0.25">
      <c r="A17" t="s">
        <v>273</v>
      </c>
      <c r="B17" t="s">
        <v>141</v>
      </c>
      <c r="C17" t="s">
        <v>220</v>
      </c>
      <c r="D17" t="s">
        <v>246</v>
      </c>
      <c r="E17" s="31">
        <v>38.010869565217391</v>
      </c>
      <c r="F17" s="31">
        <v>159.47021739130435</v>
      </c>
      <c r="G17" s="31">
        <v>86.742717391304325</v>
      </c>
      <c r="H17" s="36">
        <v>0.54394305601563864</v>
      </c>
      <c r="I17" s="31">
        <v>45.9286956521739</v>
      </c>
      <c r="J17" s="31">
        <v>8.3785869565217403</v>
      </c>
      <c r="K17" s="36">
        <v>0.18242597220644485</v>
      </c>
      <c r="L17" s="31">
        <v>30.184999999999992</v>
      </c>
      <c r="M17" s="31">
        <v>3.4705434782608697</v>
      </c>
      <c r="N17" s="36">
        <v>0.1149757653887981</v>
      </c>
      <c r="O17" s="31">
        <v>10.835652173913036</v>
      </c>
      <c r="P17" s="31">
        <v>0</v>
      </c>
      <c r="Q17" s="36">
        <v>0</v>
      </c>
      <c r="R17" s="31">
        <v>4.9080434782608702</v>
      </c>
      <c r="S17" s="31">
        <v>4.9080434782608702</v>
      </c>
      <c r="T17" s="36">
        <v>1</v>
      </c>
      <c r="U17" s="31">
        <v>24.419891304347829</v>
      </c>
      <c r="V17" s="31">
        <v>17.094347826086956</v>
      </c>
      <c r="W17" s="36">
        <v>0.70001735933375764</v>
      </c>
      <c r="X17" s="31">
        <v>0</v>
      </c>
      <c r="Y17" s="31">
        <v>0</v>
      </c>
      <c r="Z17" s="36" t="s">
        <v>446</v>
      </c>
      <c r="AA17" s="31">
        <v>82.978586956521752</v>
      </c>
      <c r="AB17" s="31">
        <v>59.786956521739114</v>
      </c>
      <c r="AC17" s="36">
        <v>0.72051066081741855</v>
      </c>
      <c r="AD17" s="31">
        <v>4.2581521739130448</v>
      </c>
      <c r="AE17" s="31">
        <v>0</v>
      </c>
      <c r="AF17" s="36">
        <v>0</v>
      </c>
      <c r="AG17" s="31">
        <v>1.8848913043478261</v>
      </c>
      <c r="AH17" s="31">
        <v>1.482826086956522</v>
      </c>
      <c r="AI17" s="36">
        <v>0.78669050227783877</v>
      </c>
      <c r="AJ17" t="s">
        <v>50</v>
      </c>
      <c r="AK17" s="37">
        <v>1</v>
      </c>
      <c r="AT17"/>
    </row>
    <row r="18" spans="1:46" x14ac:dyDescent="0.25">
      <c r="A18" t="s">
        <v>273</v>
      </c>
      <c r="B18" t="s">
        <v>154</v>
      </c>
      <c r="C18" t="s">
        <v>226</v>
      </c>
      <c r="D18" t="s">
        <v>244</v>
      </c>
      <c r="E18" s="31">
        <v>67.293478260869563</v>
      </c>
      <c r="F18" s="31">
        <v>260.75413043478261</v>
      </c>
      <c r="G18" s="31">
        <v>0</v>
      </c>
      <c r="H18" s="36">
        <v>0</v>
      </c>
      <c r="I18" s="31">
        <v>58.702065217391294</v>
      </c>
      <c r="J18" s="31">
        <v>0</v>
      </c>
      <c r="K18" s="36">
        <v>0</v>
      </c>
      <c r="L18" s="31">
        <v>40.6866304347826</v>
      </c>
      <c r="M18" s="31">
        <v>0</v>
      </c>
      <c r="N18" s="36">
        <v>0</v>
      </c>
      <c r="O18" s="31">
        <v>12.276304347826088</v>
      </c>
      <c r="P18" s="31">
        <v>0</v>
      </c>
      <c r="Q18" s="36">
        <v>0</v>
      </c>
      <c r="R18" s="31">
        <v>5.7391304347826084</v>
      </c>
      <c r="S18" s="31">
        <v>0</v>
      </c>
      <c r="T18" s="36">
        <v>0</v>
      </c>
      <c r="U18" s="31">
        <v>45.714130434782597</v>
      </c>
      <c r="V18" s="31">
        <v>0</v>
      </c>
      <c r="W18" s="36">
        <v>0</v>
      </c>
      <c r="X18" s="31">
        <v>0</v>
      </c>
      <c r="Y18" s="31">
        <v>0</v>
      </c>
      <c r="Z18" s="36" t="s">
        <v>446</v>
      </c>
      <c r="AA18" s="31">
        <v>152.23358695652175</v>
      </c>
      <c r="AB18" s="31">
        <v>0</v>
      </c>
      <c r="AC18" s="36">
        <v>0</v>
      </c>
      <c r="AD18" s="31">
        <v>4.1043478260869559</v>
      </c>
      <c r="AE18" s="31">
        <v>0</v>
      </c>
      <c r="AF18" s="36">
        <v>0</v>
      </c>
      <c r="AG18" s="31">
        <v>0</v>
      </c>
      <c r="AH18" s="31">
        <v>0</v>
      </c>
      <c r="AI18" s="36" t="s">
        <v>446</v>
      </c>
      <c r="AJ18" t="s">
        <v>63</v>
      </c>
      <c r="AK18" s="37">
        <v>1</v>
      </c>
      <c r="AT18"/>
    </row>
    <row r="19" spans="1:46" x14ac:dyDescent="0.25">
      <c r="A19" t="s">
        <v>273</v>
      </c>
      <c r="B19" t="s">
        <v>162</v>
      </c>
      <c r="C19" t="s">
        <v>228</v>
      </c>
      <c r="D19" t="s">
        <v>237</v>
      </c>
      <c r="E19" s="31">
        <v>24.804347826086957</v>
      </c>
      <c r="F19" s="31">
        <v>106.63967391304348</v>
      </c>
      <c r="G19" s="31">
        <v>3.6277173913043477</v>
      </c>
      <c r="H19" s="36">
        <v>3.401845915491522E-2</v>
      </c>
      <c r="I19" s="31">
        <v>17.244565217391305</v>
      </c>
      <c r="J19" s="31">
        <v>0</v>
      </c>
      <c r="K19" s="36">
        <v>0</v>
      </c>
      <c r="L19" s="31">
        <v>9.7904347826086955</v>
      </c>
      <c r="M19" s="31">
        <v>0</v>
      </c>
      <c r="N19" s="36">
        <v>0</v>
      </c>
      <c r="O19" s="31">
        <v>2.7639130434782611</v>
      </c>
      <c r="P19" s="31">
        <v>0</v>
      </c>
      <c r="Q19" s="36">
        <v>0</v>
      </c>
      <c r="R19" s="31">
        <v>4.6902173913043477</v>
      </c>
      <c r="S19" s="31">
        <v>0</v>
      </c>
      <c r="T19" s="36">
        <v>0</v>
      </c>
      <c r="U19" s="31">
        <v>16.170108695652175</v>
      </c>
      <c r="V19" s="31">
        <v>0</v>
      </c>
      <c r="W19" s="36">
        <v>0</v>
      </c>
      <c r="X19" s="31">
        <v>0</v>
      </c>
      <c r="Y19" s="31">
        <v>0</v>
      </c>
      <c r="Z19" s="36" t="s">
        <v>446</v>
      </c>
      <c r="AA19" s="31">
        <v>62.063043478260873</v>
      </c>
      <c r="AB19" s="31">
        <v>3.6277173913043477</v>
      </c>
      <c r="AC19" s="36">
        <v>5.8452134925916839E-2</v>
      </c>
      <c r="AD19" s="31">
        <v>3.0951086956521738</v>
      </c>
      <c r="AE19" s="31">
        <v>0</v>
      </c>
      <c r="AF19" s="36">
        <v>0</v>
      </c>
      <c r="AG19" s="31">
        <v>8.0668478260869563</v>
      </c>
      <c r="AH19" s="31">
        <v>0</v>
      </c>
      <c r="AI19" s="36">
        <v>0</v>
      </c>
      <c r="AJ19" t="s">
        <v>71</v>
      </c>
      <c r="AK19" s="37">
        <v>1</v>
      </c>
      <c r="AT19"/>
    </row>
    <row r="20" spans="1:46" x14ac:dyDescent="0.25">
      <c r="A20" t="s">
        <v>273</v>
      </c>
      <c r="B20" t="s">
        <v>134</v>
      </c>
      <c r="C20" t="s">
        <v>196</v>
      </c>
      <c r="D20" t="s">
        <v>246</v>
      </c>
      <c r="E20" s="31">
        <v>48.347826086956523</v>
      </c>
      <c r="F20" s="31">
        <v>196.88315217391303</v>
      </c>
      <c r="G20" s="31">
        <v>48.858695652173907</v>
      </c>
      <c r="H20" s="36">
        <v>0.24816087670627854</v>
      </c>
      <c r="I20" s="31">
        <v>49.095108695652172</v>
      </c>
      <c r="J20" s="31">
        <v>1.1902173913043479</v>
      </c>
      <c r="K20" s="36">
        <v>2.4243095145846019E-2</v>
      </c>
      <c r="L20" s="31">
        <v>34.774456521739133</v>
      </c>
      <c r="M20" s="31">
        <v>0</v>
      </c>
      <c r="N20" s="36">
        <v>0</v>
      </c>
      <c r="O20" s="31">
        <v>11.538043478260869</v>
      </c>
      <c r="P20" s="31">
        <v>1.1902173913043479</v>
      </c>
      <c r="Q20" s="36">
        <v>0.10315591144606689</v>
      </c>
      <c r="R20" s="31">
        <v>2.7826086956521738</v>
      </c>
      <c r="S20" s="31">
        <v>0</v>
      </c>
      <c r="T20" s="36">
        <v>0</v>
      </c>
      <c r="U20" s="31">
        <v>34.918478260869563</v>
      </c>
      <c r="V20" s="31">
        <v>6.9320652173913047</v>
      </c>
      <c r="W20" s="36">
        <v>0.19852140077821015</v>
      </c>
      <c r="X20" s="31">
        <v>0</v>
      </c>
      <c r="Y20" s="31">
        <v>0</v>
      </c>
      <c r="Z20" s="36" t="s">
        <v>446</v>
      </c>
      <c r="AA20" s="31">
        <v>95.899456521739125</v>
      </c>
      <c r="AB20" s="31">
        <v>35.184782608695649</v>
      </c>
      <c r="AC20" s="36">
        <v>0.36689240882944657</v>
      </c>
      <c r="AD20" s="31">
        <v>2.4429347826086958</v>
      </c>
      <c r="AE20" s="31">
        <v>0</v>
      </c>
      <c r="AF20" s="36">
        <v>0</v>
      </c>
      <c r="AG20" s="31">
        <v>14.527173913043478</v>
      </c>
      <c r="AH20" s="31">
        <v>5.5516304347826084</v>
      </c>
      <c r="AI20" s="36">
        <v>0.38215488215488214</v>
      </c>
      <c r="AJ20" t="s">
        <v>43</v>
      </c>
      <c r="AK20" s="37">
        <v>1</v>
      </c>
      <c r="AT20"/>
    </row>
    <row r="21" spans="1:46" x14ac:dyDescent="0.25">
      <c r="A21" t="s">
        <v>273</v>
      </c>
      <c r="B21" t="s">
        <v>153</v>
      </c>
      <c r="C21" t="s">
        <v>185</v>
      </c>
      <c r="D21" t="s">
        <v>236</v>
      </c>
      <c r="E21" s="31">
        <v>24.347826086956523</v>
      </c>
      <c r="F21" s="31">
        <v>103.67184782608697</v>
      </c>
      <c r="G21" s="31">
        <v>0</v>
      </c>
      <c r="H21" s="36">
        <v>0</v>
      </c>
      <c r="I21" s="31">
        <v>17.557608695652181</v>
      </c>
      <c r="J21" s="31">
        <v>0</v>
      </c>
      <c r="K21" s="36">
        <v>0</v>
      </c>
      <c r="L21" s="31">
        <v>13.556195652173919</v>
      </c>
      <c r="M21" s="31">
        <v>0</v>
      </c>
      <c r="N21" s="36">
        <v>0</v>
      </c>
      <c r="O21" s="31">
        <v>0.38402173913043475</v>
      </c>
      <c r="P21" s="31">
        <v>0</v>
      </c>
      <c r="Q21" s="36">
        <v>0</v>
      </c>
      <c r="R21" s="31">
        <v>3.617391304347827</v>
      </c>
      <c r="S21" s="31">
        <v>0</v>
      </c>
      <c r="T21" s="36">
        <v>0</v>
      </c>
      <c r="U21" s="31">
        <v>15.501739130434789</v>
      </c>
      <c r="V21" s="31">
        <v>0</v>
      </c>
      <c r="W21" s="36">
        <v>0</v>
      </c>
      <c r="X21" s="31">
        <v>0</v>
      </c>
      <c r="Y21" s="31">
        <v>0</v>
      </c>
      <c r="Z21" s="36" t="s">
        <v>446</v>
      </c>
      <c r="AA21" s="31">
        <v>59.673369565217392</v>
      </c>
      <c r="AB21" s="31">
        <v>0</v>
      </c>
      <c r="AC21" s="36">
        <v>0</v>
      </c>
      <c r="AD21" s="31">
        <v>0</v>
      </c>
      <c r="AE21" s="31">
        <v>0</v>
      </c>
      <c r="AF21" s="36" t="s">
        <v>446</v>
      </c>
      <c r="AG21" s="31">
        <v>10.939130434782607</v>
      </c>
      <c r="AH21" s="31">
        <v>0</v>
      </c>
      <c r="AI21" s="36">
        <v>0</v>
      </c>
      <c r="AJ21" t="s">
        <v>62</v>
      </c>
      <c r="AK21" s="37">
        <v>1</v>
      </c>
      <c r="AT21"/>
    </row>
    <row r="22" spans="1:46" x14ac:dyDescent="0.25">
      <c r="A22" t="s">
        <v>273</v>
      </c>
      <c r="B22" t="s">
        <v>168</v>
      </c>
      <c r="C22" t="s">
        <v>214</v>
      </c>
      <c r="D22" t="s">
        <v>244</v>
      </c>
      <c r="E22" s="31">
        <v>37.510869565217391</v>
      </c>
      <c r="F22" s="31">
        <v>140.11597826086955</v>
      </c>
      <c r="G22" s="31">
        <v>45.716086956521735</v>
      </c>
      <c r="H22" s="36">
        <v>0.3262731882826882</v>
      </c>
      <c r="I22" s="31">
        <v>36.045652173913055</v>
      </c>
      <c r="J22" s="31">
        <v>7.4708695652173933</v>
      </c>
      <c r="K22" s="36">
        <v>0.20726132320125443</v>
      </c>
      <c r="L22" s="31">
        <v>25.931956521739142</v>
      </c>
      <c r="M22" s="31">
        <v>7.4708695652173933</v>
      </c>
      <c r="N22" s="36">
        <v>0.28809509837618513</v>
      </c>
      <c r="O22" s="31">
        <v>4.4669565217391298</v>
      </c>
      <c r="P22" s="31">
        <v>0</v>
      </c>
      <c r="Q22" s="36">
        <v>0</v>
      </c>
      <c r="R22" s="31">
        <v>5.6467391304347823</v>
      </c>
      <c r="S22" s="31">
        <v>0</v>
      </c>
      <c r="T22" s="36">
        <v>0</v>
      </c>
      <c r="U22" s="31">
        <v>14.835978260869567</v>
      </c>
      <c r="V22" s="31">
        <v>4.9186956521739145</v>
      </c>
      <c r="W22" s="36">
        <v>0.33153834318746295</v>
      </c>
      <c r="X22" s="31">
        <v>0</v>
      </c>
      <c r="Y22" s="31">
        <v>0</v>
      </c>
      <c r="Z22" s="36" t="s">
        <v>446</v>
      </c>
      <c r="AA22" s="31">
        <v>82.778260869565187</v>
      </c>
      <c r="AB22" s="31">
        <v>32.998152173913034</v>
      </c>
      <c r="AC22" s="36">
        <v>0.39863306896370609</v>
      </c>
      <c r="AD22" s="31">
        <v>0</v>
      </c>
      <c r="AE22" s="31">
        <v>0</v>
      </c>
      <c r="AF22" s="36" t="s">
        <v>446</v>
      </c>
      <c r="AG22" s="31">
        <v>6.4560869565217391</v>
      </c>
      <c r="AH22" s="31">
        <v>0.3283695652173913</v>
      </c>
      <c r="AI22" s="36">
        <v>5.0862010909825575E-2</v>
      </c>
      <c r="AJ22" t="s">
        <v>78</v>
      </c>
      <c r="AK22" s="37">
        <v>1</v>
      </c>
      <c r="AT22"/>
    </row>
    <row r="23" spans="1:46" x14ac:dyDescent="0.25">
      <c r="A23" t="s">
        <v>273</v>
      </c>
      <c r="B23" t="s">
        <v>138</v>
      </c>
      <c r="C23" t="s">
        <v>218</v>
      </c>
      <c r="D23" t="s">
        <v>241</v>
      </c>
      <c r="E23" s="31">
        <v>54.717391304347828</v>
      </c>
      <c r="F23" s="31">
        <v>231.56152173913043</v>
      </c>
      <c r="G23" s="31">
        <v>137.04347826086956</v>
      </c>
      <c r="H23" s="36">
        <v>0.5918231890670429</v>
      </c>
      <c r="I23" s="31">
        <v>44.404673913043482</v>
      </c>
      <c r="J23" s="31">
        <v>15.983586956521741</v>
      </c>
      <c r="K23" s="36">
        <v>0.35995280559478904</v>
      </c>
      <c r="L23" s="31">
        <v>34.981956521739129</v>
      </c>
      <c r="M23" s="31">
        <v>12.384239130434784</v>
      </c>
      <c r="N23" s="36">
        <v>0.35401790985414849</v>
      </c>
      <c r="O23" s="31">
        <v>4.5543478260869579</v>
      </c>
      <c r="P23" s="31">
        <v>0</v>
      </c>
      <c r="Q23" s="36">
        <v>0</v>
      </c>
      <c r="R23" s="31">
        <v>4.8683695652173933</v>
      </c>
      <c r="S23" s="31">
        <v>3.5993478260869578</v>
      </c>
      <c r="T23" s="36">
        <v>0.73933331844872618</v>
      </c>
      <c r="U23" s="31">
        <v>48.145326086956537</v>
      </c>
      <c r="V23" s="31">
        <v>35.130217391304342</v>
      </c>
      <c r="W23" s="36">
        <v>0.72967035944163583</v>
      </c>
      <c r="X23" s="31">
        <v>0</v>
      </c>
      <c r="Y23" s="31">
        <v>0</v>
      </c>
      <c r="Z23" s="36" t="s">
        <v>446</v>
      </c>
      <c r="AA23" s="31">
        <v>125.77608695652171</v>
      </c>
      <c r="AB23" s="31">
        <v>72.694239130434781</v>
      </c>
      <c r="AC23" s="36">
        <v>0.57796550114938572</v>
      </c>
      <c r="AD23" s="31">
        <v>0</v>
      </c>
      <c r="AE23" s="31">
        <v>0</v>
      </c>
      <c r="AF23" s="36" t="s">
        <v>446</v>
      </c>
      <c r="AG23" s="31">
        <v>13.235434782608705</v>
      </c>
      <c r="AH23" s="31">
        <v>13.235434782608705</v>
      </c>
      <c r="AI23" s="36">
        <v>1</v>
      </c>
      <c r="AJ23" t="s">
        <v>47</v>
      </c>
      <c r="AK23" s="37">
        <v>1</v>
      </c>
      <c r="AT23"/>
    </row>
    <row r="24" spans="1:46" x14ac:dyDescent="0.25">
      <c r="A24" t="s">
        <v>273</v>
      </c>
      <c r="B24" t="s">
        <v>175</v>
      </c>
      <c r="C24" t="s">
        <v>235</v>
      </c>
      <c r="D24" t="s">
        <v>245</v>
      </c>
      <c r="E24" s="31">
        <v>44.119565217391305</v>
      </c>
      <c r="F24" s="31">
        <v>192.94021739130434</v>
      </c>
      <c r="G24" s="31">
        <v>0</v>
      </c>
      <c r="H24" s="36">
        <v>0</v>
      </c>
      <c r="I24" s="31">
        <v>50.453804347826086</v>
      </c>
      <c r="J24" s="31">
        <v>0</v>
      </c>
      <c r="K24" s="36">
        <v>0</v>
      </c>
      <c r="L24" s="31">
        <v>35.567934782608695</v>
      </c>
      <c r="M24" s="31">
        <v>0</v>
      </c>
      <c r="N24" s="36">
        <v>0</v>
      </c>
      <c r="O24" s="31">
        <v>9.9755434782608692</v>
      </c>
      <c r="P24" s="31">
        <v>0</v>
      </c>
      <c r="Q24" s="36">
        <v>0</v>
      </c>
      <c r="R24" s="31">
        <v>4.9103260869565215</v>
      </c>
      <c r="S24" s="31">
        <v>0</v>
      </c>
      <c r="T24" s="36">
        <v>0</v>
      </c>
      <c r="U24" s="31">
        <v>0</v>
      </c>
      <c r="V24" s="31">
        <v>0</v>
      </c>
      <c r="W24" s="36" t="s">
        <v>446</v>
      </c>
      <c r="X24" s="31">
        <v>0</v>
      </c>
      <c r="Y24" s="31">
        <v>0</v>
      </c>
      <c r="Z24" s="36" t="s">
        <v>446</v>
      </c>
      <c r="AA24" s="31">
        <v>123.47282608695652</v>
      </c>
      <c r="AB24" s="31">
        <v>0</v>
      </c>
      <c r="AC24" s="36">
        <v>0</v>
      </c>
      <c r="AD24" s="31">
        <v>0</v>
      </c>
      <c r="AE24" s="31">
        <v>0</v>
      </c>
      <c r="AF24" s="36" t="s">
        <v>446</v>
      </c>
      <c r="AG24" s="31">
        <v>19.013586956521738</v>
      </c>
      <c r="AH24" s="31">
        <v>0</v>
      </c>
      <c r="AI24" s="36">
        <v>0</v>
      </c>
      <c r="AJ24" t="s">
        <v>85</v>
      </c>
      <c r="AK24" s="37">
        <v>1</v>
      </c>
      <c r="AT24"/>
    </row>
    <row r="25" spans="1:46" x14ac:dyDescent="0.25">
      <c r="A25" t="s">
        <v>273</v>
      </c>
      <c r="B25" t="s">
        <v>119</v>
      </c>
      <c r="C25" t="s">
        <v>208</v>
      </c>
      <c r="D25" t="s">
        <v>245</v>
      </c>
      <c r="E25" s="31">
        <v>27.130434782608695</v>
      </c>
      <c r="F25" s="31">
        <v>141.23402173913044</v>
      </c>
      <c r="G25" s="31">
        <v>61.667717391304365</v>
      </c>
      <c r="H25" s="36">
        <v>0.43663500218955137</v>
      </c>
      <c r="I25" s="31">
        <v>17.688804347826093</v>
      </c>
      <c r="J25" s="31">
        <v>1.5651086956521738</v>
      </c>
      <c r="K25" s="36">
        <v>8.8480185821294452E-2</v>
      </c>
      <c r="L25" s="31">
        <v>4.8554347826086959</v>
      </c>
      <c r="M25" s="31">
        <v>1.5651086956521738</v>
      </c>
      <c r="N25" s="36">
        <v>0.32234161629729119</v>
      </c>
      <c r="O25" s="31">
        <v>6.7745652173913067</v>
      </c>
      <c r="P25" s="31">
        <v>0</v>
      </c>
      <c r="Q25" s="36">
        <v>0</v>
      </c>
      <c r="R25" s="31">
        <v>6.0588043478260882</v>
      </c>
      <c r="S25" s="31">
        <v>0</v>
      </c>
      <c r="T25" s="36">
        <v>0</v>
      </c>
      <c r="U25" s="31">
        <v>34.109130434782614</v>
      </c>
      <c r="V25" s="31">
        <v>18.448369565217394</v>
      </c>
      <c r="W25" s="36">
        <v>0.54086308651260018</v>
      </c>
      <c r="X25" s="31">
        <v>0</v>
      </c>
      <c r="Y25" s="31">
        <v>0</v>
      </c>
      <c r="Z25" s="36" t="s">
        <v>446</v>
      </c>
      <c r="AA25" s="31">
        <v>82.608478260869546</v>
      </c>
      <c r="AB25" s="31">
        <v>41.654239130434796</v>
      </c>
      <c r="AC25" s="36">
        <v>0.50423685325487722</v>
      </c>
      <c r="AD25" s="31">
        <v>0</v>
      </c>
      <c r="AE25" s="31">
        <v>0</v>
      </c>
      <c r="AF25" s="36" t="s">
        <v>446</v>
      </c>
      <c r="AG25" s="31">
        <v>6.8276086956521764</v>
      </c>
      <c r="AH25" s="31">
        <v>0</v>
      </c>
      <c r="AI25" s="36">
        <v>0</v>
      </c>
      <c r="AJ25" t="s">
        <v>28</v>
      </c>
      <c r="AK25" s="37">
        <v>1</v>
      </c>
      <c r="AT25"/>
    </row>
    <row r="26" spans="1:46" x14ac:dyDescent="0.25">
      <c r="A26" t="s">
        <v>273</v>
      </c>
      <c r="B26" t="s">
        <v>171</v>
      </c>
      <c r="C26" t="s">
        <v>233</v>
      </c>
      <c r="D26" t="s">
        <v>241</v>
      </c>
      <c r="E26" s="31">
        <v>58.206521739130437</v>
      </c>
      <c r="F26" s="31">
        <v>297.80565217391307</v>
      </c>
      <c r="G26" s="31">
        <v>0</v>
      </c>
      <c r="H26" s="36">
        <v>0</v>
      </c>
      <c r="I26" s="31">
        <v>47.011195652173917</v>
      </c>
      <c r="J26" s="31">
        <v>0</v>
      </c>
      <c r="K26" s="36">
        <v>0</v>
      </c>
      <c r="L26" s="31">
        <v>34.165000000000006</v>
      </c>
      <c r="M26" s="31">
        <v>0</v>
      </c>
      <c r="N26" s="36">
        <v>0</v>
      </c>
      <c r="O26" s="31">
        <v>7.1070652173913045</v>
      </c>
      <c r="P26" s="31">
        <v>0</v>
      </c>
      <c r="Q26" s="36">
        <v>0</v>
      </c>
      <c r="R26" s="31">
        <v>5.7391304347826084</v>
      </c>
      <c r="S26" s="31">
        <v>0</v>
      </c>
      <c r="T26" s="36">
        <v>0</v>
      </c>
      <c r="U26" s="31">
        <v>34.259891304347818</v>
      </c>
      <c r="V26" s="31">
        <v>0</v>
      </c>
      <c r="W26" s="36">
        <v>0</v>
      </c>
      <c r="X26" s="31">
        <v>0</v>
      </c>
      <c r="Y26" s="31">
        <v>0</v>
      </c>
      <c r="Z26" s="36" t="s">
        <v>446</v>
      </c>
      <c r="AA26" s="31">
        <v>183.86749999999998</v>
      </c>
      <c r="AB26" s="31">
        <v>0</v>
      </c>
      <c r="AC26" s="36">
        <v>0</v>
      </c>
      <c r="AD26" s="31">
        <v>1.6447826086956521</v>
      </c>
      <c r="AE26" s="31">
        <v>0</v>
      </c>
      <c r="AF26" s="36">
        <v>0</v>
      </c>
      <c r="AG26" s="31">
        <v>31.022282608695669</v>
      </c>
      <c r="AH26" s="31">
        <v>0</v>
      </c>
      <c r="AI26" s="36">
        <v>0</v>
      </c>
      <c r="AJ26" t="s">
        <v>81</v>
      </c>
      <c r="AK26" s="37">
        <v>1</v>
      </c>
      <c r="AT26"/>
    </row>
    <row r="27" spans="1:46" x14ac:dyDescent="0.25">
      <c r="A27" t="s">
        <v>273</v>
      </c>
      <c r="B27" t="s">
        <v>166</v>
      </c>
      <c r="C27" t="s">
        <v>231</v>
      </c>
      <c r="D27" t="s">
        <v>238</v>
      </c>
      <c r="E27" s="31">
        <v>24.358695652173914</v>
      </c>
      <c r="F27" s="31">
        <v>139.62402173913046</v>
      </c>
      <c r="G27" s="31">
        <v>0</v>
      </c>
      <c r="H27" s="36">
        <v>0</v>
      </c>
      <c r="I27" s="31">
        <v>49.049130434782612</v>
      </c>
      <c r="J27" s="31">
        <v>0</v>
      </c>
      <c r="K27" s="36">
        <v>0</v>
      </c>
      <c r="L27" s="31">
        <v>9.054347826086957</v>
      </c>
      <c r="M27" s="31">
        <v>0</v>
      </c>
      <c r="N27" s="36">
        <v>0</v>
      </c>
      <c r="O27" s="31">
        <v>34.678478260869568</v>
      </c>
      <c r="P27" s="31">
        <v>0</v>
      </c>
      <c r="Q27" s="36">
        <v>0</v>
      </c>
      <c r="R27" s="31">
        <v>5.3163043478260876</v>
      </c>
      <c r="S27" s="31">
        <v>0</v>
      </c>
      <c r="T27" s="36">
        <v>0</v>
      </c>
      <c r="U27" s="31">
        <v>4.2307608695652172</v>
      </c>
      <c r="V27" s="31">
        <v>0</v>
      </c>
      <c r="W27" s="36">
        <v>0</v>
      </c>
      <c r="X27" s="31">
        <v>0</v>
      </c>
      <c r="Y27" s="31">
        <v>0</v>
      </c>
      <c r="Z27" s="36" t="s">
        <v>446</v>
      </c>
      <c r="AA27" s="31">
        <v>73.529239130434789</v>
      </c>
      <c r="AB27" s="31">
        <v>0</v>
      </c>
      <c r="AC27" s="36">
        <v>0</v>
      </c>
      <c r="AD27" s="31">
        <v>0</v>
      </c>
      <c r="AE27" s="31">
        <v>0</v>
      </c>
      <c r="AF27" s="36" t="s">
        <v>446</v>
      </c>
      <c r="AG27" s="31">
        <v>12.814891304347826</v>
      </c>
      <c r="AH27" s="31">
        <v>0</v>
      </c>
      <c r="AI27" s="36">
        <v>0</v>
      </c>
      <c r="AJ27" t="s">
        <v>76</v>
      </c>
      <c r="AK27" s="37">
        <v>1</v>
      </c>
      <c r="AT27"/>
    </row>
    <row r="28" spans="1:46" x14ac:dyDescent="0.25">
      <c r="A28" t="s">
        <v>273</v>
      </c>
      <c r="B28" t="s">
        <v>146</v>
      </c>
      <c r="C28" t="s">
        <v>223</v>
      </c>
      <c r="D28" t="s">
        <v>251</v>
      </c>
      <c r="E28" s="31">
        <v>37.043478260869563</v>
      </c>
      <c r="F28" s="31">
        <v>176.95173913043476</v>
      </c>
      <c r="G28" s="31">
        <v>9.493804347826087</v>
      </c>
      <c r="H28" s="36">
        <v>5.3651941452963106E-2</v>
      </c>
      <c r="I28" s="31">
        <v>44.085543478260867</v>
      </c>
      <c r="J28" s="31">
        <v>6.0971739130434788</v>
      </c>
      <c r="K28" s="36">
        <v>0.13830324936450133</v>
      </c>
      <c r="L28" s="31">
        <v>31.48467391304348</v>
      </c>
      <c r="M28" s="31">
        <v>6.0971739130434788</v>
      </c>
      <c r="N28" s="36">
        <v>0.19365529812641763</v>
      </c>
      <c r="O28" s="31">
        <v>7.8861956521739129</v>
      </c>
      <c r="P28" s="31">
        <v>0</v>
      </c>
      <c r="Q28" s="36">
        <v>0</v>
      </c>
      <c r="R28" s="31">
        <v>4.7146739130434785</v>
      </c>
      <c r="S28" s="31">
        <v>0</v>
      </c>
      <c r="T28" s="36">
        <v>0</v>
      </c>
      <c r="U28" s="31">
        <v>31.839565217391296</v>
      </c>
      <c r="V28" s="31">
        <v>3.3966304347826082</v>
      </c>
      <c r="W28" s="36">
        <v>0.10667954827873442</v>
      </c>
      <c r="X28" s="31">
        <v>0</v>
      </c>
      <c r="Y28" s="31">
        <v>0</v>
      </c>
      <c r="Z28" s="36" t="s">
        <v>446</v>
      </c>
      <c r="AA28" s="31">
        <v>88.956521739130423</v>
      </c>
      <c r="AB28" s="31">
        <v>0</v>
      </c>
      <c r="AC28" s="36">
        <v>0</v>
      </c>
      <c r="AD28" s="31">
        <v>0.60043478260869565</v>
      </c>
      <c r="AE28" s="31">
        <v>0</v>
      </c>
      <c r="AF28" s="36">
        <v>0</v>
      </c>
      <c r="AG28" s="31">
        <v>11.469673913043476</v>
      </c>
      <c r="AH28" s="31">
        <v>0</v>
      </c>
      <c r="AI28" s="36">
        <v>0</v>
      </c>
      <c r="AJ28" t="s">
        <v>55</v>
      </c>
      <c r="AK28" s="37">
        <v>1</v>
      </c>
      <c r="AT28"/>
    </row>
    <row r="29" spans="1:46" x14ac:dyDescent="0.25">
      <c r="A29" t="s">
        <v>273</v>
      </c>
      <c r="B29" t="s">
        <v>128</v>
      </c>
      <c r="C29" t="s">
        <v>191</v>
      </c>
      <c r="D29" t="s">
        <v>241</v>
      </c>
      <c r="E29" s="31">
        <v>60.260869565217391</v>
      </c>
      <c r="F29" s="31">
        <v>283.06391304347829</v>
      </c>
      <c r="G29" s="31">
        <v>137.58739130434782</v>
      </c>
      <c r="H29" s="36">
        <v>0.48606475415753386</v>
      </c>
      <c r="I29" s="31">
        <v>57.651521739130445</v>
      </c>
      <c r="J29" s="31">
        <v>18.983043478260871</v>
      </c>
      <c r="K29" s="36">
        <v>0.32927220142007635</v>
      </c>
      <c r="L29" s="31">
        <v>33.548260869565226</v>
      </c>
      <c r="M29" s="31">
        <v>12.676956521739132</v>
      </c>
      <c r="N29" s="36">
        <v>0.37787224115809798</v>
      </c>
      <c r="O29" s="31">
        <v>17.797173913043476</v>
      </c>
      <c r="P29" s="31">
        <v>0</v>
      </c>
      <c r="Q29" s="36">
        <v>0</v>
      </c>
      <c r="R29" s="31">
        <v>6.3060869565217388</v>
      </c>
      <c r="S29" s="31">
        <v>6.3060869565217388</v>
      </c>
      <c r="T29" s="36">
        <v>1</v>
      </c>
      <c r="U29" s="31">
        <v>59.745217391304351</v>
      </c>
      <c r="V29" s="31">
        <v>33.208260869565216</v>
      </c>
      <c r="W29" s="36">
        <v>0.55583128356644873</v>
      </c>
      <c r="X29" s="31">
        <v>0</v>
      </c>
      <c r="Y29" s="31">
        <v>0</v>
      </c>
      <c r="Z29" s="36" t="s">
        <v>446</v>
      </c>
      <c r="AA29" s="31">
        <v>155.97326086956525</v>
      </c>
      <c r="AB29" s="31">
        <v>84.857934782608694</v>
      </c>
      <c r="AC29" s="36">
        <v>0.54405437386843047</v>
      </c>
      <c r="AD29" s="31">
        <v>0</v>
      </c>
      <c r="AE29" s="31">
        <v>0</v>
      </c>
      <c r="AF29" s="36" t="s">
        <v>446</v>
      </c>
      <c r="AG29" s="31">
        <v>9.6939130434782594</v>
      </c>
      <c r="AH29" s="31">
        <v>0.53815217391304349</v>
      </c>
      <c r="AI29" s="36">
        <v>5.5514442052386086E-2</v>
      </c>
      <c r="AJ29" t="s">
        <v>37</v>
      </c>
      <c r="AK29" s="37">
        <v>1</v>
      </c>
      <c r="AT29"/>
    </row>
    <row r="30" spans="1:46" x14ac:dyDescent="0.25">
      <c r="A30" t="s">
        <v>273</v>
      </c>
      <c r="B30" t="s">
        <v>155</v>
      </c>
      <c r="C30" t="s">
        <v>227</v>
      </c>
      <c r="D30" t="s">
        <v>247</v>
      </c>
      <c r="E30" s="31">
        <v>21.293478260869566</v>
      </c>
      <c r="F30" s="31">
        <v>103.83152173913041</v>
      </c>
      <c r="G30" s="31">
        <v>0</v>
      </c>
      <c r="H30" s="36">
        <v>0</v>
      </c>
      <c r="I30" s="31">
        <v>23.873260869565208</v>
      </c>
      <c r="J30" s="31">
        <v>0</v>
      </c>
      <c r="K30" s="36">
        <v>0</v>
      </c>
      <c r="L30" s="31">
        <v>17.229999999999993</v>
      </c>
      <c r="M30" s="31">
        <v>0</v>
      </c>
      <c r="N30" s="36">
        <v>0</v>
      </c>
      <c r="O30" s="31">
        <v>1.2389130434782607</v>
      </c>
      <c r="P30" s="31">
        <v>0</v>
      </c>
      <c r="Q30" s="36">
        <v>0</v>
      </c>
      <c r="R30" s="31">
        <v>5.4043478260869566</v>
      </c>
      <c r="S30" s="31">
        <v>0</v>
      </c>
      <c r="T30" s="36">
        <v>0</v>
      </c>
      <c r="U30" s="31">
        <v>13.151413043478259</v>
      </c>
      <c r="V30" s="31">
        <v>0</v>
      </c>
      <c r="W30" s="36">
        <v>0</v>
      </c>
      <c r="X30" s="31">
        <v>0</v>
      </c>
      <c r="Y30" s="31">
        <v>0</v>
      </c>
      <c r="Z30" s="36" t="s">
        <v>446</v>
      </c>
      <c r="AA30" s="31">
        <v>57.805434782608671</v>
      </c>
      <c r="AB30" s="31">
        <v>0</v>
      </c>
      <c r="AC30" s="36">
        <v>0</v>
      </c>
      <c r="AD30" s="31">
        <v>0</v>
      </c>
      <c r="AE30" s="31">
        <v>0</v>
      </c>
      <c r="AF30" s="36" t="s">
        <v>446</v>
      </c>
      <c r="AG30" s="31">
        <v>9.0014130434782622</v>
      </c>
      <c r="AH30" s="31">
        <v>0</v>
      </c>
      <c r="AI30" s="36">
        <v>0</v>
      </c>
      <c r="AJ30" t="s">
        <v>64</v>
      </c>
      <c r="AK30" s="37">
        <v>1</v>
      </c>
      <c r="AT30"/>
    </row>
    <row r="31" spans="1:46" x14ac:dyDescent="0.25">
      <c r="A31" t="s">
        <v>273</v>
      </c>
      <c r="B31" t="s">
        <v>92</v>
      </c>
      <c r="C31" t="s">
        <v>194</v>
      </c>
      <c r="D31" t="s">
        <v>242</v>
      </c>
      <c r="E31" s="31">
        <v>62.032608695652172</v>
      </c>
      <c r="F31" s="31">
        <v>264.24804347826085</v>
      </c>
      <c r="G31" s="31">
        <v>63.175000000000011</v>
      </c>
      <c r="H31" s="36">
        <v>0.23907461780392439</v>
      </c>
      <c r="I31" s="31">
        <v>56.565434782608698</v>
      </c>
      <c r="J31" s="31">
        <v>11.773478260869563</v>
      </c>
      <c r="K31" s="36">
        <v>0.2081390924708206</v>
      </c>
      <c r="L31" s="31">
        <v>30.070869565217389</v>
      </c>
      <c r="M31" s="31">
        <v>11.773478260869563</v>
      </c>
      <c r="N31" s="36">
        <v>0.39152436996660062</v>
      </c>
      <c r="O31" s="31">
        <v>21.342391304347835</v>
      </c>
      <c r="P31" s="31">
        <v>0</v>
      </c>
      <c r="Q31" s="36">
        <v>0</v>
      </c>
      <c r="R31" s="31">
        <v>5.1521739130434785</v>
      </c>
      <c r="S31" s="31">
        <v>0</v>
      </c>
      <c r="T31" s="36">
        <v>0</v>
      </c>
      <c r="U31" s="31">
        <v>36.317065217391296</v>
      </c>
      <c r="V31" s="31">
        <v>21.152934782608689</v>
      </c>
      <c r="W31" s="36">
        <v>0.58245165615637629</v>
      </c>
      <c r="X31" s="31">
        <v>0</v>
      </c>
      <c r="Y31" s="31">
        <v>0</v>
      </c>
      <c r="Z31" s="36" t="s">
        <v>446</v>
      </c>
      <c r="AA31" s="31">
        <v>153.58858695652171</v>
      </c>
      <c r="AB31" s="31">
        <v>30.248586956521766</v>
      </c>
      <c r="AC31" s="36">
        <v>0.19694553844085186</v>
      </c>
      <c r="AD31" s="31">
        <v>0</v>
      </c>
      <c r="AE31" s="31">
        <v>0</v>
      </c>
      <c r="AF31" s="36" t="s">
        <v>446</v>
      </c>
      <c r="AG31" s="31">
        <v>17.776956521739127</v>
      </c>
      <c r="AH31" s="31">
        <v>0</v>
      </c>
      <c r="AI31" s="36">
        <v>0</v>
      </c>
      <c r="AJ31" t="s">
        <v>1</v>
      </c>
      <c r="AK31" s="37">
        <v>1</v>
      </c>
      <c r="AT31"/>
    </row>
    <row r="32" spans="1:46" x14ac:dyDescent="0.25">
      <c r="A32" t="s">
        <v>273</v>
      </c>
      <c r="B32" t="s">
        <v>140</v>
      </c>
      <c r="C32" t="s">
        <v>219</v>
      </c>
      <c r="D32" t="s">
        <v>245</v>
      </c>
      <c r="E32" s="31">
        <v>39.358695652173914</v>
      </c>
      <c r="F32" s="31">
        <v>155.46489130434784</v>
      </c>
      <c r="G32" s="31">
        <v>4.2644565217391301</v>
      </c>
      <c r="H32" s="36">
        <v>2.7430350904055642E-2</v>
      </c>
      <c r="I32" s="31">
        <v>46.761304347826091</v>
      </c>
      <c r="J32" s="31">
        <v>0</v>
      </c>
      <c r="K32" s="36">
        <v>0</v>
      </c>
      <c r="L32" s="31">
        <v>37.214347826086957</v>
      </c>
      <c r="M32" s="31">
        <v>0</v>
      </c>
      <c r="N32" s="36">
        <v>0</v>
      </c>
      <c r="O32" s="31">
        <v>4.0807608695652178</v>
      </c>
      <c r="P32" s="31">
        <v>0</v>
      </c>
      <c r="Q32" s="36">
        <v>0</v>
      </c>
      <c r="R32" s="31">
        <v>5.4661956521739139</v>
      </c>
      <c r="S32" s="31">
        <v>0</v>
      </c>
      <c r="T32" s="36">
        <v>0</v>
      </c>
      <c r="U32" s="31">
        <v>11.243369565217394</v>
      </c>
      <c r="V32" s="31">
        <v>4.2644565217391301</v>
      </c>
      <c r="W32" s="36">
        <v>0.37928634267539313</v>
      </c>
      <c r="X32" s="31">
        <v>0</v>
      </c>
      <c r="Y32" s="31">
        <v>0</v>
      </c>
      <c r="Z32" s="36" t="s">
        <v>446</v>
      </c>
      <c r="AA32" s="31">
        <v>71.631195652173929</v>
      </c>
      <c r="AB32" s="31">
        <v>0</v>
      </c>
      <c r="AC32" s="36">
        <v>0</v>
      </c>
      <c r="AD32" s="31">
        <v>0</v>
      </c>
      <c r="AE32" s="31">
        <v>0</v>
      </c>
      <c r="AF32" s="36" t="s">
        <v>446</v>
      </c>
      <c r="AG32" s="31">
        <v>25.82902173913044</v>
      </c>
      <c r="AH32" s="31">
        <v>0</v>
      </c>
      <c r="AI32" s="36">
        <v>0</v>
      </c>
      <c r="AJ32" t="s">
        <v>49</v>
      </c>
      <c r="AK32" s="37">
        <v>1</v>
      </c>
      <c r="AT32"/>
    </row>
    <row r="33" spans="1:46" x14ac:dyDescent="0.25">
      <c r="A33" t="s">
        <v>273</v>
      </c>
      <c r="B33" t="s">
        <v>122</v>
      </c>
      <c r="C33" t="s">
        <v>189</v>
      </c>
      <c r="D33" t="s">
        <v>241</v>
      </c>
      <c r="E33" s="31">
        <v>58.402173913043477</v>
      </c>
      <c r="F33" s="31">
        <v>288.69630434782613</v>
      </c>
      <c r="G33" s="31">
        <v>0</v>
      </c>
      <c r="H33" s="36">
        <v>0</v>
      </c>
      <c r="I33" s="31">
        <v>65.235217391304346</v>
      </c>
      <c r="J33" s="31">
        <v>0</v>
      </c>
      <c r="K33" s="36">
        <v>0</v>
      </c>
      <c r="L33" s="31">
        <v>49.439021739130439</v>
      </c>
      <c r="M33" s="31">
        <v>0</v>
      </c>
      <c r="N33" s="36">
        <v>0</v>
      </c>
      <c r="O33" s="31">
        <v>10.057065217391306</v>
      </c>
      <c r="P33" s="31">
        <v>0</v>
      </c>
      <c r="Q33" s="36">
        <v>0</v>
      </c>
      <c r="R33" s="31">
        <v>5.7391304347826084</v>
      </c>
      <c r="S33" s="31">
        <v>0</v>
      </c>
      <c r="T33" s="36">
        <v>0</v>
      </c>
      <c r="U33" s="31">
        <v>44.810760869565222</v>
      </c>
      <c r="V33" s="31">
        <v>0</v>
      </c>
      <c r="W33" s="36">
        <v>0</v>
      </c>
      <c r="X33" s="31">
        <v>0</v>
      </c>
      <c r="Y33" s="31">
        <v>0</v>
      </c>
      <c r="Z33" s="36" t="s">
        <v>446</v>
      </c>
      <c r="AA33" s="31">
        <v>174.67815217391305</v>
      </c>
      <c r="AB33" s="31">
        <v>0</v>
      </c>
      <c r="AC33" s="36">
        <v>0</v>
      </c>
      <c r="AD33" s="31">
        <v>0</v>
      </c>
      <c r="AE33" s="31">
        <v>0</v>
      </c>
      <c r="AF33" s="36" t="s">
        <v>446</v>
      </c>
      <c r="AG33" s="31">
        <v>3.9721739130434801</v>
      </c>
      <c r="AH33" s="31">
        <v>0</v>
      </c>
      <c r="AI33" s="36">
        <v>0</v>
      </c>
      <c r="AJ33" t="s">
        <v>31</v>
      </c>
      <c r="AK33" s="37">
        <v>1</v>
      </c>
      <c r="AT33"/>
    </row>
    <row r="34" spans="1:46" x14ac:dyDescent="0.25">
      <c r="A34" t="s">
        <v>273</v>
      </c>
      <c r="B34" t="s">
        <v>114</v>
      </c>
      <c r="C34" t="s">
        <v>204</v>
      </c>
      <c r="D34" t="s">
        <v>239</v>
      </c>
      <c r="E34" s="31">
        <v>24.391304347826086</v>
      </c>
      <c r="F34" s="31">
        <v>133.24510869565211</v>
      </c>
      <c r="G34" s="31">
        <v>55.953913043478238</v>
      </c>
      <c r="H34" s="36">
        <v>0.41993221057955471</v>
      </c>
      <c r="I34" s="31">
        <v>39.540869565217378</v>
      </c>
      <c r="J34" s="31">
        <v>10.780978260869563</v>
      </c>
      <c r="K34" s="36">
        <v>0.27265405084447575</v>
      </c>
      <c r="L34" s="31">
        <v>27.789782608695642</v>
      </c>
      <c r="M34" s="31">
        <v>10.780978260869563</v>
      </c>
      <c r="N34" s="36">
        <v>0.38794755657772256</v>
      </c>
      <c r="O34" s="31">
        <v>5.5771739130434783</v>
      </c>
      <c r="P34" s="31">
        <v>0</v>
      </c>
      <c r="Q34" s="36">
        <v>0</v>
      </c>
      <c r="R34" s="31">
        <v>6.1739130434782608</v>
      </c>
      <c r="S34" s="31">
        <v>0</v>
      </c>
      <c r="T34" s="36">
        <v>0</v>
      </c>
      <c r="U34" s="31">
        <v>9.1203260869565224</v>
      </c>
      <c r="V34" s="31">
        <v>0</v>
      </c>
      <c r="W34" s="36">
        <v>0</v>
      </c>
      <c r="X34" s="31">
        <v>0</v>
      </c>
      <c r="Y34" s="31">
        <v>0</v>
      </c>
      <c r="Z34" s="36" t="s">
        <v>446</v>
      </c>
      <c r="AA34" s="31">
        <v>77.240978260869525</v>
      </c>
      <c r="AB34" s="31">
        <v>45.172934782608671</v>
      </c>
      <c r="AC34" s="36">
        <v>0.58483121006111594</v>
      </c>
      <c r="AD34" s="31">
        <v>0</v>
      </c>
      <c r="AE34" s="31">
        <v>0</v>
      </c>
      <c r="AF34" s="36" t="s">
        <v>446</v>
      </c>
      <c r="AG34" s="31">
        <v>7.3429347826086939</v>
      </c>
      <c r="AH34" s="31">
        <v>0</v>
      </c>
      <c r="AI34" s="36">
        <v>0</v>
      </c>
      <c r="AJ34" t="s">
        <v>23</v>
      </c>
      <c r="AK34" s="37">
        <v>1</v>
      </c>
      <c r="AT34"/>
    </row>
    <row r="35" spans="1:46" x14ac:dyDescent="0.25">
      <c r="A35" t="s">
        <v>273</v>
      </c>
      <c r="B35" t="s">
        <v>163</v>
      </c>
      <c r="C35" t="s">
        <v>229</v>
      </c>
      <c r="D35" t="s">
        <v>246</v>
      </c>
      <c r="E35" s="31">
        <v>26.434782608695652</v>
      </c>
      <c r="F35" s="31">
        <v>110.8453260869565</v>
      </c>
      <c r="G35" s="31">
        <v>20.130217391304353</v>
      </c>
      <c r="H35" s="36">
        <v>0.18160637080459754</v>
      </c>
      <c r="I35" s="31">
        <v>24.962608695652179</v>
      </c>
      <c r="J35" s="31">
        <v>0.12847826086956521</v>
      </c>
      <c r="K35" s="36">
        <v>5.1468282997178373E-3</v>
      </c>
      <c r="L35" s="31">
        <v>12.953478260869568</v>
      </c>
      <c r="M35" s="31">
        <v>0.12847826086956521</v>
      </c>
      <c r="N35" s="36">
        <v>9.918437216795889E-3</v>
      </c>
      <c r="O35" s="31">
        <v>6.4221739130434772</v>
      </c>
      <c r="P35" s="31">
        <v>0</v>
      </c>
      <c r="Q35" s="36">
        <v>0</v>
      </c>
      <c r="R35" s="31">
        <v>5.5869565217391308</v>
      </c>
      <c r="S35" s="31">
        <v>0</v>
      </c>
      <c r="T35" s="36">
        <v>0</v>
      </c>
      <c r="U35" s="31">
        <v>14.962608695652174</v>
      </c>
      <c r="V35" s="31">
        <v>4.6316304347826094</v>
      </c>
      <c r="W35" s="36">
        <v>0.30954698669146286</v>
      </c>
      <c r="X35" s="31">
        <v>0</v>
      </c>
      <c r="Y35" s="31">
        <v>0</v>
      </c>
      <c r="Z35" s="36" t="s">
        <v>446</v>
      </c>
      <c r="AA35" s="31">
        <v>58.977608695652151</v>
      </c>
      <c r="AB35" s="31">
        <v>15.370108695652178</v>
      </c>
      <c r="AC35" s="36">
        <v>0.26060922162795774</v>
      </c>
      <c r="AD35" s="31">
        <v>0</v>
      </c>
      <c r="AE35" s="31">
        <v>0</v>
      </c>
      <c r="AF35" s="36" t="s">
        <v>446</v>
      </c>
      <c r="AG35" s="31">
        <v>11.942500000000001</v>
      </c>
      <c r="AH35" s="31">
        <v>0</v>
      </c>
      <c r="AI35" s="36">
        <v>0</v>
      </c>
      <c r="AJ35" t="s">
        <v>72</v>
      </c>
      <c r="AK35" s="37">
        <v>1</v>
      </c>
      <c r="AT35"/>
    </row>
    <row r="36" spans="1:46" x14ac:dyDescent="0.25">
      <c r="A36" t="s">
        <v>273</v>
      </c>
      <c r="B36" t="s">
        <v>126</v>
      </c>
      <c r="C36" t="s">
        <v>200</v>
      </c>
      <c r="D36" t="s">
        <v>244</v>
      </c>
      <c r="E36" s="31">
        <v>57.706521739130437</v>
      </c>
      <c r="F36" s="31">
        <v>199.07880434782606</v>
      </c>
      <c r="G36" s="31">
        <v>21.375</v>
      </c>
      <c r="H36" s="36">
        <v>0.10736954177529655</v>
      </c>
      <c r="I36" s="31">
        <v>53.385869565217391</v>
      </c>
      <c r="J36" s="31">
        <v>8.1114130434782599</v>
      </c>
      <c r="K36" s="36">
        <v>0.1519393260714649</v>
      </c>
      <c r="L36" s="31">
        <v>47.782608695652172</v>
      </c>
      <c r="M36" s="31">
        <v>8.0461956521739122</v>
      </c>
      <c r="N36" s="36">
        <v>0.16839171974522291</v>
      </c>
      <c r="O36" s="31">
        <v>5.5380434782608692</v>
      </c>
      <c r="P36" s="31">
        <v>0</v>
      </c>
      <c r="Q36" s="36">
        <v>0</v>
      </c>
      <c r="R36" s="31">
        <v>6.5217391304347824E-2</v>
      </c>
      <c r="S36" s="31">
        <v>6.5217391304347824E-2</v>
      </c>
      <c r="T36" s="36">
        <v>1</v>
      </c>
      <c r="U36" s="31">
        <v>33.057065217391305</v>
      </c>
      <c r="V36" s="31">
        <v>10.345108695652174</v>
      </c>
      <c r="W36" s="36">
        <v>0.31294697903822438</v>
      </c>
      <c r="X36" s="31">
        <v>0</v>
      </c>
      <c r="Y36" s="31">
        <v>0</v>
      </c>
      <c r="Z36" s="36" t="s">
        <v>446</v>
      </c>
      <c r="AA36" s="31">
        <v>88.760869565217391</v>
      </c>
      <c r="AB36" s="31">
        <v>2.9184782608695654</v>
      </c>
      <c r="AC36" s="36">
        <v>3.2880235121234391E-2</v>
      </c>
      <c r="AD36" s="31">
        <v>0</v>
      </c>
      <c r="AE36" s="31">
        <v>0</v>
      </c>
      <c r="AF36" s="36" t="s">
        <v>446</v>
      </c>
      <c r="AG36" s="31">
        <v>23.875</v>
      </c>
      <c r="AH36" s="31">
        <v>0</v>
      </c>
      <c r="AI36" s="36">
        <v>0</v>
      </c>
      <c r="AJ36" t="s">
        <v>35</v>
      </c>
      <c r="AK36" s="37">
        <v>1</v>
      </c>
      <c r="AT36"/>
    </row>
    <row r="37" spans="1:46" x14ac:dyDescent="0.25">
      <c r="A37" t="s">
        <v>273</v>
      </c>
      <c r="B37" t="s">
        <v>148</v>
      </c>
      <c r="C37" t="s">
        <v>224</v>
      </c>
      <c r="D37" t="s">
        <v>240</v>
      </c>
      <c r="E37" s="31">
        <v>55.239130434782609</v>
      </c>
      <c r="F37" s="31">
        <v>225.59445652173909</v>
      </c>
      <c r="G37" s="31">
        <v>58.306521739130432</v>
      </c>
      <c r="H37" s="36">
        <v>0.25845724508532775</v>
      </c>
      <c r="I37" s="31">
        <v>36.485434782608706</v>
      </c>
      <c r="J37" s="31">
        <v>11.890217391304347</v>
      </c>
      <c r="K37" s="36">
        <v>0.32588942579826363</v>
      </c>
      <c r="L37" s="31">
        <v>30.179021739130448</v>
      </c>
      <c r="M37" s="31">
        <v>11.890217391304347</v>
      </c>
      <c r="N37" s="36">
        <v>0.39398949025201047</v>
      </c>
      <c r="O37" s="31">
        <v>0.49663043478260865</v>
      </c>
      <c r="P37" s="31">
        <v>0</v>
      </c>
      <c r="Q37" s="36">
        <v>0</v>
      </c>
      <c r="R37" s="31">
        <v>5.8097826086956523</v>
      </c>
      <c r="S37" s="31">
        <v>0</v>
      </c>
      <c r="T37" s="36">
        <v>0</v>
      </c>
      <c r="U37" s="31">
        <v>32.40119565217389</v>
      </c>
      <c r="V37" s="31">
        <v>16.910869565217389</v>
      </c>
      <c r="W37" s="36">
        <v>0.5219211583040082</v>
      </c>
      <c r="X37" s="31">
        <v>0</v>
      </c>
      <c r="Y37" s="31">
        <v>0</v>
      </c>
      <c r="Z37" s="36" t="s">
        <v>446</v>
      </c>
      <c r="AA37" s="31">
        <v>128.47804347826084</v>
      </c>
      <c r="AB37" s="31">
        <v>29.505434782608695</v>
      </c>
      <c r="AC37" s="36">
        <v>0.22965351887228239</v>
      </c>
      <c r="AD37" s="31">
        <v>0</v>
      </c>
      <c r="AE37" s="31">
        <v>0</v>
      </c>
      <c r="AF37" s="36" t="s">
        <v>446</v>
      </c>
      <c r="AG37" s="31">
        <v>28.22978260869565</v>
      </c>
      <c r="AH37" s="31">
        <v>0</v>
      </c>
      <c r="AI37" s="36">
        <v>0</v>
      </c>
      <c r="AJ37" t="s">
        <v>57</v>
      </c>
      <c r="AK37" s="37">
        <v>1</v>
      </c>
      <c r="AT37"/>
    </row>
    <row r="38" spans="1:46" x14ac:dyDescent="0.25">
      <c r="A38" t="s">
        <v>273</v>
      </c>
      <c r="B38" t="s">
        <v>158</v>
      </c>
      <c r="C38" t="s">
        <v>210</v>
      </c>
      <c r="D38" t="s">
        <v>247</v>
      </c>
      <c r="E38" s="31">
        <v>82.141304347826093</v>
      </c>
      <c r="F38" s="31">
        <v>328.66032608695656</v>
      </c>
      <c r="G38" s="31">
        <v>0</v>
      </c>
      <c r="H38" s="36">
        <v>0</v>
      </c>
      <c r="I38" s="31">
        <v>72.154782608695655</v>
      </c>
      <c r="J38" s="31">
        <v>0</v>
      </c>
      <c r="K38" s="36">
        <v>0</v>
      </c>
      <c r="L38" s="31">
        <v>61.039456521739133</v>
      </c>
      <c r="M38" s="31">
        <v>0</v>
      </c>
      <c r="N38" s="36">
        <v>0</v>
      </c>
      <c r="O38" s="31">
        <v>7.8109782608695655</v>
      </c>
      <c r="P38" s="31">
        <v>0</v>
      </c>
      <c r="Q38" s="36">
        <v>0</v>
      </c>
      <c r="R38" s="31">
        <v>3.3043478260869565</v>
      </c>
      <c r="S38" s="31">
        <v>0</v>
      </c>
      <c r="T38" s="36">
        <v>0</v>
      </c>
      <c r="U38" s="31">
        <v>32.914021739130426</v>
      </c>
      <c r="V38" s="31">
        <v>0</v>
      </c>
      <c r="W38" s="36">
        <v>0</v>
      </c>
      <c r="X38" s="31">
        <v>3.5652173913043477</v>
      </c>
      <c r="Y38" s="31">
        <v>0</v>
      </c>
      <c r="Z38" s="36">
        <v>0</v>
      </c>
      <c r="AA38" s="31">
        <v>158.80413043478265</v>
      </c>
      <c r="AB38" s="31">
        <v>0</v>
      </c>
      <c r="AC38" s="36">
        <v>0</v>
      </c>
      <c r="AD38" s="31">
        <v>3.0500000000000003</v>
      </c>
      <c r="AE38" s="31">
        <v>0</v>
      </c>
      <c r="AF38" s="36">
        <v>0</v>
      </c>
      <c r="AG38" s="31">
        <v>58.172173913043473</v>
      </c>
      <c r="AH38" s="31">
        <v>0</v>
      </c>
      <c r="AI38" s="36">
        <v>0</v>
      </c>
      <c r="AJ38" t="s">
        <v>67</v>
      </c>
      <c r="AK38" s="37">
        <v>1</v>
      </c>
      <c r="AT38"/>
    </row>
    <row r="39" spans="1:46" x14ac:dyDescent="0.25">
      <c r="A39" t="s">
        <v>273</v>
      </c>
      <c r="B39" t="s">
        <v>121</v>
      </c>
      <c r="C39" t="s">
        <v>208</v>
      </c>
      <c r="D39" t="s">
        <v>245</v>
      </c>
      <c r="E39" s="31">
        <v>86.445652173913047</v>
      </c>
      <c r="F39" s="31">
        <v>353.34586956521741</v>
      </c>
      <c r="G39" s="31">
        <v>9.7711956521739118</v>
      </c>
      <c r="H39" s="36">
        <v>2.7653346179473119E-2</v>
      </c>
      <c r="I39" s="31">
        <v>55.272065217391301</v>
      </c>
      <c r="J39" s="31">
        <v>5.2157608695652167</v>
      </c>
      <c r="K39" s="36">
        <v>9.4365224983923385E-2</v>
      </c>
      <c r="L39" s="31">
        <v>50.112282608695651</v>
      </c>
      <c r="M39" s="31">
        <v>5.2157608695652167</v>
      </c>
      <c r="N39" s="36">
        <v>0.10408148657471374</v>
      </c>
      <c r="O39" s="31">
        <v>0</v>
      </c>
      <c r="P39" s="31">
        <v>0</v>
      </c>
      <c r="Q39" s="36" t="s">
        <v>446</v>
      </c>
      <c r="R39" s="31">
        <v>5.1597826086956529</v>
      </c>
      <c r="S39" s="31">
        <v>0</v>
      </c>
      <c r="T39" s="36">
        <v>0</v>
      </c>
      <c r="U39" s="31">
        <v>43.566521739130444</v>
      </c>
      <c r="V39" s="31">
        <v>0</v>
      </c>
      <c r="W39" s="36">
        <v>0</v>
      </c>
      <c r="X39" s="31">
        <v>0</v>
      </c>
      <c r="Y39" s="31">
        <v>0</v>
      </c>
      <c r="Z39" s="36" t="s">
        <v>446</v>
      </c>
      <c r="AA39" s="31">
        <v>254.5072826086957</v>
      </c>
      <c r="AB39" s="31">
        <v>4.5554347826086961</v>
      </c>
      <c r="AC39" s="36">
        <v>1.7899035092102514E-2</v>
      </c>
      <c r="AD39" s="31">
        <v>0</v>
      </c>
      <c r="AE39" s="31">
        <v>0</v>
      </c>
      <c r="AF39" s="36" t="s">
        <v>446</v>
      </c>
      <c r="AG39" s="31">
        <v>0</v>
      </c>
      <c r="AH39" s="31">
        <v>0</v>
      </c>
      <c r="AI39" s="36" t="s">
        <v>446</v>
      </c>
      <c r="AJ39" t="s">
        <v>30</v>
      </c>
      <c r="AK39" s="37">
        <v>1</v>
      </c>
      <c r="AT39"/>
    </row>
    <row r="40" spans="1:46" x14ac:dyDescent="0.25">
      <c r="A40" t="s">
        <v>273</v>
      </c>
      <c r="B40" t="s">
        <v>149</v>
      </c>
      <c r="C40" t="s">
        <v>187</v>
      </c>
      <c r="D40" t="s">
        <v>247</v>
      </c>
      <c r="E40" s="31">
        <v>76.945652173913047</v>
      </c>
      <c r="F40" s="31">
        <v>412.00032608695659</v>
      </c>
      <c r="G40" s="31">
        <v>5.234565217391304</v>
      </c>
      <c r="H40" s="36">
        <v>1.2705245326156609E-2</v>
      </c>
      <c r="I40" s="31">
        <v>131.2623913043478</v>
      </c>
      <c r="J40" s="31">
        <v>0</v>
      </c>
      <c r="K40" s="36">
        <v>0</v>
      </c>
      <c r="L40" s="31">
        <v>91.797717391304346</v>
      </c>
      <c r="M40" s="31">
        <v>0</v>
      </c>
      <c r="N40" s="36">
        <v>0</v>
      </c>
      <c r="O40" s="31">
        <v>33.725543478260867</v>
      </c>
      <c r="P40" s="31">
        <v>0</v>
      </c>
      <c r="Q40" s="36">
        <v>0</v>
      </c>
      <c r="R40" s="31">
        <v>5.7391304347826084</v>
      </c>
      <c r="S40" s="31">
        <v>0</v>
      </c>
      <c r="T40" s="36">
        <v>0</v>
      </c>
      <c r="U40" s="31">
        <v>10.742608695652171</v>
      </c>
      <c r="V40" s="31">
        <v>1.6147826086956518</v>
      </c>
      <c r="W40" s="36">
        <v>0.15031568722680913</v>
      </c>
      <c r="X40" s="31">
        <v>0</v>
      </c>
      <c r="Y40" s="31">
        <v>0</v>
      </c>
      <c r="Z40" s="36" t="s">
        <v>446</v>
      </c>
      <c r="AA40" s="31">
        <v>225.05630434782617</v>
      </c>
      <c r="AB40" s="31">
        <v>3.6197826086956524</v>
      </c>
      <c r="AC40" s="36">
        <v>1.6083897845853061E-2</v>
      </c>
      <c r="AD40" s="31">
        <v>0.34923913043478255</v>
      </c>
      <c r="AE40" s="31">
        <v>0</v>
      </c>
      <c r="AF40" s="36">
        <v>0</v>
      </c>
      <c r="AG40" s="31">
        <v>44.589782608695636</v>
      </c>
      <c r="AH40" s="31">
        <v>0</v>
      </c>
      <c r="AI40" s="36">
        <v>0</v>
      </c>
      <c r="AJ40" t="s">
        <v>58</v>
      </c>
      <c r="AK40" s="37">
        <v>1</v>
      </c>
      <c r="AT40"/>
    </row>
    <row r="41" spans="1:46" x14ac:dyDescent="0.25">
      <c r="A41" t="s">
        <v>273</v>
      </c>
      <c r="B41" t="s">
        <v>178</v>
      </c>
      <c r="C41" t="s">
        <v>196</v>
      </c>
      <c r="D41" t="s">
        <v>246</v>
      </c>
      <c r="E41" s="31">
        <v>95.304347826086953</v>
      </c>
      <c r="F41" s="31">
        <v>488.86532608695654</v>
      </c>
      <c r="G41" s="31">
        <v>0</v>
      </c>
      <c r="H41" s="36">
        <v>0</v>
      </c>
      <c r="I41" s="31">
        <v>155.33315217391308</v>
      </c>
      <c r="J41" s="31">
        <v>0</v>
      </c>
      <c r="K41" s="36">
        <v>0</v>
      </c>
      <c r="L41" s="31">
        <v>119.40543478260871</v>
      </c>
      <c r="M41" s="31">
        <v>0</v>
      </c>
      <c r="N41" s="36">
        <v>0</v>
      </c>
      <c r="O41" s="31">
        <v>31.145108695652176</v>
      </c>
      <c r="P41" s="31">
        <v>0</v>
      </c>
      <c r="Q41" s="36">
        <v>0</v>
      </c>
      <c r="R41" s="31">
        <v>4.7826086956521738</v>
      </c>
      <c r="S41" s="31">
        <v>0</v>
      </c>
      <c r="T41" s="36">
        <v>0</v>
      </c>
      <c r="U41" s="31">
        <v>19.206304347826087</v>
      </c>
      <c r="V41" s="31">
        <v>0</v>
      </c>
      <c r="W41" s="36">
        <v>0</v>
      </c>
      <c r="X41" s="31">
        <v>0</v>
      </c>
      <c r="Y41" s="31">
        <v>0</v>
      </c>
      <c r="Z41" s="36" t="s">
        <v>446</v>
      </c>
      <c r="AA41" s="31">
        <v>260.54934782608694</v>
      </c>
      <c r="AB41" s="31">
        <v>0</v>
      </c>
      <c r="AC41" s="36">
        <v>0</v>
      </c>
      <c r="AD41" s="31">
        <v>18.429347826086943</v>
      </c>
      <c r="AE41" s="31">
        <v>0</v>
      </c>
      <c r="AF41" s="36">
        <v>0</v>
      </c>
      <c r="AG41" s="31">
        <v>35.347173913043477</v>
      </c>
      <c r="AH41" s="31">
        <v>0</v>
      </c>
      <c r="AI41" s="36">
        <v>0</v>
      </c>
      <c r="AJ41" t="s">
        <v>88</v>
      </c>
      <c r="AK41" s="37">
        <v>1</v>
      </c>
      <c r="AT41"/>
    </row>
    <row r="42" spans="1:46" x14ac:dyDescent="0.25">
      <c r="A42" t="s">
        <v>273</v>
      </c>
      <c r="B42" t="s">
        <v>164</v>
      </c>
      <c r="C42" t="s">
        <v>230</v>
      </c>
      <c r="D42" t="s">
        <v>245</v>
      </c>
      <c r="E42" s="31">
        <v>32.043478260869563</v>
      </c>
      <c r="F42" s="31">
        <v>195.3770652173913</v>
      </c>
      <c r="G42" s="31">
        <v>7.626304347826089</v>
      </c>
      <c r="H42" s="36">
        <v>3.9033774713221767E-2</v>
      </c>
      <c r="I42" s="31">
        <v>59.348695652173923</v>
      </c>
      <c r="J42" s="31">
        <v>0</v>
      </c>
      <c r="K42" s="36">
        <v>0</v>
      </c>
      <c r="L42" s="31">
        <v>34.538478260869574</v>
      </c>
      <c r="M42" s="31">
        <v>0</v>
      </c>
      <c r="N42" s="36">
        <v>0</v>
      </c>
      <c r="O42" s="31">
        <v>19.940652173913048</v>
      </c>
      <c r="P42" s="31">
        <v>0</v>
      </c>
      <c r="Q42" s="36">
        <v>0</v>
      </c>
      <c r="R42" s="31">
        <v>4.8695652173913047</v>
      </c>
      <c r="S42" s="31">
        <v>0</v>
      </c>
      <c r="T42" s="36">
        <v>0</v>
      </c>
      <c r="U42" s="31">
        <v>5.4082608695652183</v>
      </c>
      <c r="V42" s="31">
        <v>4.4591304347826108</v>
      </c>
      <c r="W42" s="36">
        <v>0.8245035774579953</v>
      </c>
      <c r="X42" s="31">
        <v>0</v>
      </c>
      <c r="Y42" s="31">
        <v>0</v>
      </c>
      <c r="Z42" s="36" t="s">
        <v>446</v>
      </c>
      <c r="AA42" s="31">
        <v>117.395</v>
      </c>
      <c r="AB42" s="31">
        <v>3.1671739130434786</v>
      </c>
      <c r="AC42" s="36">
        <v>2.6978780297657299E-2</v>
      </c>
      <c r="AD42" s="31">
        <v>0</v>
      </c>
      <c r="AE42" s="31">
        <v>0</v>
      </c>
      <c r="AF42" s="36" t="s">
        <v>446</v>
      </c>
      <c r="AG42" s="31">
        <v>13.225108695652176</v>
      </c>
      <c r="AH42" s="31">
        <v>0</v>
      </c>
      <c r="AI42" s="36">
        <v>0</v>
      </c>
      <c r="AJ42" t="s">
        <v>73</v>
      </c>
      <c r="AK42" s="37">
        <v>1</v>
      </c>
      <c r="AT42"/>
    </row>
    <row r="43" spans="1:46" x14ac:dyDescent="0.25">
      <c r="A43" t="s">
        <v>273</v>
      </c>
      <c r="B43" t="s">
        <v>150</v>
      </c>
      <c r="C43" t="s">
        <v>203</v>
      </c>
      <c r="D43" t="s">
        <v>241</v>
      </c>
      <c r="E43" s="31">
        <v>88.978260869565219</v>
      </c>
      <c r="F43" s="31">
        <v>367.70434782608692</v>
      </c>
      <c r="G43" s="31">
        <v>77.692934782608688</v>
      </c>
      <c r="H43" s="36">
        <v>0.21129185782528498</v>
      </c>
      <c r="I43" s="31">
        <v>99.535869565217382</v>
      </c>
      <c r="J43" s="31">
        <v>0</v>
      </c>
      <c r="K43" s="36">
        <v>0</v>
      </c>
      <c r="L43" s="31">
        <v>73.695108695652166</v>
      </c>
      <c r="M43" s="31">
        <v>0</v>
      </c>
      <c r="N43" s="36">
        <v>0</v>
      </c>
      <c r="O43" s="31">
        <v>21.405978260869563</v>
      </c>
      <c r="P43" s="31">
        <v>0</v>
      </c>
      <c r="Q43" s="36">
        <v>0</v>
      </c>
      <c r="R43" s="31">
        <v>4.4347826086956523</v>
      </c>
      <c r="S43" s="31">
        <v>0</v>
      </c>
      <c r="T43" s="36">
        <v>0</v>
      </c>
      <c r="U43" s="31">
        <v>48.53565217391305</v>
      </c>
      <c r="V43" s="31">
        <v>11.909891304347827</v>
      </c>
      <c r="W43" s="36">
        <v>0.24538438798910706</v>
      </c>
      <c r="X43" s="31">
        <v>0</v>
      </c>
      <c r="Y43" s="31">
        <v>0</v>
      </c>
      <c r="Z43" s="36" t="s">
        <v>446</v>
      </c>
      <c r="AA43" s="31">
        <v>205.97869565217385</v>
      </c>
      <c r="AB43" s="31">
        <v>65.783043478260865</v>
      </c>
      <c r="AC43" s="36">
        <v>0.31936819130724797</v>
      </c>
      <c r="AD43" s="31">
        <v>3.2047826086956532</v>
      </c>
      <c r="AE43" s="31">
        <v>0</v>
      </c>
      <c r="AF43" s="36">
        <v>0</v>
      </c>
      <c r="AG43" s="31">
        <v>10.449347826086951</v>
      </c>
      <c r="AH43" s="31">
        <v>0</v>
      </c>
      <c r="AI43" s="36">
        <v>0</v>
      </c>
      <c r="AJ43" t="s">
        <v>59</v>
      </c>
      <c r="AK43" s="37">
        <v>1</v>
      </c>
      <c r="AT43"/>
    </row>
    <row r="44" spans="1:46" x14ac:dyDescent="0.25">
      <c r="A44" t="s">
        <v>273</v>
      </c>
      <c r="B44" t="s">
        <v>177</v>
      </c>
      <c r="C44" t="s">
        <v>205</v>
      </c>
      <c r="D44" t="s">
        <v>249</v>
      </c>
      <c r="E44" s="31">
        <v>50.880434782608695</v>
      </c>
      <c r="F44" s="31">
        <v>257.44543478260869</v>
      </c>
      <c r="G44" s="31">
        <v>28.709673913043471</v>
      </c>
      <c r="H44" s="36">
        <v>0.11151751025333352</v>
      </c>
      <c r="I44" s="31">
        <v>83.64913043478262</v>
      </c>
      <c r="J44" s="31">
        <v>0.94565217391304346</v>
      </c>
      <c r="K44" s="36">
        <v>1.1304985108605821E-2</v>
      </c>
      <c r="L44" s="31">
        <v>60.068695652173929</v>
      </c>
      <c r="M44" s="31">
        <v>0.94565217391304346</v>
      </c>
      <c r="N44" s="36">
        <v>1.5742845148308454E-2</v>
      </c>
      <c r="O44" s="31">
        <v>18.971739130434781</v>
      </c>
      <c r="P44" s="31">
        <v>0</v>
      </c>
      <c r="Q44" s="36">
        <v>0</v>
      </c>
      <c r="R44" s="31">
        <v>4.6086956521739131</v>
      </c>
      <c r="S44" s="31">
        <v>0</v>
      </c>
      <c r="T44" s="36">
        <v>0</v>
      </c>
      <c r="U44" s="31">
        <v>25.830108695652182</v>
      </c>
      <c r="V44" s="31">
        <v>6.129999999999999</v>
      </c>
      <c r="W44" s="36">
        <v>0.23731994596800993</v>
      </c>
      <c r="X44" s="31">
        <v>0</v>
      </c>
      <c r="Y44" s="31">
        <v>0</v>
      </c>
      <c r="Z44" s="36" t="s">
        <v>446</v>
      </c>
      <c r="AA44" s="31">
        <v>129.30489130434779</v>
      </c>
      <c r="AB44" s="31">
        <v>21.634021739130429</v>
      </c>
      <c r="AC44" s="36">
        <v>0.16731015757331213</v>
      </c>
      <c r="AD44" s="31">
        <v>0</v>
      </c>
      <c r="AE44" s="31">
        <v>0</v>
      </c>
      <c r="AF44" s="36" t="s">
        <v>446</v>
      </c>
      <c r="AG44" s="31">
        <v>18.661304347826086</v>
      </c>
      <c r="AH44" s="31">
        <v>0</v>
      </c>
      <c r="AI44" s="36">
        <v>0</v>
      </c>
      <c r="AJ44" t="s">
        <v>87</v>
      </c>
      <c r="AK44" s="37">
        <v>1</v>
      </c>
      <c r="AT44"/>
    </row>
    <row r="45" spans="1:46" x14ac:dyDescent="0.25">
      <c r="A45" t="s">
        <v>273</v>
      </c>
      <c r="B45" t="s">
        <v>159</v>
      </c>
      <c r="C45" t="s">
        <v>187</v>
      </c>
      <c r="D45" t="s">
        <v>247</v>
      </c>
      <c r="E45" s="31">
        <v>116.59782608695652</v>
      </c>
      <c r="F45" s="31">
        <v>438.48369565217388</v>
      </c>
      <c r="G45" s="31">
        <v>34.456521739130437</v>
      </c>
      <c r="H45" s="36">
        <v>7.8581078568684085E-2</v>
      </c>
      <c r="I45" s="31">
        <v>105.0625</v>
      </c>
      <c r="J45" s="31">
        <v>12.385869565217391</v>
      </c>
      <c r="K45" s="36">
        <v>0.11789048961539456</v>
      </c>
      <c r="L45" s="31">
        <v>91.051630434782609</v>
      </c>
      <c r="M45" s="31">
        <v>12.385869565217391</v>
      </c>
      <c r="N45" s="36">
        <v>0.13603127704658727</v>
      </c>
      <c r="O45" s="31">
        <v>9.3804347826086953</v>
      </c>
      <c r="P45" s="31">
        <v>0</v>
      </c>
      <c r="Q45" s="36">
        <v>0</v>
      </c>
      <c r="R45" s="31">
        <v>4.6304347826086953</v>
      </c>
      <c r="S45" s="31">
        <v>0</v>
      </c>
      <c r="T45" s="36">
        <v>0</v>
      </c>
      <c r="U45" s="31">
        <v>20.410326086956523</v>
      </c>
      <c r="V45" s="31">
        <v>10.5</v>
      </c>
      <c r="W45" s="36">
        <v>0.51444547996272127</v>
      </c>
      <c r="X45" s="31">
        <v>0</v>
      </c>
      <c r="Y45" s="31">
        <v>0</v>
      </c>
      <c r="Z45" s="36" t="s">
        <v>446</v>
      </c>
      <c r="AA45" s="31">
        <v>271.63586956521738</v>
      </c>
      <c r="AB45" s="31">
        <v>11.570652173913043</v>
      </c>
      <c r="AC45" s="36">
        <v>4.2596186550889335E-2</v>
      </c>
      <c r="AD45" s="31">
        <v>0</v>
      </c>
      <c r="AE45" s="31">
        <v>0</v>
      </c>
      <c r="AF45" s="36" t="s">
        <v>446</v>
      </c>
      <c r="AG45" s="31">
        <v>41.375</v>
      </c>
      <c r="AH45" s="31">
        <v>0</v>
      </c>
      <c r="AI45" s="36">
        <v>0</v>
      </c>
      <c r="AJ45" t="s">
        <v>68</v>
      </c>
      <c r="AK45" s="37">
        <v>1</v>
      </c>
      <c r="AT45"/>
    </row>
    <row r="46" spans="1:46" x14ac:dyDescent="0.25">
      <c r="A46" t="s">
        <v>273</v>
      </c>
      <c r="B46" t="s">
        <v>102</v>
      </c>
      <c r="C46" t="s">
        <v>187</v>
      </c>
      <c r="D46" t="s">
        <v>247</v>
      </c>
      <c r="E46" s="31">
        <v>50.717391304347828</v>
      </c>
      <c r="F46" s="31">
        <v>236.36956521739128</v>
      </c>
      <c r="G46" s="31">
        <v>24.885869565217391</v>
      </c>
      <c r="H46" s="36">
        <v>0.10528373034121219</v>
      </c>
      <c r="I46" s="31">
        <v>64.239130434782609</v>
      </c>
      <c r="J46" s="31">
        <v>20.529891304347824</v>
      </c>
      <c r="K46" s="36">
        <v>0.31958544839255498</v>
      </c>
      <c r="L46" s="31">
        <v>44.741847826086953</v>
      </c>
      <c r="M46" s="31">
        <v>20.529891304347824</v>
      </c>
      <c r="N46" s="36">
        <v>0.4588521105375038</v>
      </c>
      <c r="O46" s="31">
        <v>14.769021739130435</v>
      </c>
      <c r="P46" s="31">
        <v>0</v>
      </c>
      <c r="Q46" s="36">
        <v>0</v>
      </c>
      <c r="R46" s="31">
        <v>4.7282608695652177</v>
      </c>
      <c r="S46" s="31">
        <v>0</v>
      </c>
      <c r="T46" s="36">
        <v>0</v>
      </c>
      <c r="U46" s="31">
        <v>25.244565217391305</v>
      </c>
      <c r="V46" s="31">
        <v>0</v>
      </c>
      <c r="W46" s="36">
        <v>0</v>
      </c>
      <c r="X46" s="31">
        <v>0</v>
      </c>
      <c r="Y46" s="31">
        <v>0</v>
      </c>
      <c r="Z46" s="36" t="s">
        <v>446</v>
      </c>
      <c r="AA46" s="31">
        <v>126.96467391304348</v>
      </c>
      <c r="AB46" s="31">
        <v>4.3559782608695654</v>
      </c>
      <c r="AC46" s="36">
        <v>3.4308584637116626E-2</v>
      </c>
      <c r="AD46" s="31">
        <v>0</v>
      </c>
      <c r="AE46" s="31">
        <v>0</v>
      </c>
      <c r="AF46" s="36" t="s">
        <v>446</v>
      </c>
      <c r="AG46" s="31">
        <v>19.921195652173914</v>
      </c>
      <c r="AH46" s="31">
        <v>0</v>
      </c>
      <c r="AI46" s="36">
        <v>0</v>
      </c>
      <c r="AJ46" t="s">
        <v>11</v>
      </c>
      <c r="AK46" s="37">
        <v>1</v>
      </c>
      <c r="AT46"/>
    </row>
    <row r="47" spans="1:46" x14ac:dyDescent="0.25">
      <c r="A47" t="s">
        <v>273</v>
      </c>
      <c r="B47" t="s">
        <v>151</v>
      </c>
      <c r="C47" t="s">
        <v>180</v>
      </c>
      <c r="D47" t="s">
        <v>248</v>
      </c>
      <c r="E47" s="31">
        <v>35.826086956521742</v>
      </c>
      <c r="F47" s="31">
        <v>133.95076086956522</v>
      </c>
      <c r="G47" s="31">
        <v>0</v>
      </c>
      <c r="H47" s="36">
        <v>0</v>
      </c>
      <c r="I47" s="31">
        <v>20.568043478260869</v>
      </c>
      <c r="J47" s="31">
        <v>0</v>
      </c>
      <c r="K47" s="36">
        <v>0</v>
      </c>
      <c r="L47" s="31">
        <v>14.02336956521739</v>
      </c>
      <c r="M47" s="31">
        <v>0</v>
      </c>
      <c r="N47" s="36">
        <v>0</v>
      </c>
      <c r="O47" s="31">
        <v>4.5064130434782612</v>
      </c>
      <c r="P47" s="31">
        <v>0</v>
      </c>
      <c r="Q47" s="36">
        <v>0</v>
      </c>
      <c r="R47" s="31">
        <v>2.0382608695652178</v>
      </c>
      <c r="S47" s="31">
        <v>0</v>
      </c>
      <c r="T47" s="36">
        <v>0</v>
      </c>
      <c r="U47" s="31">
        <v>18.572608695652178</v>
      </c>
      <c r="V47" s="31">
        <v>0</v>
      </c>
      <c r="W47" s="36">
        <v>0</v>
      </c>
      <c r="X47" s="31">
        <v>0</v>
      </c>
      <c r="Y47" s="31">
        <v>0</v>
      </c>
      <c r="Z47" s="36" t="s">
        <v>446</v>
      </c>
      <c r="AA47" s="31">
        <v>72.17576086956521</v>
      </c>
      <c r="AB47" s="31">
        <v>0</v>
      </c>
      <c r="AC47" s="36">
        <v>0</v>
      </c>
      <c r="AD47" s="31">
        <v>0</v>
      </c>
      <c r="AE47" s="31">
        <v>0</v>
      </c>
      <c r="AF47" s="36" t="s">
        <v>446</v>
      </c>
      <c r="AG47" s="31">
        <v>22.634347826086962</v>
      </c>
      <c r="AH47" s="31">
        <v>0</v>
      </c>
      <c r="AI47" s="36">
        <v>0</v>
      </c>
      <c r="AJ47" t="s">
        <v>60</v>
      </c>
      <c r="AK47" s="37">
        <v>1</v>
      </c>
      <c r="AT47"/>
    </row>
    <row r="48" spans="1:46" x14ac:dyDescent="0.25">
      <c r="A48" t="s">
        <v>273</v>
      </c>
      <c r="B48" t="s">
        <v>115</v>
      </c>
      <c r="C48" t="s">
        <v>205</v>
      </c>
      <c r="D48" t="s">
        <v>249</v>
      </c>
      <c r="E48" s="31">
        <v>46.771739130434781</v>
      </c>
      <c r="F48" s="31">
        <v>214.69097826086954</v>
      </c>
      <c r="G48" s="31">
        <v>9.0703260869565199</v>
      </c>
      <c r="H48" s="36">
        <v>4.2248287098190167E-2</v>
      </c>
      <c r="I48" s="31">
        <v>30.753586956521744</v>
      </c>
      <c r="J48" s="31">
        <v>2.1842391304347823</v>
      </c>
      <c r="K48" s="36">
        <v>7.1023881979125777E-2</v>
      </c>
      <c r="L48" s="31">
        <v>21.551304347826093</v>
      </c>
      <c r="M48" s="31">
        <v>2.1842391304347823</v>
      </c>
      <c r="N48" s="36">
        <v>0.10135066978695929</v>
      </c>
      <c r="O48" s="31">
        <v>4.4196739130434786</v>
      </c>
      <c r="P48" s="31">
        <v>0</v>
      </c>
      <c r="Q48" s="36">
        <v>0</v>
      </c>
      <c r="R48" s="31">
        <v>4.7826086956521738</v>
      </c>
      <c r="S48" s="31">
        <v>0</v>
      </c>
      <c r="T48" s="36">
        <v>0</v>
      </c>
      <c r="U48" s="31">
        <v>34.198152173913037</v>
      </c>
      <c r="V48" s="31">
        <v>2.3639130434782611</v>
      </c>
      <c r="W48" s="36">
        <v>6.9123999199041414E-2</v>
      </c>
      <c r="X48" s="31">
        <v>0</v>
      </c>
      <c r="Y48" s="31">
        <v>0</v>
      </c>
      <c r="Z48" s="36" t="s">
        <v>446</v>
      </c>
      <c r="AA48" s="31">
        <v>111.67239130434777</v>
      </c>
      <c r="AB48" s="31">
        <v>4.5221739130434768</v>
      </c>
      <c r="AC48" s="36">
        <v>4.0495003825241932E-2</v>
      </c>
      <c r="AD48" s="31">
        <v>0</v>
      </c>
      <c r="AE48" s="31">
        <v>0</v>
      </c>
      <c r="AF48" s="36" t="s">
        <v>446</v>
      </c>
      <c r="AG48" s="31">
        <v>38.066847826086978</v>
      </c>
      <c r="AH48" s="31">
        <v>0</v>
      </c>
      <c r="AI48" s="36">
        <v>0</v>
      </c>
      <c r="AJ48" t="s">
        <v>24</v>
      </c>
      <c r="AK48" s="37">
        <v>1</v>
      </c>
      <c r="AT48"/>
    </row>
    <row r="49" spans="1:46" x14ac:dyDescent="0.25">
      <c r="A49" t="s">
        <v>273</v>
      </c>
      <c r="B49" t="s">
        <v>136</v>
      </c>
      <c r="C49" t="s">
        <v>216</v>
      </c>
      <c r="D49" t="s">
        <v>237</v>
      </c>
      <c r="E49" s="31">
        <v>34.989130434782609</v>
      </c>
      <c r="F49" s="31">
        <v>124.09217391304347</v>
      </c>
      <c r="G49" s="31">
        <v>2.885652173913043</v>
      </c>
      <c r="H49" s="36">
        <v>2.325410284080557E-2</v>
      </c>
      <c r="I49" s="31">
        <v>22.487173913043478</v>
      </c>
      <c r="J49" s="31">
        <v>0</v>
      </c>
      <c r="K49" s="36">
        <v>0</v>
      </c>
      <c r="L49" s="31">
        <v>10.733369565217391</v>
      </c>
      <c r="M49" s="31">
        <v>0</v>
      </c>
      <c r="N49" s="36">
        <v>0</v>
      </c>
      <c r="O49" s="31">
        <v>5.3822826086956521</v>
      </c>
      <c r="P49" s="31">
        <v>0</v>
      </c>
      <c r="Q49" s="36">
        <v>0</v>
      </c>
      <c r="R49" s="31">
        <v>6.3715217391304346</v>
      </c>
      <c r="S49" s="31">
        <v>0</v>
      </c>
      <c r="T49" s="36">
        <v>0</v>
      </c>
      <c r="U49" s="31">
        <v>26.18326086956522</v>
      </c>
      <c r="V49" s="31">
        <v>2.885652173913043</v>
      </c>
      <c r="W49" s="36">
        <v>0.11020980878921977</v>
      </c>
      <c r="X49" s="31">
        <v>0</v>
      </c>
      <c r="Y49" s="31">
        <v>0</v>
      </c>
      <c r="Z49" s="36" t="s">
        <v>446</v>
      </c>
      <c r="AA49" s="31">
        <v>65.929891304347819</v>
      </c>
      <c r="AB49" s="31">
        <v>0</v>
      </c>
      <c r="AC49" s="36">
        <v>0</v>
      </c>
      <c r="AD49" s="31">
        <v>4.0434782608695654</v>
      </c>
      <c r="AE49" s="31">
        <v>0</v>
      </c>
      <c r="AF49" s="36">
        <v>0</v>
      </c>
      <c r="AG49" s="31">
        <v>5.4483695652173916</v>
      </c>
      <c r="AH49" s="31">
        <v>0</v>
      </c>
      <c r="AI49" s="36">
        <v>0</v>
      </c>
      <c r="AJ49" t="s">
        <v>45</v>
      </c>
      <c r="AK49" s="37">
        <v>1</v>
      </c>
      <c r="AT49"/>
    </row>
    <row r="50" spans="1:46" x14ac:dyDescent="0.25">
      <c r="A50" t="s">
        <v>273</v>
      </c>
      <c r="B50" t="s">
        <v>112</v>
      </c>
      <c r="C50" t="s">
        <v>190</v>
      </c>
      <c r="D50" t="s">
        <v>243</v>
      </c>
      <c r="E50" s="31">
        <v>101.69565217391305</v>
      </c>
      <c r="F50" s="31">
        <v>439.27836956521742</v>
      </c>
      <c r="G50" s="31">
        <v>52.40597826086956</v>
      </c>
      <c r="H50" s="36">
        <v>0.11930015655617004</v>
      </c>
      <c r="I50" s="31">
        <v>82.200000000000017</v>
      </c>
      <c r="J50" s="31">
        <v>16.183152173913047</v>
      </c>
      <c r="K50" s="36">
        <v>0.19687533058288376</v>
      </c>
      <c r="L50" s="31">
        <v>61.052500000000016</v>
      </c>
      <c r="M50" s="31">
        <v>16.183152173913047</v>
      </c>
      <c r="N50" s="36">
        <v>0.26506944308444441</v>
      </c>
      <c r="O50" s="31">
        <v>16.104021739130435</v>
      </c>
      <c r="P50" s="31">
        <v>0</v>
      </c>
      <c r="Q50" s="36">
        <v>0</v>
      </c>
      <c r="R50" s="31">
        <v>5.0434782608695654</v>
      </c>
      <c r="S50" s="31">
        <v>0</v>
      </c>
      <c r="T50" s="36">
        <v>0</v>
      </c>
      <c r="U50" s="31">
        <v>68.451086956521749</v>
      </c>
      <c r="V50" s="31">
        <v>18.783043478260868</v>
      </c>
      <c r="W50" s="36">
        <v>0.27440095275903131</v>
      </c>
      <c r="X50" s="31">
        <v>3.56108695652174</v>
      </c>
      <c r="Y50" s="31">
        <v>0</v>
      </c>
      <c r="Z50" s="36">
        <v>0</v>
      </c>
      <c r="AA50" s="31">
        <v>258.65434782608696</v>
      </c>
      <c r="AB50" s="31">
        <v>17.439782608695648</v>
      </c>
      <c r="AC50" s="36">
        <v>6.7425051058572355E-2</v>
      </c>
      <c r="AD50" s="31">
        <v>2.203913043478261</v>
      </c>
      <c r="AE50" s="31">
        <v>0</v>
      </c>
      <c r="AF50" s="36">
        <v>0</v>
      </c>
      <c r="AG50" s="31">
        <v>24.207934782608696</v>
      </c>
      <c r="AH50" s="31">
        <v>0</v>
      </c>
      <c r="AI50" s="36">
        <v>0</v>
      </c>
      <c r="AJ50" t="s">
        <v>21</v>
      </c>
      <c r="AK50" s="37">
        <v>1</v>
      </c>
      <c r="AT50"/>
    </row>
    <row r="51" spans="1:46" x14ac:dyDescent="0.25">
      <c r="A51" t="s">
        <v>273</v>
      </c>
      <c r="B51" t="s">
        <v>152</v>
      </c>
      <c r="C51" t="s">
        <v>225</v>
      </c>
      <c r="D51" t="s">
        <v>245</v>
      </c>
      <c r="E51" s="31">
        <v>35.510869565217391</v>
      </c>
      <c r="F51" s="31">
        <v>134.89152173913044</v>
      </c>
      <c r="G51" s="31">
        <v>0</v>
      </c>
      <c r="H51" s="36">
        <v>0</v>
      </c>
      <c r="I51" s="31">
        <v>32.876413043478266</v>
      </c>
      <c r="J51" s="31">
        <v>0</v>
      </c>
      <c r="K51" s="36">
        <v>0</v>
      </c>
      <c r="L51" s="31">
        <v>26.063369565217396</v>
      </c>
      <c r="M51" s="31">
        <v>0</v>
      </c>
      <c r="N51" s="36">
        <v>0</v>
      </c>
      <c r="O51" s="31">
        <v>2.291304347826089</v>
      </c>
      <c r="P51" s="31">
        <v>0</v>
      </c>
      <c r="Q51" s="36">
        <v>0</v>
      </c>
      <c r="R51" s="31">
        <v>4.5217391304347823</v>
      </c>
      <c r="S51" s="31">
        <v>0</v>
      </c>
      <c r="T51" s="36">
        <v>0</v>
      </c>
      <c r="U51" s="31">
        <v>10.93347826086956</v>
      </c>
      <c r="V51" s="31">
        <v>0</v>
      </c>
      <c r="W51" s="36">
        <v>0</v>
      </c>
      <c r="X51" s="31">
        <v>0</v>
      </c>
      <c r="Y51" s="31">
        <v>0</v>
      </c>
      <c r="Z51" s="36" t="s">
        <v>446</v>
      </c>
      <c r="AA51" s="31">
        <v>70.332391304347837</v>
      </c>
      <c r="AB51" s="31">
        <v>0</v>
      </c>
      <c r="AC51" s="36">
        <v>0</v>
      </c>
      <c r="AD51" s="31">
        <v>9.6467391304347867</v>
      </c>
      <c r="AE51" s="31">
        <v>0</v>
      </c>
      <c r="AF51" s="36">
        <v>0</v>
      </c>
      <c r="AG51" s="31">
        <v>11.102500000000001</v>
      </c>
      <c r="AH51" s="31">
        <v>0</v>
      </c>
      <c r="AI51" s="36">
        <v>0</v>
      </c>
      <c r="AJ51" t="s">
        <v>61</v>
      </c>
      <c r="AK51" s="37">
        <v>1</v>
      </c>
      <c r="AT51"/>
    </row>
    <row r="52" spans="1:46" x14ac:dyDescent="0.25">
      <c r="A52" t="s">
        <v>273</v>
      </c>
      <c r="B52" t="s">
        <v>169</v>
      </c>
      <c r="C52" t="s">
        <v>189</v>
      </c>
      <c r="D52" t="s">
        <v>241</v>
      </c>
      <c r="E52" s="31">
        <v>34.891304347826086</v>
      </c>
      <c r="F52" s="31">
        <v>187.57641304347825</v>
      </c>
      <c r="G52" s="31">
        <v>35.857608695652175</v>
      </c>
      <c r="H52" s="36">
        <v>0.19116267399430842</v>
      </c>
      <c r="I52" s="31">
        <v>73.685108695652147</v>
      </c>
      <c r="J52" s="31">
        <v>16.540760869565219</v>
      </c>
      <c r="K52" s="36">
        <v>0.22447901838463624</v>
      </c>
      <c r="L52" s="31">
        <v>63.62771739130433</v>
      </c>
      <c r="M52" s="31">
        <v>16.540760869565219</v>
      </c>
      <c r="N52" s="36">
        <v>0.25996156310057666</v>
      </c>
      <c r="O52" s="31">
        <v>5.4486956521739138</v>
      </c>
      <c r="P52" s="31">
        <v>0</v>
      </c>
      <c r="Q52" s="36">
        <v>0</v>
      </c>
      <c r="R52" s="31">
        <v>4.6086956521739131</v>
      </c>
      <c r="S52" s="31">
        <v>0</v>
      </c>
      <c r="T52" s="36">
        <v>0</v>
      </c>
      <c r="U52" s="31">
        <v>6.5298913043478262</v>
      </c>
      <c r="V52" s="31">
        <v>0</v>
      </c>
      <c r="W52" s="36">
        <v>0</v>
      </c>
      <c r="X52" s="31">
        <v>0</v>
      </c>
      <c r="Y52" s="31">
        <v>0</v>
      </c>
      <c r="Z52" s="36" t="s">
        <v>446</v>
      </c>
      <c r="AA52" s="31">
        <v>105.28641304347829</v>
      </c>
      <c r="AB52" s="31">
        <v>19.316847826086953</v>
      </c>
      <c r="AC52" s="36">
        <v>0.18346952154320245</v>
      </c>
      <c r="AD52" s="31">
        <v>2.0750000000000002</v>
      </c>
      <c r="AE52" s="31">
        <v>0</v>
      </c>
      <c r="AF52" s="36">
        <v>0</v>
      </c>
      <c r="AG52" s="31">
        <v>0</v>
      </c>
      <c r="AH52" s="31">
        <v>0</v>
      </c>
      <c r="AI52" s="36" t="s">
        <v>446</v>
      </c>
      <c r="AJ52" t="s">
        <v>79</v>
      </c>
      <c r="AK52" s="37">
        <v>1</v>
      </c>
      <c r="AT52"/>
    </row>
    <row r="53" spans="1:46" x14ac:dyDescent="0.25">
      <c r="A53" t="s">
        <v>273</v>
      </c>
      <c r="B53" t="s">
        <v>93</v>
      </c>
      <c r="C53" t="s">
        <v>190</v>
      </c>
      <c r="D53" t="s">
        <v>243</v>
      </c>
      <c r="E53" s="31">
        <v>34.032608695652172</v>
      </c>
      <c r="F53" s="31">
        <v>137.01880434782609</v>
      </c>
      <c r="G53" s="31">
        <v>0</v>
      </c>
      <c r="H53" s="36">
        <v>0</v>
      </c>
      <c r="I53" s="31">
        <v>30.114565217391302</v>
      </c>
      <c r="J53" s="31">
        <v>0</v>
      </c>
      <c r="K53" s="36">
        <v>0</v>
      </c>
      <c r="L53" s="31">
        <v>27.87532608695652</v>
      </c>
      <c r="M53" s="31">
        <v>0</v>
      </c>
      <c r="N53" s="36">
        <v>0</v>
      </c>
      <c r="O53" s="31">
        <v>0</v>
      </c>
      <c r="P53" s="31">
        <v>0</v>
      </c>
      <c r="Q53" s="36" t="s">
        <v>446</v>
      </c>
      <c r="R53" s="31">
        <v>2.2392391304347821</v>
      </c>
      <c r="S53" s="31">
        <v>0</v>
      </c>
      <c r="T53" s="36">
        <v>0</v>
      </c>
      <c r="U53" s="31">
        <v>21.350217391304351</v>
      </c>
      <c r="V53" s="31">
        <v>0</v>
      </c>
      <c r="W53" s="36">
        <v>0</v>
      </c>
      <c r="X53" s="31">
        <v>0</v>
      </c>
      <c r="Y53" s="31">
        <v>0</v>
      </c>
      <c r="Z53" s="36" t="s">
        <v>446</v>
      </c>
      <c r="AA53" s="31">
        <v>85.554021739130434</v>
      </c>
      <c r="AB53" s="31">
        <v>0</v>
      </c>
      <c r="AC53" s="36">
        <v>0</v>
      </c>
      <c r="AD53" s="31">
        <v>0</v>
      </c>
      <c r="AE53" s="31">
        <v>0</v>
      </c>
      <c r="AF53" s="36" t="s">
        <v>446</v>
      </c>
      <c r="AG53" s="31">
        <v>0</v>
      </c>
      <c r="AH53" s="31">
        <v>0</v>
      </c>
      <c r="AI53" s="36" t="s">
        <v>446</v>
      </c>
      <c r="AJ53" t="s">
        <v>2</v>
      </c>
      <c r="AK53" s="37">
        <v>1</v>
      </c>
      <c r="AT53"/>
    </row>
    <row r="54" spans="1:46" x14ac:dyDescent="0.25">
      <c r="A54" t="s">
        <v>273</v>
      </c>
      <c r="B54" t="s">
        <v>143</v>
      </c>
      <c r="C54" t="s">
        <v>221</v>
      </c>
      <c r="D54" t="s">
        <v>237</v>
      </c>
      <c r="E54" s="31">
        <v>23.076086956521738</v>
      </c>
      <c r="F54" s="31">
        <v>101.49326086956522</v>
      </c>
      <c r="G54" s="31">
        <v>0</v>
      </c>
      <c r="H54" s="36">
        <v>0</v>
      </c>
      <c r="I54" s="31">
        <v>32.968369565217394</v>
      </c>
      <c r="J54" s="31">
        <v>0</v>
      </c>
      <c r="K54" s="36">
        <v>0</v>
      </c>
      <c r="L54" s="31">
        <v>30.303695652173918</v>
      </c>
      <c r="M54" s="31">
        <v>0</v>
      </c>
      <c r="N54" s="36">
        <v>0</v>
      </c>
      <c r="O54" s="31">
        <v>0</v>
      </c>
      <c r="P54" s="31">
        <v>0</v>
      </c>
      <c r="Q54" s="36" t="s">
        <v>446</v>
      </c>
      <c r="R54" s="31">
        <v>2.6646739130434782</v>
      </c>
      <c r="S54" s="31">
        <v>0</v>
      </c>
      <c r="T54" s="36">
        <v>0</v>
      </c>
      <c r="U54" s="31">
        <v>1.8093478260869569</v>
      </c>
      <c r="V54" s="31">
        <v>0</v>
      </c>
      <c r="W54" s="36">
        <v>0</v>
      </c>
      <c r="X54" s="31">
        <v>3.6304347826086967</v>
      </c>
      <c r="Y54" s="31">
        <v>0</v>
      </c>
      <c r="Z54" s="36">
        <v>0</v>
      </c>
      <c r="AA54" s="31">
        <v>56.299782608695651</v>
      </c>
      <c r="AB54" s="31">
        <v>0</v>
      </c>
      <c r="AC54" s="36">
        <v>0</v>
      </c>
      <c r="AD54" s="31">
        <v>0</v>
      </c>
      <c r="AE54" s="31">
        <v>0</v>
      </c>
      <c r="AF54" s="36" t="s">
        <v>446</v>
      </c>
      <c r="AG54" s="31">
        <v>6.785326086956518</v>
      </c>
      <c r="AH54" s="31">
        <v>0</v>
      </c>
      <c r="AI54" s="36">
        <v>0</v>
      </c>
      <c r="AJ54" t="s">
        <v>52</v>
      </c>
      <c r="AK54" s="37">
        <v>1</v>
      </c>
      <c r="AT54"/>
    </row>
    <row r="55" spans="1:46" x14ac:dyDescent="0.25">
      <c r="A55" t="s">
        <v>273</v>
      </c>
      <c r="B55" t="s">
        <v>127</v>
      </c>
      <c r="C55" t="s">
        <v>211</v>
      </c>
      <c r="D55" t="s">
        <v>249</v>
      </c>
      <c r="E55" s="31">
        <v>36.5</v>
      </c>
      <c r="F55" s="31">
        <v>158.59510869565216</v>
      </c>
      <c r="G55" s="31">
        <v>0.65217391304347827</v>
      </c>
      <c r="H55" s="36">
        <v>4.1121943697205428E-3</v>
      </c>
      <c r="I55" s="31">
        <v>57.907608695652172</v>
      </c>
      <c r="J55" s="31">
        <v>0.47826086956521741</v>
      </c>
      <c r="K55" s="36">
        <v>8.2590333176912247E-3</v>
      </c>
      <c r="L55" s="31">
        <v>48.173913043478258</v>
      </c>
      <c r="M55" s="31">
        <v>0.39673913043478259</v>
      </c>
      <c r="N55" s="36">
        <v>8.2355595667870044E-3</v>
      </c>
      <c r="O55" s="31">
        <v>5.0380434782608692</v>
      </c>
      <c r="P55" s="31">
        <v>8.1521739130434784E-2</v>
      </c>
      <c r="Q55" s="36">
        <v>1.6181229773462785E-2</v>
      </c>
      <c r="R55" s="31">
        <v>4.6956521739130439</v>
      </c>
      <c r="S55" s="31">
        <v>0</v>
      </c>
      <c r="T55" s="36">
        <v>0</v>
      </c>
      <c r="U55" s="31">
        <v>0</v>
      </c>
      <c r="V55" s="31">
        <v>0</v>
      </c>
      <c r="W55" s="36" t="s">
        <v>446</v>
      </c>
      <c r="X55" s="31">
        <v>0</v>
      </c>
      <c r="Y55" s="31">
        <v>0</v>
      </c>
      <c r="Z55" s="36" t="s">
        <v>446</v>
      </c>
      <c r="AA55" s="31">
        <v>92.078804347826093</v>
      </c>
      <c r="AB55" s="31">
        <v>0</v>
      </c>
      <c r="AC55" s="36">
        <v>0</v>
      </c>
      <c r="AD55" s="31">
        <v>2.8423913043478262</v>
      </c>
      <c r="AE55" s="31">
        <v>0</v>
      </c>
      <c r="AF55" s="36">
        <v>0</v>
      </c>
      <c r="AG55" s="31">
        <v>5.7663043478260869</v>
      </c>
      <c r="AH55" s="31">
        <v>0.17391304347826086</v>
      </c>
      <c r="AI55" s="36">
        <v>3.0160226201696512E-2</v>
      </c>
      <c r="AJ55" t="s">
        <v>36</v>
      </c>
      <c r="AK55" s="37">
        <v>1</v>
      </c>
      <c r="AT55"/>
    </row>
    <row r="56" spans="1:46" x14ac:dyDescent="0.25">
      <c r="A56" t="s">
        <v>273</v>
      </c>
      <c r="B56" t="s">
        <v>125</v>
      </c>
      <c r="C56" t="s">
        <v>210</v>
      </c>
      <c r="D56" t="s">
        <v>247</v>
      </c>
      <c r="E56" s="31">
        <v>81.086956521739125</v>
      </c>
      <c r="F56" s="31">
        <v>302.61380434782609</v>
      </c>
      <c r="G56" s="31">
        <v>13.863152173913045</v>
      </c>
      <c r="H56" s="36">
        <v>4.5811367408668036E-2</v>
      </c>
      <c r="I56" s="31">
        <v>77.777391304347816</v>
      </c>
      <c r="J56" s="31">
        <v>0</v>
      </c>
      <c r="K56" s="36">
        <v>0</v>
      </c>
      <c r="L56" s="31">
        <v>53.946304347826072</v>
      </c>
      <c r="M56" s="31">
        <v>0</v>
      </c>
      <c r="N56" s="36">
        <v>0</v>
      </c>
      <c r="O56" s="31">
        <v>18.135434782608694</v>
      </c>
      <c r="P56" s="31">
        <v>0</v>
      </c>
      <c r="Q56" s="36">
        <v>0</v>
      </c>
      <c r="R56" s="31">
        <v>5.6956521739130439</v>
      </c>
      <c r="S56" s="31">
        <v>0</v>
      </c>
      <c r="T56" s="36">
        <v>0</v>
      </c>
      <c r="U56" s="31">
        <v>38.719782608695652</v>
      </c>
      <c r="V56" s="31">
        <v>2.1514130434782612</v>
      </c>
      <c r="W56" s="36">
        <v>5.5563665354750699E-2</v>
      </c>
      <c r="X56" s="31">
        <v>0</v>
      </c>
      <c r="Y56" s="31">
        <v>0</v>
      </c>
      <c r="Z56" s="36" t="s">
        <v>446</v>
      </c>
      <c r="AA56" s="31">
        <v>145.37</v>
      </c>
      <c r="AB56" s="31">
        <v>11.711739130434784</v>
      </c>
      <c r="AC56" s="36">
        <v>8.0565034948302847E-2</v>
      </c>
      <c r="AD56" s="31">
        <v>0.82271739130434784</v>
      </c>
      <c r="AE56" s="31">
        <v>0</v>
      </c>
      <c r="AF56" s="36">
        <v>0</v>
      </c>
      <c r="AG56" s="31">
        <v>39.923913043478265</v>
      </c>
      <c r="AH56" s="31">
        <v>0</v>
      </c>
      <c r="AI56" s="36">
        <v>0</v>
      </c>
      <c r="AJ56" t="s">
        <v>34</v>
      </c>
      <c r="AK56" s="37">
        <v>1</v>
      </c>
      <c r="AT56"/>
    </row>
    <row r="57" spans="1:46" x14ac:dyDescent="0.25">
      <c r="A57" t="s">
        <v>273</v>
      </c>
      <c r="B57" t="s">
        <v>173</v>
      </c>
      <c r="C57" t="s">
        <v>182</v>
      </c>
      <c r="D57" t="s">
        <v>243</v>
      </c>
      <c r="E57" s="31">
        <v>22.913043478260871</v>
      </c>
      <c r="F57" s="31">
        <v>99.4744565217391</v>
      </c>
      <c r="G57" s="31">
        <v>0</v>
      </c>
      <c r="H57" s="36">
        <v>0</v>
      </c>
      <c r="I57" s="31">
        <v>27.054782608695653</v>
      </c>
      <c r="J57" s="31">
        <v>0</v>
      </c>
      <c r="K57" s="36">
        <v>0</v>
      </c>
      <c r="L57" s="31">
        <v>21.804782608695653</v>
      </c>
      <c r="M57" s="31">
        <v>0</v>
      </c>
      <c r="N57" s="36">
        <v>0</v>
      </c>
      <c r="O57" s="31">
        <v>0</v>
      </c>
      <c r="P57" s="31">
        <v>0</v>
      </c>
      <c r="Q57" s="36" t="s">
        <v>446</v>
      </c>
      <c r="R57" s="31">
        <v>5.25</v>
      </c>
      <c r="S57" s="31">
        <v>0</v>
      </c>
      <c r="T57" s="36">
        <v>0</v>
      </c>
      <c r="U57" s="31">
        <v>10.558913043478263</v>
      </c>
      <c r="V57" s="31">
        <v>0</v>
      </c>
      <c r="W57" s="36">
        <v>0</v>
      </c>
      <c r="X57" s="31">
        <v>0</v>
      </c>
      <c r="Y57" s="31">
        <v>0</v>
      </c>
      <c r="Z57" s="36" t="s">
        <v>446</v>
      </c>
      <c r="AA57" s="31">
        <v>61.860760869565183</v>
      </c>
      <c r="AB57" s="31">
        <v>0</v>
      </c>
      <c r="AC57" s="36">
        <v>0</v>
      </c>
      <c r="AD57" s="31">
        <v>0</v>
      </c>
      <c r="AE57" s="31">
        <v>0</v>
      </c>
      <c r="AF57" s="36" t="s">
        <v>446</v>
      </c>
      <c r="AG57" s="31">
        <v>0</v>
      </c>
      <c r="AH57" s="31">
        <v>0</v>
      </c>
      <c r="AI57" s="36" t="s">
        <v>446</v>
      </c>
      <c r="AJ57" t="s">
        <v>83</v>
      </c>
      <c r="AK57" s="37">
        <v>1</v>
      </c>
      <c r="AT57"/>
    </row>
    <row r="58" spans="1:46" x14ac:dyDescent="0.25">
      <c r="A58" t="s">
        <v>273</v>
      </c>
      <c r="B58" t="s">
        <v>172</v>
      </c>
      <c r="C58" t="s">
        <v>185</v>
      </c>
      <c r="D58" t="s">
        <v>236</v>
      </c>
      <c r="E58" s="31">
        <v>19.717391304347824</v>
      </c>
      <c r="F58" s="31">
        <v>115.24380434782609</v>
      </c>
      <c r="G58" s="31">
        <v>0</v>
      </c>
      <c r="H58" s="36">
        <v>0</v>
      </c>
      <c r="I58" s="31">
        <v>31.821413043478266</v>
      </c>
      <c r="J58" s="31">
        <v>0</v>
      </c>
      <c r="K58" s="36">
        <v>0</v>
      </c>
      <c r="L58" s="31">
        <v>26.035543478260873</v>
      </c>
      <c r="M58" s="31">
        <v>0</v>
      </c>
      <c r="N58" s="36">
        <v>0</v>
      </c>
      <c r="O58" s="31">
        <v>0.85782608695652163</v>
      </c>
      <c r="P58" s="31">
        <v>0</v>
      </c>
      <c r="Q58" s="36">
        <v>0</v>
      </c>
      <c r="R58" s="31">
        <v>4.9280434782608697</v>
      </c>
      <c r="S58" s="31">
        <v>0</v>
      </c>
      <c r="T58" s="36">
        <v>0</v>
      </c>
      <c r="U58" s="31">
        <v>8.986956521739133</v>
      </c>
      <c r="V58" s="31">
        <v>0</v>
      </c>
      <c r="W58" s="36">
        <v>0</v>
      </c>
      <c r="X58" s="31">
        <v>0</v>
      </c>
      <c r="Y58" s="31">
        <v>0</v>
      </c>
      <c r="Z58" s="36" t="s">
        <v>446</v>
      </c>
      <c r="AA58" s="31">
        <v>62.766630434782606</v>
      </c>
      <c r="AB58" s="31">
        <v>0</v>
      </c>
      <c r="AC58" s="36">
        <v>0</v>
      </c>
      <c r="AD58" s="31">
        <v>0</v>
      </c>
      <c r="AE58" s="31">
        <v>0</v>
      </c>
      <c r="AF58" s="36" t="s">
        <v>446</v>
      </c>
      <c r="AG58" s="31">
        <v>11.668804347826086</v>
      </c>
      <c r="AH58" s="31">
        <v>0</v>
      </c>
      <c r="AI58" s="36">
        <v>0</v>
      </c>
      <c r="AJ58" t="s">
        <v>82</v>
      </c>
      <c r="AK58" s="37">
        <v>1</v>
      </c>
      <c r="AT58"/>
    </row>
    <row r="59" spans="1:46" x14ac:dyDescent="0.25">
      <c r="A59" t="s">
        <v>273</v>
      </c>
      <c r="B59" t="s">
        <v>98</v>
      </c>
      <c r="C59" t="s">
        <v>197</v>
      </c>
      <c r="D59" t="s">
        <v>246</v>
      </c>
      <c r="E59" s="31">
        <v>76.413043478260875</v>
      </c>
      <c r="F59" s="31">
        <v>273.48956521739132</v>
      </c>
      <c r="G59" s="31">
        <v>2.3415217391304348</v>
      </c>
      <c r="H59" s="36">
        <v>8.5616492799979651E-3</v>
      </c>
      <c r="I59" s="31">
        <v>57.867608695652194</v>
      </c>
      <c r="J59" s="31">
        <v>2.3415217391304348</v>
      </c>
      <c r="K59" s="36">
        <v>4.0463426637264203E-2</v>
      </c>
      <c r="L59" s="31">
        <v>44.745326086956538</v>
      </c>
      <c r="M59" s="31">
        <v>2.3415217391304348</v>
      </c>
      <c r="N59" s="36">
        <v>5.2329973740274045E-2</v>
      </c>
      <c r="O59" s="31">
        <v>8.0516304347826093</v>
      </c>
      <c r="P59" s="31">
        <v>0</v>
      </c>
      <c r="Q59" s="36">
        <v>0</v>
      </c>
      <c r="R59" s="31">
        <v>5.0706521739130439</v>
      </c>
      <c r="S59" s="31">
        <v>0</v>
      </c>
      <c r="T59" s="36">
        <v>0</v>
      </c>
      <c r="U59" s="31">
        <v>34.436739130434781</v>
      </c>
      <c r="V59" s="31">
        <v>0</v>
      </c>
      <c r="W59" s="36">
        <v>0</v>
      </c>
      <c r="X59" s="31">
        <v>3.4891304347826089</v>
      </c>
      <c r="Y59" s="31">
        <v>0</v>
      </c>
      <c r="Z59" s="36">
        <v>0</v>
      </c>
      <c r="AA59" s="31">
        <v>149.52141304347825</v>
      </c>
      <c r="AB59" s="31">
        <v>0</v>
      </c>
      <c r="AC59" s="36">
        <v>0</v>
      </c>
      <c r="AD59" s="31">
        <v>0</v>
      </c>
      <c r="AE59" s="31">
        <v>0</v>
      </c>
      <c r="AF59" s="36" t="s">
        <v>446</v>
      </c>
      <c r="AG59" s="31">
        <v>28.17467391304347</v>
      </c>
      <c r="AH59" s="31">
        <v>0</v>
      </c>
      <c r="AI59" s="36">
        <v>0</v>
      </c>
      <c r="AJ59" t="s">
        <v>7</v>
      </c>
      <c r="AK59" s="37">
        <v>1</v>
      </c>
      <c r="AT59"/>
    </row>
    <row r="60" spans="1:46" x14ac:dyDescent="0.25">
      <c r="A60" t="s">
        <v>273</v>
      </c>
      <c r="B60" t="s">
        <v>111</v>
      </c>
      <c r="C60" t="s">
        <v>203</v>
      </c>
      <c r="D60" t="s">
        <v>241</v>
      </c>
      <c r="E60" s="31">
        <v>56.347826086956523</v>
      </c>
      <c r="F60" s="31">
        <v>224.26836956521737</v>
      </c>
      <c r="G60" s="31">
        <v>48.997065217391302</v>
      </c>
      <c r="H60" s="36">
        <v>0.2184751479327223</v>
      </c>
      <c r="I60" s="31">
        <v>47.813695652173919</v>
      </c>
      <c r="J60" s="31">
        <v>13.766086956521736</v>
      </c>
      <c r="K60" s="36">
        <v>0.28791095874840289</v>
      </c>
      <c r="L60" s="31">
        <v>29.096630434782611</v>
      </c>
      <c r="M60" s="31">
        <v>13.766086956521736</v>
      </c>
      <c r="N60" s="36">
        <v>0.47311619080350692</v>
      </c>
      <c r="O60" s="31">
        <v>14.401847826086957</v>
      </c>
      <c r="P60" s="31">
        <v>0</v>
      </c>
      <c r="Q60" s="36">
        <v>0</v>
      </c>
      <c r="R60" s="31">
        <v>4.3152173913043477</v>
      </c>
      <c r="S60" s="31">
        <v>0</v>
      </c>
      <c r="T60" s="36">
        <v>0</v>
      </c>
      <c r="U60" s="31">
        <v>39.165217391304346</v>
      </c>
      <c r="V60" s="31">
        <v>14.259673913043471</v>
      </c>
      <c r="W60" s="36">
        <v>0.36409025310834797</v>
      </c>
      <c r="X60" s="31">
        <v>0</v>
      </c>
      <c r="Y60" s="31">
        <v>0</v>
      </c>
      <c r="Z60" s="36" t="s">
        <v>446</v>
      </c>
      <c r="AA60" s="31">
        <v>120.68478260869566</v>
      </c>
      <c r="AB60" s="31">
        <v>20.971304347826095</v>
      </c>
      <c r="AC60" s="36">
        <v>0.17376925155363421</v>
      </c>
      <c r="AD60" s="31">
        <v>0.58619565217391301</v>
      </c>
      <c r="AE60" s="31">
        <v>0</v>
      </c>
      <c r="AF60" s="36">
        <v>0</v>
      </c>
      <c r="AG60" s="31">
        <v>16.018478260869564</v>
      </c>
      <c r="AH60" s="31">
        <v>0</v>
      </c>
      <c r="AI60" s="36">
        <v>0</v>
      </c>
      <c r="AJ60" t="s">
        <v>20</v>
      </c>
      <c r="AK60" s="37">
        <v>1</v>
      </c>
      <c r="AT60"/>
    </row>
    <row r="61" spans="1:46" x14ac:dyDescent="0.25">
      <c r="A61" t="s">
        <v>273</v>
      </c>
      <c r="B61" t="s">
        <v>131</v>
      </c>
      <c r="C61" t="s">
        <v>188</v>
      </c>
      <c r="D61" t="s">
        <v>249</v>
      </c>
      <c r="E61" s="31">
        <v>34.054347826086953</v>
      </c>
      <c r="F61" s="31">
        <v>139.6875</v>
      </c>
      <c r="G61" s="31">
        <v>0</v>
      </c>
      <c r="H61" s="36">
        <v>0</v>
      </c>
      <c r="I61" s="31">
        <v>37.478260869565219</v>
      </c>
      <c r="J61" s="31">
        <v>0</v>
      </c>
      <c r="K61" s="36">
        <v>0</v>
      </c>
      <c r="L61" s="31">
        <v>14.298913043478262</v>
      </c>
      <c r="M61" s="31">
        <v>0</v>
      </c>
      <c r="N61" s="36">
        <v>0</v>
      </c>
      <c r="O61" s="31">
        <v>20.421195652173914</v>
      </c>
      <c r="P61" s="31">
        <v>0</v>
      </c>
      <c r="Q61" s="36">
        <v>0</v>
      </c>
      <c r="R61" s="31">
        <v>2.7581521739130435</v>
      </c>
      <c r="S61" s="31">
        <v>0</v>
      </c>
      <c r="T61" s="36">
        <v>0</v>
      </c>
      <c r="U61" s="31">
        <v>11.652173913043478</v>
      </c>
      <c r="V61" s="31">
        <v>0</v>
      </c>
      <c r="W61" s="36">
        <v>0</v>
      </c>
      <c r="X61" s="31">
        <v>0</v>
      </c>
      <c r="Y61" s="31">
        <v>0</v>
      </c>
      <c r="Z61" s="36" t="s">
        <v>446</v>
      </c>
      <c r="AA61" s="31">
        <v>73.350543478260875</v>
      </c>
      <c r="AB61" s="31">
        <v>0</v>
      </c>
      <c r="AC61" s="36">
        <v>0</v>
      </c>
      <c r="AD61" s="31">
        <v>0</v>
      </c>
      <c r="AE61" s="31">
        <v>0</v>
      </c>
      <c r="AF61" s="36" t="s">
        <v>446</v>
      </c>
      <c r="AG61" s="31">
        <v>17.206521739130434</v>
      </c>
      <c r="AH61" s="31">
        <v>0</v>
      </c>
      <c r="AI61" s="36">
        <v>0</v>
      </c>
      <c r="AJ61" t="s">
        <v>40</v>
      </c>
      <c r="AK61" s="37">
        <v>1</v>
      </c>
      <c r="AT61"/>
    </row>
    <row r="62" spans="1:46" x14ac:dyDescent="0.25">
      <c r="A62" t="s">
        <v>273</v>
      </c>
      <c r="B62" t="s">
        <v>123</v>
      </c>
      <c r="C62" t="s">
        <v>209</v>
      </c>
      <c r="D62" t="s">
        <v>244</v>
      </c>
      <c r="E62" s="31">
        <v>48.043478260869563</v>
      </c>
      <c r="F62" s="31">
        <v>210.39380434782601</v>
      </c>
      <c r="G62" s="31">
        <v>0</v>
      </c>
      <c r="H62" s="36">
        <v>0</v>
      </c>
      <c r="I62" s="31">
        <v>32.699239130434776</v>
      </c>
      <c r="J62" s="31">
        <v>0</v>
      </c>
      <c r="K62" s="36">
        <v>0</v>
      </c>
      <c r="L62" s="31">
        <v>24.561413043478257</v>
      </c>
      <c r="M62" s="31">
        <v>0</v>
      </c>
      <c r="N62" s="36">
        <v>0</v>
      </c>
      <c r="O62" s="31">
        <v>8.1378260869565207</v>
      </c>
      <c r="P62" s="31">
        <v>0</v>
      </c>
      <c r="Q62" s="36">
        <v>0</v>
      </c>
      <c r="R62" s="31">
        <v>0</v>
      </c>
      <c r="S62" s="31">
        <v>0</v>
      </c>
      <c r="T62" s="36" t="s">
        <v>446</v>
      </c>
      <c r="U62" s="31">
        <v>22.769021739130434</v>
      </c>
      <c r="V62" s="31">
        <v>0</v>
      </c>
      <c r="W62" s="36">
        <v>0</v>
      </c>
      <c r="X62" s="31">
        <v>0</v>
      </c>
      <c r="Y62" s="31">
        <v>0</v>
      </c>
      <c r="Z62" s="36" t="s">
        <v>446</v>
      </c>
      <c r="AA62" s="31">
        <v>154.92554347826078</v>
      </c>
      <c r="AB62" s="31">
        <v>0</v>
      </c>
      <c r="AC62" s="36">
        <v>0</v>
      </c>
      <c r="AD62" s="31">
        <v>0</v>
      </c>
      <c r="AE62" s="31">
        <v>0</v>
      </c>
      <c r="AF62" s="36" t="s">
        <v>446</v>
      </c>
      <c r="AG62" s="31">
        <v>0</v>
      </c>
      <c r="AH62" s="31">
        <v>0</v>
      </c>
      <c r="AI62" s="36" t="s">
        <v>446</v>
      </c>
      <c r="AJ62" t="s">
        <v>32</v>
      </c>
      <c r="AK62" s="37">
        <v>1</v>
      </c>
      <c r="AT62"/>
    </row>
    <row r="63" spans="1:46" x14ac:dyDescent="0.25">
      <c r="A63" t="s">
        <v>273</v>
      </c>
      <c r="B63" t="s">
        <v>120</v>
      </c>
      <c r="C63" t="s">
        <v>186</v>
      </c>
      <c r="D63" t="s">
        <v>244</v>
      </c>
      <c r="E63" s="31">
        <v>56.391304347826086</v>
      </c>
      <c r="F63" s="31">
        <v>230.35054347826087</v>
      </c>
      <c r="G63" s="31">
        <v>2.4048913043478262</v>
      </c>
      <c r="H63" s="36">
        <v>1.0440137314348405E-2</v>
      </c>
      <c r="I63" s="31">
        <v>45.75</v>
      </c>
      <c r="J63" s="31">
        <v>0</v>
      </c>
      <c r="K63" s="36">
        <v>0</v>
      </c>
      <c r="L63" s="31">
        <v>32.896739130434781</v>
      </c>
      <c r="M63" s="31">
        <v>0</v>
      </c>
      <c r="N63" s="36">
        <v>0</v>
      </c>
      <c r="O63" s="31">
        <v>12.853260869565217</v>
      </c>
      <c r="P63" s="31">
        <v>0</v>
      </c>
      <c r="Q63" s="36">
        <v>0</v>
      </c>
      <c r="R63" s="31">
        <v>0</v>
      </c>
      <c r="S63" s="31">
        <v>0</v>
      </c>
      <c r="T63" s="36" t="s">
        <v>446</v>
      </c>
      <c r="U63" s="31">
        <v>28.440217391304348</v>
      </c>
      <c r="V63" s="31">
        <v>0</v>
      </c>
      <c r="W63" s="36">
        <v>0</v>
      </c>
      <c r="X63" s="31">
        <v>0</v>
      </c>
      <c r="Y63" s="31">
        <v>0</v>
      </c>
      <c r="Z63" s="36" t="s">
        <v>446</v>
      </c>
      <c r="AA63" s="31">
        <v>152.54347826086956</v>
      </c>
      <c r="AB63" s="31">
        <v>2.4048913043478262</v>
      </c>
      <c r="AC63" s="36">
        <v>1.576528430953399E-2</v>
      </c>
      <c r="AD63" s="31">
        <v>0</v>
      </c>
      <c r="AE63" s="31">
        <v>0</v>
      </c>
      <c r="AF63" s="36" t="s">
        <v>446</v>
      </c>
      <c r="AG63" s="31">
        <v>3.6168478260869565</v>
      </c>
      <c r="AH63" s="31">
        <v>0</v>
      </c>
      <c r="AI63" s="36">
        <v>0</v>
      </c>
      <c r="AJ63" t="s">
        <v>29</v>
      </c>
      <c r="AK63" s="37">
        <v>1</v>
      </c>
      <c r="AT63"/>
    </row>
    <row r="64" spans="1:46" x14ac:dyDescent="0.25">
      <c r="A64" t="s">
        <v>273</v>
      </c>
      <c r="B64" t="s">
        <v>145</v>
      </c>
      <c r="C64" t="s">
        <v>222</v>
      </c>
      <c r="D64" t="s">
        <v>241</v>
      </c>
      <c r="E64" s="31">
        <v>61.086956521739133</v>
      </c>
      <c r="F64" s="31">
        <v>221.51358695652172</v>
      </c>
      <c r="G64" s="31">
        <v>70.828804347826093</v>
      </c>
      <c r="H64" s="36">
        <v>0.31974925475667659</v>
      </c>
      <c r="I64" s="31">
        <v>41.480978260869563</v>
      </c>
      <c r="J64" s="31">
        <v>4.9048913043478262</v>
      </c>
      <c r="K64" s="36">
        <v>0.11824434981984934</v>
      </c>
      <c r="L64" s="31">
        <v>30.698369565217391</v>
      </c>
      <c r="M64" s="31">
        <v>4.9048913043478262</v>
      </c>
      <c r="N64" s="36">
        <v>0.15977693192883066</v>
      </c>
      <c r="O64" s="31">
        <v>6.2989130434782608</v>
      </c>
      <c r="P64" s="31">
        <v>0</v>
      </c>
      <c r="Q64" s="36">
        <v>0</v>
      </c>
      <c r="R64" s="31">
        <v>4.4836956521739131</v>
      </c>
      <c r="S64" s="31">
        <v>0</v>
      </c>
      <c r="T64" s="36">
        <v>0</v>
      </c>
      <c r="U64" s="31">
        <v>37.798913043478258</v>
      </c>
      <c r="V64" s="31">
        <v>16.5</v>
      </c>
      <c r="W64" s="36">
        <v>0.43652048885693751</v>
      </c>
      <c r="X64" s="31">
        <v>0</v>
      </c>
      <c r="Y64" s="31">
        <v>0</v>
      </c>
      <c r="Z64" s="36" t="s">
        <v>446</v>
      </c>
      <c r="AA64" s="31">
        <v>142.23369565217391</v>
      </c>
      <c r="AB64" s="31">
        <v>49.423913043478258</v>
      </c>
      <c r="AC64" s="36">
        <v>0.34748385617668409</v>
      </c>
      <c r="AD64" s="31">
        <v>0</v>
      </c>
      <c r="AE64" s="31">
        <v>0</v>
      </c>
      <c r="AF64" s="36" t="s">
        <v>446</v>
      </c>
      <c r="AG64" s="31">
        <v>0</v>
      </c>
      <c r="AH64" s="31">
        <v>0</v>
      </c>
      <c r="AI64" s="36" t="s">
        <v>446</v>
      </c>
      <c r="AJ64" t="s">
        <v>54</v>
      </c>
      <c r="AK64" s="37">
        <v>1</v>
      </c>
      <c r="AT64"/>
    </row>
    <row r="65" spans="1:46" x14ac:dyDescent="0.25">
      <c r="A65" t="s">
        <v>273</v>
      </c>
      <c r="B65" t="s">
        <v>179</v>
      </c>
      <c r="C65" t="s">
        <v>203</v>
      </c>
      <c r="D65" t="s">
        <v>241</v>
      </c>
      <c r="E65" s="31">
        <v>31.456521739130434</v>
      </c>
      <c r="F65" s="31">
        <v>165.72826086956519</v>
      </c>
      <c r="G65" s="31">
        <v>3.4211956521739131</v>
      </c>
      <c r="H65" s="36">
        <v>2.0643405260051161E-2</v>
      </c>
      <c r="I65" s="31">
        <v>41.782608695652172</v>
      </c>
      <c r="J65" s="31">
        <v>0</v>
      </c>
      <c r="K65" s="36">
        <v>0</v>
      </c>
      <c r="L65" s="31">
        <v>27.239130434782609</v>
      </c>
      <c r="M65" s="31">
        <v>0</v>
      </c>
      <c r="N65" s="36">
        <v>0</v>
      </c>
      <c r="O65" s="31">
        <v>10.054347826086957</v>
      </c>
      <c r="P65" s="31">
        <v>0</v>
      </c>
      <c r="Q65" s="36">
        <v>0</v>
      </c>
      <c r="R65" s="31">
        <v>4.4891304347826084</v>
      </c>
      <c r="S65" s="31">
        <v>0</v>
      </c>
      <c r="T65" s="36">
        <v>0</v>
      </c>
      <c r="U65" s="31">
        <v>15.407608695652174</v>
      </c>
      <c r="V65" s="31">
        <v>0</v>
      </c>
      <c r="W65" s="36">
        <v>0</v>
      </c>
      <c r="X65" s="31">
        <v>5.7146739130434785</v>
      </c>
      <c r="Y65" s="31">
        <v>0</v>
      </c>
      <c r="Z65" s="36">
        <v>0</v>
      </c>
      <c r="AA65" s="31">
        <v>81.190217391304344</v>
      </c>
      <c r="AB65" s="31">
        <v>3.4211956521739131</v>
      </c>
      <c r="AC65" s="36">
        <v>4.2138027980453845E-2</v>
      </c>
      <c r="AD65" s="31">
        <v>0</v>
      </c>
      <c r="AE65" s="31">
        <v>0</v>
      </c>
      <c r="AF65" s="36" t="s">
        <v>446</v>
      </c>
      <c r="AG65" s="31">
        <v>21.633152173913043</v>
      </c>
      <c r="AH65" s="31">
        <v>0</v>
      </c>
      <c r="AI65" s="36">
        <v>0</v>
      </c>
      <c r="AJ65" t="s">
        <v>89</v>
      </c>
      <c r="AK65" s="37">
        <v>1</v>
      </c>
      <c r="AT65"/>
    </row>
    <row r="66" spans="1:46" x14ac:dyDescent="0.25">
      <c r="A66" t="s">
        <v>273</v>
      </c>
      <c r="B66" t="s">
        <v>130</v>
      </c>
      <c r="C66" t="s">
        <v>213</v>
      </c>
      <c r="D66" t="s">
        <v>245</v>
      </c>
      <c r="E66" s="31">
        <v>56.097826086956523</v>
      </c>
      <c r="F66" s="31">
        <v>312.78260869565219</v>
      </c>
      <c r="G66" s="31">
        <v>0</v>
      </c>
      <c r="H66" s="36">
        <v>0</v>
      </c>
      <c r="I66" s="31">
        <v>50.192934782608695</v>
      </c>
      <c r="J66" s="31">
        <v>0</v>
      </c>
      <c r="K66" s="36">
        <v>0</v>
      </c>
      <c r="L66" s="31">
        <v>45.095108695652172</v>
      </c>
      <c r="M66" s="31">
        <v>0</v>
      </c>
      <c r="N66" s="36">
        <v>0</v>
      </c>
      <c r="O66" s="31">
        <v>0</v>
      </c>
      <c r="P66" s="31">
        <v>0</v>
      </c>
      <c r="Q66" s="36" t="s">
        <v>446</v>
      </c>
      <c r="R66" s="31">
        <v>5.0978260869565215</v>
      </c>
      <c r="S66" s="31">
        <v>0</v>
      </c>
      <c r="T66" s="36">
        <v>0</v>
      </c>
      <c r="U66" s="31">
        <v>21.328804347826086</v>
      </c>
      <c r="V66" s="31">
        <v>0</v>
      </c>
      <c r="W66" s="36">
        <v>0</v>
      </c>
      <c r="X66" s="31">
        <v>0</v>
      </c>
      <c r="Y66" s="31">
        <v>0</v>
      </c>
      <c r="Z66" s="36" t="s">
        <v>446</v>
      </c>
      <c r="AA66" s="31">
        <v>206.33423913043478</v>
      </c>
      <c r="AB66" s="31">
        <v>0</v>
      </c>
      <c r="AC66" s="36">
        <v>0</v>
      </c>
      <c r="AD66" s="31">
        <v>14.682065217391305</v>
      </c>
      <c r="AE66" s="31">
        <v>0</v>
      </c>
      <c r="AF66" s="36">
        <v>0</v>
      </c>
      <c r="AG66" s="31">
        <v>20.244565217391305</v>
      </c>
      <c r="AH66" s="31">
        <v>0</v>
      </c>
      <c r="AI66" s="36">
        <v>0</v>
      </c>
      <c r="AJ66" t="s">
        <v>39</v>
      </c>
      <c r="AK66" s="37">
        <v>1</v>
      </c>
      <c r="AT66"/>
    </row>
    <row r="67" spans="1:46" x14ac:dyDescent="0.25">
      <c r="A67" t="s">
        <v>273</v>
      </c>
      <c r="B67" t="s">
        <v>107</v>
      </c>
      <c r="C67" t="s">
        <v>200</v>
      </c>
      <c r="D67" t="s">
        <v>244</v>
      </c>
      <c r="E67" s="31">
        <v>57.119565217391305</v>
      </c>
      <c r="F67" s="31">
        <v>255.1539130434783</v>
      </c>
      <c r="G67" s="31">
        <v>22.417500000000008</v>
      </c>
      <c r="H67" s="36">
        <v>8.7858734881248166E-2</v>
      </c>
      <c r="I67" s="31">
        <v>75.178260869565221</v>
      </c>
      <c r="J67" s="31">
        <v>0</v>
      </c>
      <c r="K67" s="36">
        <v>0</v>
      </c>
      <c r="L67" s="31">
        <v>55.955434782608691</v>
      </c>
      <c r="M67" s="31">
        <v>0</v>
      </c>
      <c r="N67" s="36">
        <v>0</v>
      </c>
      <c r="O67" s="31">
        <v>14.038043478260869</v>
      </c>
      <c r="P67" s="31">
        <v>0</v>
      </c>
      <c r="Q67" s="36">
        <v>0</v>
      </c>
      <c r="R67" s="31">
        <v>5.1847826086956523</v>
      </c>
      <c r="S67" s="31">
        <v>0</v>
      </c>
      <c r="T67" s="36">
        <v>0</v>
      </c>
      <c r="U67" s="31">
        <v>35.068695652173901</v>
      </c>
      <c r="V67" s="31">
        <v>2.305760869565217</v>
      </c>
      <c r="W67" s="36">
        <v>6.5749832626645854E-2</v>
      </c>
      <c r="X67" s="31">
        <v>0</v>
      </c>
      <c r="Y67" s="31">
        <v>0</v>
      </c>
      <c r="Z67" s="36" t="s">
        <v>446</v>
      </c>
      <c r="AA67" s="31">
        <v>118.27315217391308</v>
      </c>
      <c r="AB67" s="31">
        <v>20.111739130434792</v>
      </c>
      <c r="AC67" s="36">
        <v>0.17004483909299864</v>
      </c>
      <c r="AD67" s="31">
        <v>2.5906521739130435</v>
      </c>
      <c r="AE67" s="31">
        <v>0</v>
      </c>
      <c r="AF67" s="36">
        <v>0</v>
      </c>
      <c r="AG67" s="31">
        <v>24.043152173913047</v>
      </c>
      <c r="AH67" s="31">
        <v>0</v>
      </c>
      <c r="AI67" s="36">
        <v>0</v>
      </c>
      <c r="AJ67" t="s">
        <v>16</v>
      </c>
      <c r="AK67" s="37">
        <v>1</v>
      </c>
      <c r="AT67"/>
    </row>
    <row r="68" spans="1:46" x14ac:dyDescent="0.25">
      <c r="A68" t="s">
        <v>273</v>
      </c>
      <c r="B68" t="s">
        <v>106</v>
      </c>
      <c r="C68" t="s">
        <v>196</v>
      </c>
      <c r="D68" t="s">
        <v>246</v>
      </c>
      <c r="E68" s="31">
        <v>76.565217391304344</v>
      </c>
      <c r="F68" s="31">
        <v>342.46326086956526</v>
      </c>
      <c r="G68" s="31">
        <v>118.90695652173912</v>
      </c>
      <c r="H68" s="36">
        <v>0.34721084013454945</v>
      </c>
      <c r="I68" s="31">
        <v>76.752282608695666</v>
      </c>
      <c r="J68" s="31">
        <v>6.8035869565217357</v>
      </c>
      <c r="K68" s="36">
        <v>8.8643447794358135E-2</v>
      </c>
      <c r="L68" s="31">
        <v>52.166413043478272</v>
      </c>
      <c r="M68" s="31">
        <v>6.8035869565217357</v>
      </c>
      <c r="N68" s="36">
        <v>0.13042083132783661</v>
      </c>
      <c r="O68" s="31">
        <v>13.547826086956517</v>
      </c>
      <c r="P68" s="31">
        <v>0</v>
      </c>
      <c r="Q68" s="36">
        <v>0</v>
      </c>
      <c r="R68" s="31">
        <v>11.038043478260869</v>
      </c>
      <c r="S68" s="31">
        <v>0</v>
      </c>
      <c r="T68" s="36">
        <v>0</v>
      </c>
      <c r="U68" s="31">
        <v>50.569239130434781</v>
      </c>
      <c r="V68" s="31">
        <v>34.724130434782616</v>
      </c>
      <c r="W68" s="36">
        <v>0.68666507607950378</v>
      </c>
      <c r="X68" s="31">
        <v>0</v>
      </c>
      <c r="Y68" s="31">
        <v>0</v>
      </c>
      <c r="Z68" s="36" t="s">
        <v>446</v>
      </c>
      <c r="AA68" s="31">
        <v>178.64456521739135</v>
      </c>
      <c r="AB68" s="31">
        <v>72.576630434782601</v>
      </c>
      <c r="AC68" s="36">
        <v>0.40626273934762358</v>
      </c>
      <c r="AD68" s="31">
        <v>2.714021739130434</v>
      </c>
      <c r="AE68" s="31">
        <v>0</v>
      </c>
      <c r="AF68" s="36">
        <v>0</v>
      </c>
      <c r="AG68" s="31">
        <v>33.783152173913045</v>
      </c>
      <c r="AH68" s="31">
        <v>4.8026086956521743</v>
      </c>
      <c r="AI68" s="36">
        <v>0.14215987516288348</v>
      </c>
      <c r="AJ68" t="s">
        <v>15</v>
      </c>
      <c r="AK68" s="37">
        <v>1</v>
      </c>
      <c r="AT68"/>
    </row>
    <row r="69" spans="1:46" x14ac:dyDescent="0.25">
      <c r="A69" t="s">
        <v>273</v>
      </c>
      <c r="B69" t="s">
        <v>129</v>
      </c>
      <c r="C69" t="s">
        <v>212</v>
      </c>
      <c r="D69" t="s">
        <v>249</v>
      </c>
      <c r="E69" s="31">
        <v>29.478260869565219</v>
      </c>
      <c r="F69" s="31">
        <v>113.84782608695652</v>
      </c>
      <c r="G69" s="31">
        <v>0</v>
      </c>
      <c r="H69" s="36">
        <v>0</v>
      </c>
      <c r="I69" s="31">
        <v>24.255434782608695</v>
      </c>
      <c r="J69" s="31">
        <v>0</v>
      </c>
      <c r="K69" s="36">
        <v>0</v>
      </c>
      <c r="L69" s="31">
        <v>20.350543478260871</v>
      </c>
      <c r="M69" s="31">
        <v>0</v>
      </c>
      <c r="N69" s="36">
        <v>0</v>
      </c>
      <c r="O69" s="31">
        <v>0</v>
      </c>
      <c r="P69" s="31">
        <v>0</v>
      </c>
      <c r="Q69" s="36" t="s">
        <v>446</v>
      </c>
      <c r="R69" s="31">
        <v>3.9048913043478262</v>
      </c>
      <c r="S69" s="31">
        <v>0</v>
      </c>
      <c r="T69" s="36">
        <v>0</v>
      </c>
      <c r="U69" s="31">
        <v>8.6521739130434785</v>
      </c>
      <c r="V69" s="31">
        <v>0</v>
      </c>
      <c r="W69" s="36">
        <v>0</v>
      </c>
      <c r="X69" s="31">
        <v>0</v>
      </c>
      <c r="Y69" s="31">
        <v>0</v>
      </c>
      <c r="Z69" s="36" t="s">
        <v>446</v>
      </c>
      <c r="AA69" s="31">
        <v>68.084239130434781</v>
      </c>
      <c r="AB69" s="31">
        <v>0</v>
      </c>
      <c r="AC69" s="36">
        <v>0</v>
      </c>
      <c r="AD69" s="31">
        <v>0</v>
      </c>
      <c r="AE69" s="31">
        <v>0</v>
      </c>
      <c r="AF69" s="36" t="s">
        <v>446</v>
      </c>
      <c r="AG69" s="31">
        <v>12.855978260869565</v>
      </c>
      <c r="AH69" s="31">
        <v>0</v>
      </c>
      <c r="AI69" s="36">
        <v>0</v>
      </c>
      <c r="AJ69" t="s">
        <v>38</v>
      </c>
      <c r="AK69" s="37">
        <v>1</v>
      </c>
      <c r="AT69"/>
    </row>
    <row r="70" spans="1:46" x14ac:dyDescent="0.25">
      <c r="A70" t="s">
        <v>273</v>
      </c>
      <c r="B70" t="s">
        <v>100</v>
      </c>
      <c r="C70" t="s">
        <v>190</v>
      </c>
      <c r="D70" t="s">
        <v>243</v>
      </c>
      <c r="E70" s="31">
        <v>42.336956521739133</v>
      </c>
      <c r="F70" s="31">
        <v>162.95739130434782</v>
      </c>
      <c r="G70" s="31">
        <v>15.193586956521742</v>
      </c>
      <c r="H70" s="36">
        <v>9.3236562238195111E-2</v>
      </c>
      <c r="I70" s="31">
        <v>34.966739130434782</v>
      </c>
      <c r="J70" s="31">
        <v>1.722282608695652</v>
      </c>
      <c r="K70" s="36">
        <v>4.9254881968578829E-2</v>
      </c>
      <c r="L70" s="31">
        <v>23.922499999999999</v>
      </c>
      <c r="M70" s="31">
        <v>1.722282608695652</v>
      </c>
      <c r="N70" s="36">
        <v>7.1994256816622512E-2</v>
      </c>
      <c r="O70" s="31">
        <v>6.0007608695652168</v>
      </c>
      <c r="P70" s="31">
        <v>0</v>
      </c>
      <c r="Q70" s="36">
        <v>0</v>
      </c>
      <c r="R70" s="31">
        <v>5.0434782608695654</v>
      </c>
      <c r="S70" s="31">
        <v>0</v>
      </c>
      <c r="T70" s="36">
        <v>0</v>
      </c>
      <c r="U70" s="31">
        <v>10.85119565217391</v>
      </c>
      <c r="V70" s="31">
        <v>2.5479347826086958</v>
      </c>
      <c r="W70" s="36">
        <v>0.23480682353176877</v>
      </c>
      <c r="X70" s="31">
        <v>0</v>
      </c>
      <c r="Y70" s="31">
        <v>0</v>
      </c>
      <c r="Z70" s="36" t="s">
        <v>446</v>
      </c>
      <c r="AA70" s="31">
        <v>90.980434782608697</v>
      </c>
      <c r="AB70" s="31">
        <v>10.923369565217394</v>
      </c>
      <c r="AC70" s="36">
        <v>0.12006284198704932</v>
      </c>
      <c r="AD70" s="31">
        <v>0</v>
      </c>
      <c r="AE70" s="31">
        <v>0</v>
      </c>
      <c r="AF70" s="36" t="s">
        <v>446</v>
      </c>
      <c r="AG70" s="31">
        <v>26.159021739130431</v>
      </c>
      <c r="AH70" s="31">
        <v>0</v>
      </c>
      <c r="AI70" s="36">
        <v>0</v>
      </c>
      <c r="AJ70" t="s">
        <v>9</v>
      </c>
      <c r="AK70" s="37">
        <v>1</v>
      </c>
      <c r="AT70"/>
    </row>
    <row r="71" spans="1:46" x14ac:dyDescent="0.25">
      <c r="A71" t="s">
        <v>273</v>
      </c>
      <c r="B71" t="s">
        <v>110</v>
      </c>
      <c r="C71" t="s">
        <v>185</v>
      </c>
      <c r="D71" t="s">
        <v>236</v>
      </c>
      <c r="E71" s="31">
        <v>74.141304347826093</v>
      </c>
      <c r="F71" s="31">
        <v>279.67086956521729</v>
      </c>
      <c r="G71" s="31">
        <v>23.600543478260871</v>
      </c>
      <c r="H71" s="36">
        <v>8.4386849137884162E-2</v>
      </c>
      <c r="I71" s="31">
        <v>62.536413043478262</v>
      </c>
      <c r="J71" s="31">
        <v>3.2742391304347827</v>
      </c>
      <c r="K71" s="36">
        <v>5.2357322255729269E-2</v>
      </c>
      <c r="L71" s="31">
        <v>46.267717391304352</v>
      </c>
      <c r="M71" s="31">
        <v>3.2742391304347827</v>
      </c>
      <c r="N71" s="36">
        <v>7.0767250148591726E-2</v>
      </c>
      <c r="O71" s="31">
        <v>12.771413043478262</v>
      </c>
      <c r="P71" s="31">
        <v>0</v>
      </c>
      <c r="Q71" s="36">
        <v>0</v>
      </c>
      <c r="R71" s="31">
        <v>3.4972826086956523</v>
      </c>
      <c r="S71" s="31">
        <v>0</v>
      </c>
      <c r="T71" s="36">
        <v>0</v>
      </c>
      <c r="U71" s="31">
        <v>39.213152173913031</v>
      </c>
      <c r="V71" s="31">
        <v>5.2781521739130444</v>
      </c>
      <c r="W71" s="36">
        <v>0.13460157833025196</v>
      </c>
      <c r="X71" s="31">
        <v>8.8152173913043474E-2</v>
      </c>
      <c r="Y71" s="31">
        <v>0</v>
      </c>
      <c r="Z71" s="36">
        <v>0</v>
      </c>
      <c r="AA71" s="31">
        <v>151.80152173913038</v>
      </c>
      <c r="AB71" s="31">
        <v>14.578260869565218</v>
      </c>
      <c r="AC71" s="36">
        <v>9.6035011392164013E-2</v>
      </c>
      <c r="AD71" s="31">
        <v>8.6652173913043455</v>
      </c>
      <c r="AE71" s="31">
        <v>0</v>
      </c>
      <c r="AF71" s="36">
        <v>0</v>
      </c>
      <c r="AG71" s="31">
        <v>17.366413043478261</v>
      </c>
      <c r="AH71" s="31">
        <v>0.46989130434782606</v>
      </c>
      <c r="AI71" s="36">
        <v>2.705747601254295E-2</v>
      </c>
      <c r="AJ71" t="s">
        <v>19</v>
      </c>
      <c r="AK71" s="37">
        <v>1</v>
      </c>
      <c r="AT71"/>
    </row>
    <row r="72" spans="1:46" x14ac:dyDescent="0.25">
      <c r="A72" t="s">
        <v>273</v>
      </c>
      <c r="B72" t="s">
        <v>174</v>
      </c>
      <c r="C72" t="s">
        <v>234</v>
      </c>
      <c r="D72" t="s">
        <v>248</v>
      </c>
      <c r="E72" s="31">
        <v>19.663043478260871</v>
      </c>
      <c r="F72" s="31">
        <v>102.28923913043479</v>
      </c>
      <c r="G72" s="31">
        <v>0</v>
      </c>
      <c r="H72" s="36">
        <v>0</v>
      </c>
      <c r="I72" s="31">
        <v>28.275869565217391</v>
      </c>
      <c r="J72" s="31">
        <v>0</v>
      </c>
      <c r="K72" s="36">
        <v>0</v>
      </c>
      <c r="L72" s="31">
        <v>20.812065217391304</v>
      </c>
      <c r="M72" s="31">
        <v>0</v>
      </c>
      <c r="N72" s="36">
        <v>0</v>
      </c>
      <c r="O72" s="31">
        <v>2.5072826086956526</v>
      </c>
      <c r="P72" s="31">
        <v>0</v>
      </c>
      <c r="Q72" s="36">
        <v>0</v>
      </c>
      <c r="R72" s="31">
        <v>4.9565217391304346</v>
      </c>
      <c r="S72" s="31">
        <v>0</v>
      </c>
      <c r="T72" s="36">
        <v>0</v>
      </c>
      <c r="U72" s="31">
        <v>2.4551086956521728</v>
      </c>
      <c r="V72" s="31">
        <v>0</v>
      </c>
      <c r="W72" s="36">
        <v>0</v>
      </c>
      <c r="X72" s="31">
        <v>0</v>
      </c>
      <c r="Y72" s="31">
        <v>0</v>
      </c>
      <c r="Z72" s="36" t="s">
        <v>446</v>
      </c>
      <c r="AA72" s="31">
        <v>57.006956521739134</v>
      </c>
      <c r="AB72" s="31">
        <v>0</v>
      </c>
      <c r="AC72" s="36">
        <v>0</v>
      </c>
      <c r="AD72" s="31">
        <v>0</v>
      </c>
      <c r="AE72" s="31">
        <v>0</v>
      </c>
      <c r="AF72" s="36" t="s">
        <v>446</v>
      </c>
      <c r="AG72" s="31">
        <v>14.551304347826084</v>
      </c>
      <c r="AH72" s="31">
        <v>0</v>
      </c>
      <c r="AI72" s="36">
        <v>0</v>
      </c>
      <c r="AJ72" t="s">
        <v>84</v>
      </c>
      <c r="AK72" s="37">
        <v>1</v>
      </c>
      <c r="AT72"/>
    </row>
    <row r="73" spans="1:46" x14ac:dyDescent="0.25">
      <c r="A73" t="s">
        <v>273</v>
      </c>
      <c r="B73" t="s">
        <v>132</v>
      </c>
      <c r="C73" t="s">
        <v>214</v>
      </c>
      <c r="D73" t="s">
        <v>244</v>
      </c>
      <c r="E73" s="31">
        <v>75.206521739130437</v>
      </c>
      <c r="F73" s="31">
        <v>373.53673913043474</v>
      </c>
      <c r="G73" s="31">
        <v>184.14423913043476</v>
      </c>
      <c r="H73" s="36">
        <v>0.49297490672298688</v>
      </c>
      <c r="I73" s="31">
        <v>68.154673913043482</v>
      </c>
      <c r="J73" s="31">
        <v>7.3720652173913033</v>
      </c>
      <c r="K73" s="36">
        <v>0.1081666860705269</v>
      </c>
      <c r="L73" s="31">
        <v>52.995760869565217</v>
      </c>
      <c r="M73" s="31">
        <v>7.3720652173913033</v>
      </c>
      <c r="N73" s="36">
        <v>0.13910669639286158</v>
      </c>
      <c r="O73" s="31">
        <v>9.4333695652173937</v>
      </c>
      <c r="P73" s="31">
        <v>0</v>
      </c>
      <c r="Q73" s="36">
        <v>0</v>
      </c>
      <c r="R73" s="31">
        <v>5.7255434782608692</v>
      </c>
      <c r="S73" s="31">
        <v>0</v>
      </c>
      <c r="T73" s="36">
        <v>0</v>
      </c>
      <c r="U73" s="31">
        <v>50.699347826086971</v>
      </c>
      <c r="V73" s="31">
        <v>30.983478260869564</v>
      </c>
      <c r="W73" s="36">
        <v>0.61112183074132653</v>
      </c>
      <c r="X73" s="31">
        <v>0</v>
      </c>
      <c r="Y73" s="31">
        <v>0</v>
      </c>
      <c r="Z73" s="36" t="s">
        <v>446</v>
      </c>
      <c r="AA73" s="31">
        <v>232.04836956521737</v>
      </c>
      <c r="AB73" s="31">
        <v>145.78869565217389</v>
      </c>
      <c r="AC73" s="36">
        <v>0.62826856282306198</v>
      </c>
      <c r="AD73" s="31">
        <v>0</v>
      </c>
      <c r="AE73" s="31">
        <v>0</v>
      </c>
      <c r="AF73" s="36" t="s">
        <v>446</v>
      </c>
      <c r="AG73" s="31">
        <v>22.634347826086945</v>
      </c>
      <c r="AH73" s="31">
        <v>0</v>
      </c>
      <c r="AI73" s="36">
        <v>0</v>
      </c>
      <c r="AJ73" t="s">
        <v>41</v>
      </c>
      <c r="AK73" s="37">
        <v>1</v>
      </c>
      <c r="AT73"/>
    </row>
    <row r="74" spans="1:46" x14ac:dyDescent="0.25">
      <c r="A74" t="s">
        <v>273</v>
      </c>
      <c r="B74" t="s">
        <v>161</v>
      </c>
      <c r="C74" t="s">
        <v>193</v>
      </c>
      <c r="D74" t="s">
        <v>239</v>
      </c>
      <c r="E74" s="31">
        <v>43.695652173913047</v>
      </c>
      <c r="F74" s="31">
        <v>197.16173913043485</v>
      </c>
      <c r="G74" s="31">
        <v>111.83184782608697</v>
      </c>
      <c r="H74" s="36">
        <v>0.56720866999506026</v>
      </c>
      <c r="I74" s="31">
        <v>49.740869565217388</v>
      </c>
      <c r="J74" s="31">
        <v>5.5108695652173907</v>
      </c>
      <c r="K74" s="36">
        <v>0.11079158071396104</v>
      </c>
      <c r="L74" s="31">
        <v>35.287391304347828</v>
      </c>
      <c r="M74" s="31">
        <v>5.5108695652173907</v>
      </c>
      <c r="N74" s="36">
        <v>0.15617106738458122</v>
      </c>
      <c r="O74" s="31">
        <v>4.9174999999999986</v>
      </c>
      <c r="P74" s="31">
        <v>0</v>
      </c>
      <c r="Q74" s="36">
        <v>0</v>
      </c>
      <c r="R74" s="31">
        <v>9.5359782608695642</v>
      </c>
      <c r="S74" s="31">
        <v>0</v>
      </c>
      <c r="T74" s="36">
        <v>0</v>
      </c>
      <c r="U74" s="31">
        <v>27.650869565217409</v>
      </c>
      <c r="V74" s="31">
        <v>27.650869565217409</v>
      </c>
      <c r="W74" s="36">
        <v>1</v>
      </c>
      <c r="X74" s="31">
        <v>0</v>
      </c>
      <c r="Y74" s="31">
        <v>0</v>
      </c>
      <c r="Z74" s="36" t="s">
        <v>446</v>
      </c>
      <c r="AA74" s="31">
        <v>114.86402173913048</v>
      </c>
      <c r="AB74" s="31">
        <v>78.670108695652175</v>
      </c>
      <c r="AC74" s="36">
        <v>0.68489773825194034</v>
      </c>
      <c r="AD74" s="31">
        <v>0</v>
      </c>
      <c r="AE74" s="31">
        <v>0</v>
      </c>
      <c r="AF74" s="36" t="s">
        <v>446</v>
      </c>
      <c r="AG74" s="31">
        <v>4.9059782608695661</v>
      </c>
      <c r="AH74" s="31">
        <v>0</v>
      </c>
      <c r="AI74" s="36">
        <v>0</v>
      </c>
      <c r="AJ74" t="s">
        <v>70</v>
      </c>
      <c r="AK74" s="37">
        <v>1</v>
      </c>
      <c r="AT74"/>
    </row>
    <row r="75" spans="1:46" x14ac:dyDescent="0.25">
      <c r="A75" t="s">
        <v>273</v>
      </c>
      <c r="B75" t="s">
        <v>113</v>
      </c>
      <c r="C75" t="s">
        <v>184</v>
      </c>
      <c r="D75" t="s">
        <v>241</v>
      </c>
      <c r="E75" s="31">
        <v>110.06521739130434</v>
      </c>
      <c r="F75" s="31">
        <v>507.11978260869563</v>
      </c>
      <c r="G75" s="31">
        <v>226.36630434782606</v>
      </c>
      <c r="H75" s="36">
        <v>0.44637640279652646</v>
      </c>
      <c r="I75" s="31">
        <v>65.077065217391322</v>
      </c>
      <c r="J75" s="31">
        <v>17.697934782608694</v>
      </c>
      <c r="K75" s="36">
        <v>0.27195348658530261</v>
      </c>
      <c r="L75" s="31">
        <v>46.449347826086978</v>
      </c>
      <c r="M75" s="31">
        <v>17.697934782608694</v>
      </c>
      <c r="N75" s="36">
        <v>0.38101578624682314</v>
      </c>
      <c r="O75" s="31">
        <v>14.692934782608695</v>
      </c>
      <c r="P75" s="31">
        <v>0</v>
      </c>
      <c r="Q75" s="36">
        <v>0</v>
      </c>
      <c r="R75" s="31">
        <v>3.9347826086956523</v>
      </c>
      <c r="S75" s="31">
        <v>0</v>
      </c>
      <c r="T75" s="36">
        <v>0</v>
      </c>
      <c r="U75" s="31">
        <v>102.97206521739135</v>
      </c>
      <c r="V75" s="31">
        <v>75.745760869565217</v>
      </c>
      <c r="W75" s="36">
        <v>0.73559523847223207</v>
      </c>
      <c r="X75" s="31">
        <v>0</v>
      </c>
      <c r="Y75" s="31">
        <v>0</v>
      </c>
      <c r="Z75" s="36" t="s">
        <v>446</v>
      </c>
      <c r="AA75" s="31">
        <v>297.45543478260862</v>
      </c>
      <c r="AB75" s="31">
        <v>132.92260869565214</v>
      </c>
      <c r="AC75" s="36">
        <v>0.44686562473735564</v>
      </c>
      <c r="AD75" s="31">
        <v>0.24456521739130435</v>
      </c>
      <c r="AE75" s="31">
        <v>0</v>
      </c>
      <c r="AF75" s="36">
        <v>0</v>
      </c>
      <c r="AG75" s="31">
        <v>41.37065217391303</v>
      </c>
      <c r="AH75" s="31">
        <v>0</v>
      </c>
      <c r="AI75" s="36">
        <v>0</v>
      </c>
      <c r="AJ75" t="s">
        <v>22</v>
      </c>
      <c r="AK75" s="37">
        <v>1</v>
      </c>
      <c r="AT75"/>
    </row>
    <row r="76" spans="1:46" x14ac:dyDescent="0.25">
      <c r="A76" t="s">
        <v>273</v>
      </c>
      <c r="B76" t="s">
        <v>167</v>
      </c>
      <c r="C76" t="s">
        <v>218</v>
      </c>
      <c r="D76" t="s">
        <v>241</v>
      </c>
      <c r="E76" s="31">
        <v>88.304347826086953</v>
      </c>
      <c r="F76" s="31">
        <v>325.5464130434782</v>
      </c>
      <c r="G76" s="31">
        <v>21.030434782608694</v>
      </c>
      <c r="H76" s="36">
        <v>6.4600419295051434E-2</v>
      </c>
      <c r="I76" s="31">
        <v>54.825108695652169</v>
      </c>
      <c r="J76" s="31">
        <v>2.0717391304347825</v>
      </c>
      <c r="K76" s="36">
        <v>3.7788144514870413E-2</v>
      </c>
      <c r="L76" s="31">
        <v>35.277499999999996</v>
      </c>
      <c r="M76" s="31">
        <v>2.0717391304347825</v>
      </c>
      <c r="N76" s="36">
        <v>5.8726925956623419E-2</v>
      </c>
      <c r="O76" s="31">
        <v>14.672608695652174</v>
      </c>
      <c r="P76" s="31">
        <v>0</v>
      </c>
      <c r="Q76" s="36">
        <v>0</v>
      </c>
      <c r="R76" s="31">
        <v>4.875</v>
      </c>
      <c r="S76" s="31">
        <v>0</v>
      </c>
      <c r="T76" s="36">
        <v>0</v>
      </c>
      <c r="U76" s="31">
        <v>49.915217391304346</v>
      </c>
      <c r="V76" s="31">
        <v>7.8601086956521735</v>
      </c>
      <c r="W76" s="36">
        <v>0.15746918688210443</v>
      </c>
      <c r="X76" s="31">
        <v>0</v>
      </c>
      <c r="Y76" s="31">
        <v>0</v>
      </c>
      <c r="Z76" s="36" t="s">
        <v>446</v>
      </c>
      <c r="AA76" s="31">
        <v>177.31923913043474</v>
      </c>
      <c r="AB76" s="31">
        <v>6.0523913043478252</v>
      </c>
      <c r="AC76" s="36">
        <v>3.4132738974227889E-2</v>
      </c>
      <c r="AD76" s="31">
        <v>1.9438043478260871</v>
      </c>
      <c r="AE76" s="31">
        <v>0</v>
      </c>
      <c r="AF76" s="36">
        <v>0</v>
      </c>
      <c r="AG76" s="31">
        <v>41.543043478260856</v>
      </c>
      <c r="AH76" s="31">
        <v>5.0461956521739131</v>
      </c>
      <c r="AI76" s="36">
        <v>0.1214690891584423</v>
      </c>
      <c r="AJ76" t="s">
        <v>77</v>
      </c>
      <c r="AK76" s="37">
        <v>1</v>
      </c>
      <c r="AT76"/>
    </row>
    <row r="77" spans="1:46" x14ac:dyDescent="0.25">
      <c r="A77" t="s">
        <v>273</v>
      </c>
      <c r="B77" t="s">
        <v>170</v>
      </c>
      <c r="C77" t="s">
        <v>232</v>
      </c>
      <c r="D77" t="s">
        <v>248</v>
      </c>
      <c r="E77" s="31">
        <v>17.434782608695652</v>
      </c>
      <c r="F77" s="31">
        <v>83.141413043478266</v>
      </c>
      <c r="G77" s="31">
        <v>0</v>
      </c>
      <c r="H77" s="36">
        <v>0</v>
      </c>
      <c r="I77" s="31">
        <v>13.640217391304345</v>
      </c>
      <c r="J77" s="31">
        <v>0</v>
      </c>
      <c r="K77" s="36">
        <v>0</v>
      </c>
      <c r="L77" s="31">
        <v>8.6629347826086942</v>
      </c>
      <c r="M77" s="31">
        <v>0</v>
      </c>
      <c r="N77" s="36">
        <v>0</v>
      </c>
      <c r="O77" s="31">
        <v>0.16847826086956522</v>
      </c>
      <c r="P77" s="31">
        <v>0</v>
      </c>
      <c r="Q77" s="36">
        <v>0</v>
      </c>
      <c r="R77" s="31">
        <v>4.8088043478260865</v>
      </c>
      <c r="S77" s="31">
        <v>0</v>
      </c>
      <c r="T77" s="36">
        <v>0</v>
      </c>
      <c r="U77" s="31">
        <v>15.731086956521741</v>
      </c>
      <c r="V77" s="31">
        <v>0</v>
      </c>
      <c r="W77" s="36">
        <v>0</v>
      </c>
      <c r="X77" s="31">
        <v>0</v>
      </c>
      <c r="Y77" s="31">
        <v>0</v>
      </c>
      <c r="Z77" s="36" t="s">
        <v>446</v>
      </c>
      <c r="AA77" s="31">
        <v>47.856304347826097</v>
      </c>
      <c r="AB77" s="31">
        <v>0</v>
      </c>
      <c r="AC77" s="36">
        <v>0</v>
      </c>
      <c r="AD77" s="31">
        <v>0</v>
      </c>
      <c r="AE77" s="31">
        <v>0</v>
      </c>
      <c r="AF77" s="36" t="s">
        <v>446</v>
      </c>
      <c r="AG77" s="31">
        <v>5.913804347826086</v>
      </c>
      <c r="AH77" s="31">
        <v>0</v>
      </c>
      <c r="AI77" s="36">
        <v>0</v>
      </c>
      <c r="AJ77" t="s">
        <v>80</v>
      </c>
      <c r="AK77" s="37">
        <v>1</v>
      </c>
      <c r="AT77"/>
    </row>
    <row r="78" spans="1:46" x14ac:dyDescent="0.25">
      <c r="A78" t="s">
        <v>273</v>
      </c>
      <c r="B78" t="s">
        <v>157</v>
      </c>
      <c r="C78" t="s">
        <v>215</v>
      </c>
      <c r="D78" t="s">
        <v>244</v>
      </c>
      <c r="E78" s="31">
        <v>55.369565217391305</v>
      </c>
      <c r="F78" s="31">
        <v>228.16206521739133</v>
      </c>
      <c r="G78" s="31">
        <v>85.346304347826077</v>
      </c>
      <c r="H78" s="36">
        <v>0.37406000978518789</v>
      </c>
      <c r="I78" s="31">
        <v>48.71836956521738</v>
      </c>
      <c r="J78" s="31">
        <v>9.9717391304347824</v>
      </c>
      <c r="K78" s="36">
        <v>0.20468129823363659</v>
      </c>
      <c r="L78" s="31">
        <v>38.215652173913028</v>
      </c>
      <c r="M78" s="31">
        <v>9.9717391304347824</v>
      </c>
      <c r="N78" s="36">
        <v>0.26093337580777293</v>
      </c>
      <c r="O78" s="31">
        <v>4.8695652173913047</v>
      </c>
      <c r="P78" s="31">
        <v>0</v>
      </c>
      <c r="Q78" s="36">
        <v>0</v>
      </c>
      <c r="R78" s="31">
        <v>5.6331521739130439</v>
      </c>
      <c r="S78" s="31">
        <v>0</v>
      </c>
      <c r="T78" s="36">
        <v>0</v>
      </c>
      <c r="U78" s="31">
        <v>20.470434782608709</v>
      </c>
      <c r="V78" s="31">
        <v>12.217934782608697</v>
      </c>
      <c r="W78" s="36">
        <v>0.59685761012701211</v>
      </c>
      <c r="X78" s="31">
        <v>0</v>
      </c>
      <c r="Y78" s="31">
        <v>0</v>
      </c>
      <c r="Z78" s="36" t="s">
        <v>446</v>
      </c>
      <c r="AA78" s="31">
        <v>134.51597826086959</v>
      </c>
      <c r="AB78" s="31">
        <v>63.156630434782599</v>
      </c>
      <c r="AC78" s="36">
        <v>0.46951024890367787</v>
      </c>
      <c r="AD78" s="31">
        <v>0</v>
      </c>
      <c r="AE78" s="31">
        <v>0</v>
      </c>
      <c r="AF78" s="36" t="s">
        <v>446</v>
      </c>
      <c r="AG78" s="31">
        <v>24.457282608695653</v>
      </c>
      <c r="AH78" s="31">
        <v>0</v>
      </c>
      <c r="AI78" s="36">
        <v>0</v>
      </c>
      <c r="AJ78" t="s">
        <v>66</v>
      </c>
      <c r="AK78" s="37">
        <v>1</v>
      </c>
      <c r="AT78"/>
    </row>
    <row r="79" spans="1:46" x14ac:dyDescent="0.25">
      <c r="A79" t="s">
        <v>273</v>
      </c>
      <c r="B79" t="s">
        <v>109</v>
      </c>
      <c r="C79" t="s">
        <v>202</v>
      </c>
      <c r="D79" t="s">
        <v>241</v>
      </c>
      <c r="E79" s="31">
        <v>113.1304347826087</v>
      </c>
      <c r="F79" s="31">
        <v>440.14456521739135</v>
      </c>
      <c r="G79" s="31">
        <v>9.9997826086956501</v>
      </c>
      <c r="H79" s="36">
        <v>2.2719314059362901E-2</v>
      </c>
      <c r="I79" s="31">
        <v>108.93543478260871</v>
      </c>
      <c r="J79" s="31">
        <v>0</v>
      </c>
      <c r="K79" s="36">
        <v>0</v>
      </c>
      <c r="L79" s="31">
        <v>90.211521739130447</v>
      </c>
      <c r="M79" s="31">
        <v>0</v>
      </c>
      <c r="N79" s="36">
        <v>0</v>
      </c>
      <c r="O79" s="31">
        <v>13.680434782608694</v>
      </c>
      <c r="P79" s="31">
        <v>0</v>
      </c>
      <c r="Q79" s="36">
        <v>0</v>
      </c>
      <c r="R79" s="31">
        <v>5.0434782608695654</v>
      </c>
      <c r="S79" s="31">
        <v>0</v>
      </c>
      <c r="T79" s="36">
        <v>0</v>
      </c>
      <c r="U79" s="31">
        <v>55.297934782608685</v>
      </c>
      <c r="V79" s="31">
        <v>8.585760869565215</v>
      </c>
      <c r="W79" s="36">
        <v>0.155263680340291</v>
      </c>
      <c r="X79" s="31">
        <v>0.32750000000000001</v>
      </c>
      <c r="Y79" s="31">
        <v>0</v>
      </c>
      <c r="Z79" s="36">
        <v>0</v>
      </c>
      <c r="AA79" s="31">
        <v>239.05978260869568</v>
      </c>
      <c r="AB79" s="31">
        <v>0</v>
      </c>
      <c r="AC79" s="36">
        <v>0</v>
      </c>
      <c r="AD79" s="31">
        <v>0.38249999999999995</v>
      </c>
      <c r="AE79" s="31">
        <v>0</v>
      </c>
      <c r="AF79" s="36">
        <v>0</v>
      </c>
      <c r="AG79" s="31">
        <v>36.141413043478266</v>
      </c>
      <c r="AH79" s="31">
        <v>1.4140217391304348</v>
      </c>
      <c r="AI79" s="36">
        <v>3.9124694361821463E-2</v>
      </c>
      <c r="AJ79" t="s">
        <v>18</v>
      </c>
      <c r="AK79" s="37">
        <v>1</v>
      </c>
      <c r="AT79"/>
    </row>
    <row r="80" spans="1:46" x14ac:dyDescent="0.25">
      <c r="A80" t="s">
        <v>273</v>
      </c>
      <c r="B80" t="s">
        <v>135</v>
      </c>
      <c r="C80" t="s">
        <v>215</v>
      </c>
      <c r="D80" t="s">
        <v>244</v>
      </c>
      <c r="E80" s="31">
        <v>79.456521739130437</v>
      </c>
      <c r="F80" s="31">
        <v>336.27826086956526</v>
      </c>
      <c r="G80" s="31">
        <v>32.934782608695656</v>
      </c>
      <c r="H80" s="36">
        <v>9.7939077368638813E-2</v>
      </c>
      <c r="I80" s="31">
        <v>75.639456521739135</v>
      </c>
      <c r="J80" s="31">
        <v>6.2581521739130439</v>
      </c>
      <c r="K80" s="36">
        <v>8.2736609458773966E-2</v>
      </c>
      <c r="L80" s="31">
        <v>58.693804347826088</v>
      </c>
      <c r="M80" s="31">
        <v>6.2581521739130439</v>
      </c>
      <c r="N80" s="36">
        <v>0.10662372704325877</v>
      </c>
      <c r="O80" s="31">
        <v>12.510869565217391</v>
      </c>
      <c r="P80" s="31">
        <v>0</v>
      </c>
      <c r="Q80" s="36">
        <v>0</v>
      </c>
      <c r="R80" s="31">
        <v>4.4347826086956523</v>
      </c>
      <c r="S80" s="31">
        <v>0</v>
      </c>
      <c r="T80" s="36">
        <v>0</v>
      </c>
      <c r="U80" s="31">
        <v>29.236413043478262</v>
      </c>
      <c r="V80" s="31">
        <v>7.0163043478260869</v>
      </c>
      <c r="W80" s="36">
        <v>0.23998512872943581</v>
      </c>
      <c r="X80" s="31">
        <v>5.3913043478260869</v>
      </c>
      <c r="Y80" s="31">
        <v>0</v>
      </c>
      <c r="Z80" s="36">
        <v>0</v>
      </c>
      <c r="AA80" s="31">
        <v>226.01108695652175</v>
      </c>
      <c r="AB80" s="31">
        <v>19.660326086956523</v>
      </c>
      <c r="AC80" s="36">
        <v>8.6988325890130447E-2</v>
      </c>
      <c r="AD80" s="31">
        <v>0</v>
      </c>
      <c r="AE80" s="31">
        <v>0</v>
      </c>
      <c r="AF80" s="36" t="s">
        <v>446</v>
      </c>
      <c r="AG80" s="31">
        <v>0</v>
      </c>
      <c r="AH80" s="31">
        <v>0</v>
      </c>
      <c r="AI80" s="36" t="s">
        <v>446</v>
      </c>
      <c r="AJ80" t="s">
        <v>44</v>
      </c>
      <c r="AK80" s="37">
        <v>1</v>
      </c>
      <c r="AT80"/>
    </row>
    <row r="81" spans="1:46" x14ac:dyDescent="0.25">
      <c r="A81" t="s">
        <v>273</v>
      </c>
      <c r="B81" t="s">
        <v>156</v>
      </c>
      <c r="C81" t="s">
        <v>184</v>
      </c>
      <c r="D81" t="s">
        <v>241</v>
      </c>
      <c r="E81" s="31">
        <v>87.130434782608702</v>
      </c>
      <c r="F81" s="31">
        <v>340.14260869565214</v>
      </c>
      <c r="G81" s="31">
        <v>176.66282608695661</v>
      </c>
      <c r="H81" s="36">
        <v>0.51937870049391077</v>
      </c>
      <c r="I81" s="31">
        <v>96.075869565217403</v>
      </c>
      <c r="J81" s="31">
        <v>47.609239130434801</v>
      </c>
      <c r="K81" s="36">
        <v>0.49553794668615625</v>
      </c>
      <c r="L81" s="31">
        <v>69.342608695652189</v>
      </c>
      <c r="M81" s="31">
        <v>42.429347826086975</v>
      </c>
      <c r="N81" s="36">
        <v>0.61187989065008042</v>
      </c>
      <c r="O81" s="31">
        <v>21.309347826086945</v>
      </c>
      <c r="P81" s="31">
        <v>5.1798913043478256</v>
      </c>
      <c r="Q81" s="36">
        <v>0.24308070554869787</v>
      </c>
      <c r="R81" s="31">
        <v>5.4239130434782608</v>
      </c>
      <c r="S81" s="31">
        <v>0</v>
      </c>
      <c r="T81" s="36">
        <v>0</v>
      </c>
      <c r="U81" s="31">
        <v>27.221739130434788</v>
      </c>
      <c r="V81" s="31">
        <v>6.3498913043478256</v>
      </c>
      <c r="W81" s="36">
        <v>0.23326545280306654</v>
      </c>
      <c r="X81" s="31">
        <v>0</v>
      </c>
      <c r="Y81" s="31">
        <v>0</v>
      </c>
      <c r="Z81" s="36" t="s">
        <v>446</v>
      </c>
      <c r="AA81" s="31">
        <v>199.44826086956519</v>
      </c>
      <c r="AB81" s="31">
        <v>122.70369565217399</v>
      </c>
      <c r="AC81" s="36">
        <v>0.61521567105776631</v>
      </c>
      <c r="AD81" s="31">
        <v>0</v>
      </c>
      <c r="AE81" s="31">
        <v>0</v>
      </c>
      <c r="AF81" s="36" t="s">
        <v>446</v>
      </c>
      <c r="AG81" s="31">
        <v>17.396739130434781</v>
      </c>
      <c r="AH81" s="31">
        <v>0</v>
      </c>
      <c r="AI81" s="36">
        <v>0</v>
      </c>
      <c r="AJ81" t="s">
        <v>65</v>
      </c>
      <c r="AK81" s="37">
        <v>1</v>
      </c>
      <c r="AT81"/>
    </row>
    <row r="82" spans="1:46" x14ac:dyDescent="0.25">
      <c r="A82" t="s">
        <v>273</v>
      </c>
      <c r="B82" t="s">
        <v>101</v>
      </c>
      <c r="C82" t="s">
        <v>190</v>
      </c>
      <c r="D82" t="s">
        <v>243</v>
      </c>
      <c r="E82" s="31">
        <v>163.29347826086956</v>
      </c>
      <c r="F82" s="31">
        <v>660.31576086956534</v>
      </c>
      <c r="G82" s="31">
        <v>0</v>
      </c>
      <c r="H82" s="36">
        <v>0</v>
      </c>
      <c r="I82" s="31">
        <v>276.40402173913054</v>
      </c>
      <c r="J82" s="31">
        <v>0</v>
      </c>
      <c r="K82" s="36">
        <v>0</v>
      </c>
      <c r="L82" s="31">
        <v>272.29532608695661</v>
      </c>
      <c r="M82" s="31">
        <v>0</v>
      </c>
      <c r="N82" s="36">
        <v>0</v>
      </c>
      <c r="O82" s="31">
        <v>0</v>
      </c>
      <c r="P82" s="31">
        <v>0</v>
      </c>
      <c r="Q82" s="36" t="s">
        <v>446</v>
      </c>
      <c r="R82" s="31">
        <v>4.1086956521739131</v>
      </c>
      <c r="S82" s="31">
        <v>0</v>
      </c>
      <c r="T82" s="36">
        <v>0</v>
      </c>
      <c r="U82" s="31">
        <v>20.436739130434784</v>
      </c>
      <c r="V82" s="31">
        <v>0</v>
      </c>
      <c r="W82" s="36">
        <v>0</v>
      </c>
      <c r="X82" s="31">
        <v>0</v>
      </c>
      <c r="Y82" s="31">
        <v>0</v>
      </c>
      <c r="Z82" s="36" t="s">
        <v>446</v>
      </c>
      <c r="AA82" s="31">
        <v>294.2347826086957</v>
      </c>
      <c r="AB82" s="31">
        <v>0</v>
      </c>
      <c r="AC82" s="36">
        <v>0</v>
      </c>
      <c r="AD82" s="31">
        <v>0</v>
      </c>
      <c r="AE82" s="31">
        <v>0</v>
      </c>
      <c r="AF82" s="36" t="s">
        <v>446</v>
      </c>
      <c r="AG82" s="31">
        <v>69.240217391304355</v>
      </c>
      <c r="AH82" s="31">
        <v>0</v>
      </c>
      <c r="AI82" s="36">
        <v>0</v>
      </c>
      <c r="AJ82" t="s">
        <v>10</v>
      </c>
      <c r="AK82" s="37">
        <v>1</v>
      </c>
      <c r="AT82"/>
    </row>
    <row r="83" spans="1:46" x14ac:dyDescent="0.25">
      <c r="A83" t="s">
        <v>273</v>
      </c>
      <c r="B83" t="s">
        <v>142</v>
      </c>
      <c r="C83" t="s">
        <v>196</v>
      </c>
      <c r="D83" t="s">
        <v>246</v>
      </c>
      <c r="E83" s="31">
        <v>46.304347826086953</v>
      </c>
      <c r="F83" s="31">
        <v>202.06043478260872</v>
      </c>
      <c r="G83" s="31">
        <v>98.484891304347812</v>
      </c>
      <c r="H83" s="36">
        <v>0.48740314456071027</v>
      </c>
      <c r="I83" s="31">
        <v>59.83282608695653</v>
      </c>
      <c r="J83" s="31">
        <v>14.278043478260871</v>
      </c>
      <c r="K83" s="36">
        <v>0.23863227616075225</v>
      </c>
      <c r="L83" s="31">
        <v>48.154347826086962</v>
      </c>
      <c r="M83" s="31">
        <v>14.278043478260871</v>
      </c>
      <c r="N83" s="36">
        <v>0.29650580109250146</v>
      </c>
      <c r="O83" s="31">
        <v>8.1458695652173922</v>
      </c>
      <c r="P83" s="31">
        <v>0</v>
      </c>
      <c r="Q83" s="36">
        <v>0</v>
      </c>
      <c r="R83" s="31">
        <v>3.5326086956521738</v>
      </c>
      <c r="S83" s="31">
        <v>0</v>
      </c>
      <c r="T83" s="36">
        <v>0</v>
      </c>
      <c r="U83" s="31">
        <v>17.084347826086962</v>
      </c>
      <c r="V83" s="31">
        <v>1.9865217391304351</v>
      </c>
      <c r="W83" s="36">
        <v>0.11627729424339592</v>
      </c>
      <c r="X83" s="31">
        <v>0</v>
      </c>
      <c r="Y83" s="31">
        <v>0</v>
      </c>
      <c r="Z83" s="36" t="s">
        <v>446</v>
      </c>
      <c r="AA83" s="31">
        <v>115.74163043478262</v>
      </c>
      <c r="AB83" s="31">
        <v>82.220326086956504</v>
      </c>
      <c r="AC83" s="36">
        <v>0.71037815674529925</v>
      </c>
      <c r="AD83" s="31">
        <v>2.3395652173913049</v>
      </c>
      <c r="AE83" s="31">
        <v>0</v>
      </c>
      <c r="AF83" s="36">
        <v>0</v>
      </c>
      <c r="AG83" s="31">
        <v>7.0620652173913037</v>
      </c>
      <c r="AH83" s="31">
        <v>0</v>
      </c>
      <c r="AI83" s="36">
        <v>0</v>
      </c>
      <c r="AJ83" t="s">
        <v>51</v>
      </c>
      <c r="AK83" s="37">
        <v>1</v>
      </c>
      <c r="AT83"/>
    </row>
    <row r="84" spans="1:46" x14ac:dyDescent="0.25">
      <c r="A84" t="s">
        <v>273</v>
      </c>
      <c r="B84" t="s">
        <v>95</v>
      </c>
      <c r="C84" t="s">
        <v>186</v>
      </c>
      <c r="D84" t="s">
        <v>244</v>
      </c>
      <c r="E84" s="31">
        <v>42.434782608695649</v>
      </c>
      <c r="F84" s="31">
        <v>245.46749999999997</v>
      </c>
      <c r="G84" s="31">
        <v>61.507391304347806</v>
      </c>
      <c r="H84" s="36">
        <v>0.25057244362022596</v>
      </c>
      <c r="I84" s="31">
        <v>67.214456521739123</v>
      </c>
      <c r="J84" s="31">
        <v>0.50978260869565228</v>
      </c>
      <c r="K84" s="36">
        <v>7.5844191127361661E-3</v>
      </c>
      <c r="L84" s="31">
        <v>51.596195652173918</v>
      </c>
      <c r="M84" s="31">
        <v>0.50978260869565228</v>
      </c>
      <c r="N84" s="36">
        <v>9.8802363672751414E-3</v>
      </c>
      <c r="O84" s="31">
        <v>10.400869565217386</v>
      </c>
      <c r="P84" s="31">
        <v>0</v>
      </c>
      <c r="Q84" s="36">
        <v>0</v>
      </c>
      <c r="R84" s="31">
        <v>5.2173913043478262</v>
      </c>
      <c r="S84" s="31">
        <v>0</v>
      </c>
      <c r="T84" s="36">
        <v>0</v>
      </c>
      <c r="U84" s="31">
        <v>20.670760869565214</v>
      </c>
      <c r="V84" s="31">
        <v>14.285869565217393</v>
      </c>
      <c r="W84" s="36">
        <v>0.69111483875038804</v>
      </c>
      <c r="X84" s="31">
        <v>0</v>
      </c>
      <c r="Y84" s="31">
        <v>0</v>
      </c>
      <c r="Z84" s="36" t="s">
        <v>446</v>
      </c>
      <c r="AA84" s="31">
        <v>139.00684782608695</v>
      </c>
      <c r="AB84" s="31">
        <v>46.711739130434758</v>
      </c>
      <c r="AC84" s="36">
        <v>0.33603912225156235</v>
      </c>
      <c r="AD84" s="31">
        <v>0</v>
      </c>
      <c r="AE84" s="31">
        <v>0</v>
      </c>
      <c r="AF84" s="36" t="s">
        <v>446</v>
      </c>
      <c r="AG84" s="31">
        <v>18.575434782608692</v>
      </c>
      <c r="AH84" s="31">
        <v>0</v>
      </c>
      <c r="AI84" s="36">
        <v>0</v>
      </c>
      <c r="AJ84" t="s">
        <v>4</v>
      </c>
      <c r="AK84" s="37">
        <v>1</v>
      </c>
      <c r="AT84"/>
    </row>
    <row r="85" spans="1:46" x14ac:dyDescent="0.25">
      <c r="A85" t="s">
        <v>273</v>
      </c>
      <c r="B85" t="s">
        <v>160</v>
      </c>
      <c r="C85" t="s">
        <v>223</v>
      </c>
      <c r="D85" t="s">
        <v>251</v>
      </c>
      <c r="E85" s="31">
        <v>32.326086956521742</v>
      </c>
      <c r="F85" s="31">
        <v>121.40902173913042</v>
      </c>
      <c r="G85" s="31">
        <v>21.720108695652176</v>
      </c>
      <c r="H85" s="36">
        <v>0.17890028586443779</v>
      </c>
      <c r="I85" s="31">
        <v>13.4375</v>
      </c>
      <c r="J85" s="31">
        <v>0</v>
      </c>
      <c r="K85" s="36">
        <v>0</v>
      </c>
      <c r="L85" s="31">
        <v>7.0298913043478262</v>
      </c>
      <c r="M85" s="31">
        <v>0</v>
      </c>
      <c r="N85" s="36">
        <v>0</v>
      </c>
      <c r="O85" s="31">
        <v>3.9076086956521738</v>
      </c>
      <c r="P85" s="31">
        <v>0</v>
      </c>
      <c r="Q85" s="36">
        <v>0</v>
      </c>
      <c r="R85" s="31">
        <v>2.5</v>
      </c>
      <c r="S85" s="31">
        <v>0</v>
      </c>
      <c r="T85" s="36">
        <v>0</v>
      </c>
      <c r="U85" s="31">
        <v>26.693260869565215</v>
      </c>
      <c r="V85" s="31">
        <v>0</v>
      </c>
      <c r="W85" s="36">
        <v>0</v>
      </c>
      <c r="X85" s="31">
        <v>1.9375</v>
      </c>
      <c r="Y85" s="31">
        <v>1.9375</v>
      </c>
      <c r="Z85" s="36">
        <v>1</v>
      </c>
      <c r="AA85" s="31">
        <v>72.734782608695639</v>
      </c>
      <c r="AB85" s="31">
        <v>19.782608695652176</v>
      </c>
      <c r="AC85" s="36">
        <v>0.27198278438639495</v>
      </c>
      <c r="AD85" s="31">
        <v>0</v>
      </c>
      <c r="AE85" s="31">
        <v>0</v>
      </c>
      <c r="AF85" s="36" t="s">
        <v>446</v>
      </c>
      <c r="AG85" s="31">
        <v>6.6059782608695654</v>
      </c>
      <c r="AH85" s="31">
        <v>0</v>
      </c>
      <c r="AI85" s="36">
        <v>0</v>
      </c>
      <c r="AJ85" t="s">
        <v>69</v>
      </c>
      <c r="AK85" s="37">
        <v>1</v>
      </c>
      <c r="AT85"/>
    </row>
    <row r="86" spans="1:46" x14ac:dyDescent="0.25">
      <c r="A86" t="s">
        <v>273</v>
      </c>
      <c r="B86" t="s">
        <v>99</v>
      </c>
      <c r="C86" t="s">
        <v>181</v>
      </c>
      <c r="D86" t="s">
        <v>240</v>
      </c>
      <c r="E86" s="31">
        <v>31.782608695652176</v>
      </c>
      <c r="F86" s="31">
        <v>167.10543478260868</v>
      </c>
      <c r="G86" s="31">
        <v>49.641304347826086</v>
      </c>
      <c r="H86" s="36">
        <v>0.29706576816251135</v>
      </c>
      <c r="I86" s="31">
        <v>36.282934782608706</v>
      </c>
      <c r="J86" s="31">
        <v>5.9809782608695654</v>
      </c>
      <c r="K86" s="36">
        <v>0.16484273658415288</v>
      </c>
      <c r="L86" s="31">
        <v>36.282934782608706</v>
      </c>
      <c r="M86" s="31">
        <v>5.9809782608695654</v>
      </c>
      <c r="N86" s="36">
        <v>0.16484273658415288</v>
      </c>
      <c r="O86" s="31">
        <v>0</v>
      </c>
      <c r="P86" s="31">
        <v>0</v>
      </c>
      <c r="Q86" s="36" t="s">
        <v>446</v>
      </c>
      <c r="R86" s="31">
        <v>0</v>
      </c>
      <c r="S86" s="31">
        <v>0</v>
      </c>
      <c r="T86" s="36" t="s">
        <v>446</v>
      </c>
      <c r="U86" s="31">
        <v>11.065434782608694</v>
      </c>
      <c r="V86" s="31">
        <v>5.9836956521739131</v>
      </c>
      <c r="W86" s="36">
        <v>0.54075558436965887</v>
      </c>
      <c r="X86" s="31">
        <v>0</v>
      </c>
      <c r="Y86" s="31">
        <v>0</v>
      </c>
      <c r="Z86" s="36" t="s">
        <v>446</v>
      </c>
      <c r="AA86" s="31">
        <v>100.09978260869563</v>
      </c>
      <c r="AB86" s="31">
        <v>37.676630434782609</v>
      </c>
      <c r="AC86" s="36">
        <v>0.37639073185669092</v>
      </c>
      <c r="AD86" s="31">
        <v>0</v>
      </c>
      <c r="AE86" s="31">
        <v>0</v>
      </c>
      <c r="AF86" s="36" t="s">
        <v>446</v>
      </c>
      <c r="AG86" s="31">
        <v>19.657282608695649</v>
      </c>
      <c r="AH86" s="31">
        <v>0</v>
      </c>
      <c r="AI86" s="36">
        <v>0</v>
      </c>
      <c r="AJ86" t="s">
        <v>8</v>
      </c>
      <c r="AK86" s="37">
        <v>1</v>
      </c>
      <c r="AT86"/>
    </row>
    <row r="87" spans="1:46" x14ac:dyDescent="0.25">
      <c r="A87" t="s">
        <v>273</v>
      </c>
      <c r="B87" t="s">
        <v>144</v>
      </c>
      <c r="C87" t="s">
        <v>210</v>
      </c>
      <c r="D87" t="s">
        <v>247</v>
      </c>
      <c r="E87" s="31">
        <v>91.586956521739125</v>
      </c>
      <c r="F87" s="31">
        <v>410.47804347826087</v>
      </c>
      <c r="G87" s="31">
        <v>50.736413043478258</v>
      </c>
      <c r="H87" s="36">
        <v>0.1236032324982695</v>
      </c>
      <c r="I87" s="31">
        <v>69.861195652173905</v>
      </c>
      <c r="J87" s="31">
        <v>9.008152173913043</v>
      </c>
      <c r="K87" s="36">
        <v>0.12894357289221017</v>
      </c>
      <c r="L87" s="31">
        <v>64.086739130434779</v>
      </c>
      <c r="M87" s="31">
        <v>9.008152173913043</v>
      </c>
      <c r="N87" s="36">
        <v>0.14056187436185333</v>
      </c>
      <c r="O87" s="31">
        <v>5.7744565217391308</v>
      </c>
      <c r="P87" s="31">
        <v>0</v>
      </c>
      <c r="Q87" s="36">
        <v>0</v>
      </c>
      <c r="R87" s="31">
        <v>0</v>
      </c>
      <c r="S87" s="31">
        <v>0</v>
      </c>
      <c r="T87" s="36" t="s">
        <v>446</v>
      </c>
      <c r="U87" s="31">
        <v>31.676630434782609</v>
      </c>
      <c r="V87" s="31">
        <v>8.554347826086957</v>
      </c>
      <c r="W87" s="36">
        <v>0.27005232907266019</v>
      </c>
      <c r="X87" s="31">
        <v>0</v>
      </c>
      <c r="Y87" s="31">
        <v>0</v>
      </c>
      <c r="Z87" s="36" t="s">
        <v>446</v>
      </c>
      <c r="AA87" s="31">
        <v>308.94021739130437</v>
      </c>
      <c r="AB87" s="31">
        <v>33.173913043478258</v>
      </c>
      <c r="AC87" s="36">
        <v>0.1073797167736828</v>
      </c>
      <c r="AD87" s="31">
        <v>0</v>
      </c>
      <c r="AE87" s="31">
        <v>0</v>
      </c>
      <c r="AF87" s="36" t="s">
        <v>446</v>
      </c>
      <c r="AG87" s="31">
        <v>0</v>
      </c>
      <c r="AH87" s="31">
        <v>0</v>
      </c>
      <c r="AI87" s="36" t="s">
        <v>446</v>
      </c>
      <c r="AJ87" t="s">
        <v>53</v>
      </c>
      <c r="AK87" s="37">
        <v>1</v>
      </c>
      <c r="AT87"/>
    </row>
    <row r="88" spans="1:46" x14ac:dyDescent="0.25">
      <c r="A88" t="s">
        <v>273</v>
      </c>
      <c r="B88" t="s">
        <v>133</v>
      </c>
      <c r="C88" t="s">
        <v>196</v>
      </c>
      <c r="D88" t="s">
        <v>246</v>
      </c>
      <c r="E88" s="31">
        <v>59.923913043478258</v>
      </c>
      <c r="F88" s="31">
        <v>243.125</v>
      </c>
      <c r="G88" s="31">
        <v>10.847826086956522</v>
      </c>
      <c r="H88" s="36">
        <v>4.4618307812674639E-2</v>
      </c>
      <c r="I88" s="31">
        <v>79.176630434782609</v>
      </c>
      <c r="J88" s="31">
        <v>4.875</v>
      </c>
      <c r="K88" s="36">
        <v>6.1571198132958097E-2</v>
      </c>
      <c r="L88" s="31">
        <v>68.024456521739125</v>
      </c>
      <c r="M88" s="31">
        <v>4.875</v>
      </c>
      <c r="N88" s="36">
        <v>7.1665401669795875E-2</v>
      </c>
      <c r="O88" s="31">
        <v>5.9347826086956523</v>
      </c>
      <c r="P88" s="31">
        <v>0</v>
      </c>
      <c r="Q88" s="36">
        <v>0</v>
      </c>
      <c r="R88" s="31">
        <v>5.2173913043478262</v>
      </c>
      <c r="S88" s="31">
        <v>0</v>
      </c>
      <c r="T88" s="36">
        <v>0</v>
      </c>
      <c r="U88" s="31">
        <v>11.1875</v>
      </c>
      <c r="V88" s="31">
        <v>0.97010869565217395</v>
      </c>
      <c r="W88" s="36">
        <v>8.6713626427009957E-2</v>
      </c>
      <c r="X88" s="31">
        <v>0</v>
      </c>
      <c r="Y88" s="31">
        <v>0</v>
      </c>
      <c r="Z88" s="36" t="s">
        <v>446</v>
      </c>
      <c r="AA88" s="31">
        <v>131.02717391304347</v>
      </c>
      <c r="AB88" s="31">
        <v>5.0027173913043477</v>
      </c>
      <c r="AC88" s="36">
        <v>3.8180762370898833E-2</v>
      </c>
      <c r="AD88" s="31">
        <v>0.34782608695652173</v>
      </c>
      <c r="AE88" s="31">
        <v>0</v>
      </c>
      <c r="AF88" s="36">
        <v>0</v>
      </c>
      <c r="AG88" s="31">
        <v>21.385869565217391</v>
      </c>
      <c r="AH88" s="31">
        <v>0</v>
      </c>
      <c r="AI88" s="36">
        <v>0</v>
      </c>
      <c r="AJ88" t="s">
        <v>42</v>
      </c>
      <c r="AK88" s="37">
        <v>1</v>
      </c>
      <c r="AT88"/>
    </row>
    <row r="89" spans="1:46" x14ac:dyDescent="0.25">
      <c r="A89" t="s">
        <v>273</v>
      </c>
      <c r="B89" t="s">
        <v>176</v>
      </c>
      <c r="C89" t="s">
        <v>181</v>
      </c>
      <c r="D89" t="s">
        <v>240</v>
      </c>
      <c r="E89" s="31">
        <v>51.510869565217391</v>
      </c>
      <c r="F89" s="31">
        <v>232.84195652173912</v>
      </c>
      <c r="G89" s="31">
        <v>26.913804347826094</v>
      </c>
      <c r="H89" s="36">
        <v>0.11558829323491493</v>
      </c>
      <c r="I89" s="31">
        <v>43.920760869565221</v>
      </c>
      <c r="J89" s="31">
        <v>4.662826086956521</v>
      </c>
      <c r="K89" s="36">
        <v>0.10616451069242779</v>
      </c>
      <c r="L89" s="31">
        <v>26.128913043478263</v>
      </c>
      <c r="M89" s="31">
        <v>4.662826086956521</v>
      </c>
      <c r="N89" s="36">
        <v>0.17845465210120384</v>
      </c>
      <c r="O89" s="31">
        <v>12.139673913043477</v>
      </c>
      <c r="P89" s="31">
        <v>0</v>
      </c>
      <c r="Q89" s="36">
        <v>0</v>
      </c>
      <c r="R89" s="31">
        <v>5.6521739130434785</v>
      </c>
      <c r="S89" s="31">
        <v>0</v>
      </c>
      <c r="T89" s="36">
        <v>0</v>
      </c>
      <c r="U89" s="31">
        <v>56.408804347826063</v>
      </c>
      <c r="V89" s="31">
        <v>1.7616304347826088</v>
      </c>
      <c r="W89" s="36">
        <v>3.1229707049277321E-2</v>
      </c>
      <c r="X89" s="31">
        <v>9.7391304347826099E-2</v>
      </c>
      <c r="Y89" s="31">
        <v>0</v>
      </c>
      <c r="Z89" s="36">
        <v>0</v>
      </c>
      <c r="AA89" s="31">
        <v>122.35945652173913</v>
      </c>
      <c r="AB89" s="31">
        <v>20.489347826086963</v>
      </c>
      <c r="AC89" s="36">
        <v>0.1674520989920113</v>
      </c>
      <c r="AD89" s="31">
        <v>0.39184782608695651</v>
      </c>
      <c r="AE89" s="31">
        <v>0</v>
      </c>
      <c r="AF89" s="36">
        <v>0</v>
      </c>
      <c r="AG89" s="31">
        <v>9.6636956521739119</v>
      </c>
      <c r="AH89" s="31">
        <v>0</v>
      </c>
      <c r="AI89" s="36">
        <v>0</v>
      </c>
      <c r="AJ89" t="s">
        <v>86</v>
      </c>
      <c r="AK89" s="37">
        <v>1</v>
      </c>
      <c r="AT89"/>
    </row>
    <row r="90" spans="1:46" x14ac:dyDescent="0.25">
      <c r="A90" t="s">
        <v>273</v>
      </c>
      <c r="B90" t="s">
        <v>117</v>
      </c>
      <c r="C90" t="s">
        <v>206</v>
      </c>
      <c r="D90" t="s">
        <v>250</v>
      </c>
      <c r="E90" s="31">
        <v>54.456521739130437</v>
      </c>
      <c r="F90" s="31">
        <v>180.34782608695653</v>
      </c>
      <c r="G90" s="31">
        <v>9.625</v>
      </c>
      <c r="H90" s="36">
        <v>5.3369093539054967E-2</v>
      </c>
      <c r="I90" s="31">
        <v>27.290760869565219</v>
      </c>
      <c r="J90" s="31">
        <v>0.40760869565217389</v>
      </c>
      <c r="K90" s="36">
        <v>1.4935776162501243E-2</v>
      </c>
      <c r="L90" s="31">
        <v>18.122282608695652</v>
      </c>
      <c r="M90" s="31">
        <v>0</v>
      </c>
      <c r="N90" s="36">
        <v>0</v>
      </c>
      <c r="O90" s="31">
        <v>5.8641304347826084</v>
      </c>
      <c r="P90" s="31">
        <v>0.40760869565217389</v>
      </c>
      <c r="Q90" s="36">
        <v>6.9508804448563485E-2</v>
      </c>
      <c r="R90" s="31">
        <v>3.3043478260869565</v>
      </c>
      <c r="S90" s="31">
        <v>0</v>
      </c>
      <c r="T90" s="36">
        <v>0</v>
      </c>
      <c r="U90" s="31">
        <v>42.907608695652172</v>
      </c>
      <c r="V90" s="31">
        <v>0</v>
      </c>
      <c r="W90" s="36">
        <v>0</v>
      </c>
      <c r="X90" s="31">
        <v>0</v>
      </c>
      <c r="Y90" s="31">
        <v>0</v>
      </c>
      <c r="Z90" s="36" t="s">
        <v>446</v>
      </c>
      <c r="AA90" s="31">
        <v>94.467391304347828</v>
      </c>
      <c r="AB90" s="31">
        <v>9.2173913043478262</v>
      </c>
      <c r="AC90" s="36">
        <v>9.7572201127603272E-2</v>
      </c>
      <c r="AD90" s="31">
        <v>0</v>
      </c>
      <c r="AE90" s="31">
        <v>0</v>
      </c>
      <c r="AF90" s="36" t="s">
        <v>446</v>
      </c>
      <c r="AG90" s="31">
        <v>15.682065217391305</v>
      </c>
      <c r="AH90" s="31">
        <v>0</v>
      </c>
      <c r="AI90" s="36">
        <v>0</v>
      </c>
      <c r="AJ90" t="s">
        <v>26</v>
      </c>
      <c r="AK90" s="37">
        <v>1</v>
      </c>
      <c r="AT90"/>
    </row>
    <row r="91" spans="1:46" x14ac:dyDescent="0.25">
      <c r="A91" t="s">
        <v>273</v>
      </c>
      <c r="B91" t="s">
        <v>165</v>
      </c>
      <c r="C91" t="s">
        <v>198</v>
      </c>
      <c r="D91" t="s">
        <v>248</v>
      </c>
      <c r="E91" s="31">
        <v>39.554347826086953</v>
      </c>
      <c r="F91" s="31">
        <v>149.18206521739128</v>
      </c>
      <c r="G91" s="31">
        <v>98.408478260869586</v>
      </c>
      <c r="H91" s="36">
        <v>0.6596535456019238</v>
      </c>
      <c r="I91" s="31">
        <v>26.975543478260867</v>
      </c>
      <c r="J91" s="31">
        <v>3.3755434782608691</v>
      </c>
      <c r="K91" s="36">
        <v>0.1251334743628488</v>
      </c>
      <c r="L91" s="31">
        <v>21.065217391304344</v>
      </c>
      <c r="M91" s="31">
        <v>3.3755434782608691</v>
      </c>
      <c r="N91" s="36">
        <v>0.16024251805985554</v>
      </c>
      <c r="O91" s="31">
        <v>0</v>
      </c>
      <c r="P91" s="31">
        <v>0</v>
      </c>
      <c r="Q91" s="36" t="s">
        <v>446</v>
      </c>
      <c r="R91" s="31">
        <v>5.9103260869565215</v>
      </c>
      <c r="S91" s="31">
        <v>0</v>
      </c>
      <c r="T91" s="36">
        <v>0</v>
      </c>
      <c r="U91" s="31">
        <v>11.578586956521736</v>
      </c>
      <c r="V91" s="31">
        <v>5.7675000000000001</v>
      </c>
      <c r="W91" s="36">
        <v>0.49811777738141072</v>
      </c>
      <c r="X91" s="31">
        <v>0</v>
      </c>
      <c r="Y91" s="31">
        <v>0</v>
      </c>
      <c r="Z91" s="36" t="s">
        <v>446</v>
      </c>
      <c r="AA91" s="31">
        <v>97.052391304347822</v>
      </c>
      <c r="AB91" s="31">
        <v>82.179456521739155</v>
      </c>
      <c r="AC91" s="36">
        <v>0.84675354638126898</v>
      </c>
      <c r="AD91" s="31">
        <v>0</v>
      </c>
      <c r="AE91" s="31">
        <v>0</v>
      </c>
      <c r="AF91" s="36" t="s">
        <v>446</v>
      </c>
      <c r="AG91" s="31">
        <v>13.575543478260872</v>
      </c>
      <c r="AH91" s="31">
        <v>7.0859782608695641</v>
      </c>
      <c r="AI91" s="36">
        <v>0.52196645181952817</v>
      </c>
      <c r="AJ91" t="s">
        <v>74</v>
      </c>
      <c r="AK91" s="37">
        <v>1</v>
      </c>
      <c r="AT91"/>
    </row>
    <row r="92" spans="1:46" x14ac:dyDescent="0.25">
      <c r="E92" s="31"/>
      <c r="F92" s="31"/>
      <c r="G92" s="31"/>
      <c r="I92" s="31"/>
      <c r="J92" s="31"/>
      <c r="L92" s="31"/>
      <c r="M92" s="31"/>
      <c r="O92" s="31"/>
      <c r="R92" s="31"/>
      <c r="U92" s="31"/>
      <c r="X92" s="31"/>
      <c r="AA92" s="31"/>
      <c r="AD92" s="31"/>
      <c r="AG92" s="31"/>
      <c r="AT92"/>
    </row>
    <row r="93" spans="1:46" x14ac:dyDescent="0.25">
      <c r="AT93"/>
    </row>
    <row r="94" spans="1:46" x14ac:dyDescent="0.25">
      <c r="AT94"/>
    </row>
    <row r="95" spans="1:46" x14ac:dyDescent="0.25">
      <c r="AT95"/>
    </row>
    <row r="96" spans="1:46" x14ac:dyDescent="0.25">
      <c r="AT96"/>
    </row>
    <row r="97" spans="38:46" x14ac:dyDescent="0.25">
      <c r="AT97"/>
    </row>
    <row r="104" spans="38:46" x14ac:dyDescent="0.25">
      <c r="AL104" s="31"/>
      <c r="AM104" s="31"/>
      <c r="AN104" s="31"/>
      <c r="AO104" s="31"/>
      <c r="AP104" s="31"/>
      <c r="AQ104" s="31"/>
      <c r="AR104" s="31"/>
    </row>
  </sheetData>
  <pageMargins left="0.7" right="0.7" top="0.75" bottom="0.75" header="0.3" footer="0.3"/>
  <pageSetup orientation="portrait" horizontalDpi="1200" verticalDpi="1200" r:id="rId1"/>
  <ignoredErrors>
    <ignoredError sqref="AJ2:AJ91"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91"/>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303</v>
      </c>
      <c r="B1" s="1" t="s">
        <v>370</v>
      </c>
      <c r="C1" s="1" t="s">
        <v>306</v>
      </c>
      <c r="D1" s="1" t="s">
        <v>305</v>
      </c>
      <c r="E1" s="1" t="s">
        <v>307</v>
      </c>
      <c r="F1" s="1" t="s">
        <v>417</v>
      </c>
      <c r="G1" s="1" t="s">
        <v>418</v>
      </c>
      <c r="H1" s="1" t="s">
        <v>419</v>
      </c>
      <c r="I1" s="1" t="s">
        <v>420</v>
      </c>
      <c r="J1" s="1" t="s">
        <v>421</v>
      </c>
      <c r="K1" s="1" t="s">
        <v>422</v>
      </c>
      <c r="L1" s="1" t="s">
        <v>423</v>
      </c>
      <c r="M1" s="1" t="s">
        <v>424</v>
      </c>
      <c r="N1" s="1" t="s">
        <v>425</v>
      </c>
      <c r="O1" s="1" t="s">
        <v>426</v>
      </c>
      <c r="P1" s="1" t="s">
        <v>427</v>
      </c>
      <c r="Q1" s="1" t="s">
        <v>428</v>
      </c>
      <c r="R1" s="1" t="s">
        <v>429</v>
      </c>
      <c r="S1" s="1" t="s">
        <v>430</v>
      </c>
      <c r="T1" s="1" t="s">
        <v>431</v>
      </c>
      <c r="U1" s="1" t="s">
        <v>432</v>
      </c>
      <c r="V1" s="1" t="s">
        <v>433</v>
      </c>
      <c r="W1" s="1" t="s">
        <v>434</v>
      </c>
      <c r="X1" s="1" t="s">
        <v>435</v>
      </c>
      <c r="Y1" s="1" t="s">
        <v>436</v>
      </c>
      <c r="Z1" s="1" t="s">
        <v>437</v>
      </c>
      <c r="AA1" s="1" t="s">
        <v>438</v>
      </c>
      <c r="AB1" s="1" t="s">
        <v>439</v>
      </c>
      <c r="AC1" s="1" t="s">
        <v>440</v>
      </c>
      <c r="AD1" s="1" t="s">
        <v>441</v>
      </c>
      <c r="AE1" s="1" t="s">
        <v>442</v>
      </c>
      <c r="AF1" s="1" t="s">
        <v>443</v>
      </c>
      <c r="AG1" s="1" t="s">
        <v>444</v>
      </c>
      <c r="AH1" s="1" t="s">
        <v>304</v>
      </c>
      <c r="AI1" s="38" t="s">
        <v>445</v>
      </c>
    </row>
    <row r="2" spans="1:35" x14ac:dyDescent="0.25">
      <c r="A2" t="s">
        <v>273</v>
      </c>
      <c r="B2" t="s">
        <v>96</v>
      </c>
      <c r="C2" t="s">
        <v>195</v>
      </c>
      <c r="D2" t="s">
        <v>245</v>
      </c>
      <c r="E2" s="2">
        <v>43.010869565217391</v>
      </c>
      <c r="F2" s="2">
        <v>5.0434782608695654</v>
      </c>
      <c r="G2" s="2">
        <v>0.57608695652173914</v>
      </c>
      <c r="H2" s="2">
        <v>0.55978260869565222</v>
      </c>
      <c r="I2" s="2">
        <v>0.5</v>
      </c>
      <c r="J2" s="2">
        <v>0</v>
      </c>
      <c r="K2" s="2">
        <v>2.8260869565217392</v>
      </c>
      <c r="L2" s="2">
        <v>0.21847826086956521</v>
      </c>
      <c r="M2" s="2">
        <v>4.4347826086956523</v>
      </c>
      <c r="N2" s="2">
        <v>0</v>
      </c>
      <c r="O2" s="2">
        <v>0.10310841546626233</v>
      </c>
      <c r="P2" s="2">
        <v>9.0251086956521753</v>
      </c>
      <c r="Q2" s="2">
        <v>0</v>
      </c>
      <c r="R2" s="2">
        <v>0.20983320697498109</v>
      </c>
      <c r="S2" s="2">
        <v>3.6510869565217394</v>
      </c>
      <c r="T2" s="2">
        <v>0</v>
      </c>
      <c r="U2" s="2">
        <v>0</v>
      </c>
      <c r="V2" s="2">
        <v>8.4887541066464497E-2</v>
      </c>
      <c r="W2" s="2">
        <v>3.322826086956522</v>
      </c>
      <c r="X2" s="2">
        <v>0</v>
      </c>
      <c r="Y2" s="2">
        <v>4.1304347826086954E-2</v>
      </c>
      <c r="Z2" s="2">
        <v>7.8215820065706348E-2</v>
      </c>
      <c r="AA2" s="2">
        <v>0</v>
      </c>
      <c r="AB2" s="2">
        <v>0</v>
      </c>
      <c r="AC2" s="2">
        <v>0</v>
      </c>
      <c r="AD2" s="2">
        <v>0</v>
      </c>
      <c r="AE2" s="2">
        <v>0</v>
      </c>
      <c r="AF2" s="2">
        <v>0</v>
      </c>
      <c r="AG2" s="2">
        <v>1.0869565217391304</v>
      </c>
      <c r="AH2" t="s">
        <v>5</v>
      </c>
      <c r="AI2">
        <v>1</v>
      </c>
    </row>
    <row r="3" spans="1:35" x14ac:dyDescent="0.25">
      <c r="A3" t="s">
        <v>273</v>
      </c>
      <c r="B3" t="s">
        <v>116</v>
      </c>
      <c r="C3" t="s">
        <v>187</v>
      </c>
      <c r="D3" t="s">
        <v>247</v>
      </c>
      <c r="E3" s="2">
        <v>59.532608695652172</v>
      </c>
      <c r="F3" s="2">
        <v>5.2173913043478262</v>
      </c>
      <c r="G3" s="2">
        <v>0.48369565217391303</v>
      </c>
      <c r="H3" s="2">
        <v>0.39945652173913043</v>
      </c>
      <c r="I3" s="2">
        <v>1.8206521739130435</v>
      </c>
      <c r="J3" s="2">
        <v>0</v>
      </c>
      <c r="K3" s="2">
        <v>0</v>
      </c>
      <c r="L3" s="2">
        <v>4.4646739130434785</v>
      </c>
      <c r="M3" s="2">
        <v>3.2527173913043477</v>
      </c>
      <c r="N3" s="2">
        <v>0</v>
      </c>
      <c r="O3" s="2">
        <v>5.4637575314953439E-2</v>
      </c>
      <c r="P3" s="2">
        <v>4.5434782608695654</v>
      </c>
      <c r="Q3" s="2">
        <v>3.0842391304347827</v>
      </c>
      <c r="R3" s="2">
        <v>0.1281267117034873</v>
      </c>
      <c r="S3" s="2">
        <v>5.9619565217391308</v>
      </c>
      <c r="T3" s="2">
        <v>3.4755434782608696</v>
      </c>
      <c r="U3" s="2">
        <v>0</v>
      </c>
      <c r="V3" s="2">
        <v>0.15852656563812306</v>
      </c>
      <c r="W3" s="2">
        <v>4.5788043478260869</v>
      </c>
      <c r="X3" s="2">
        <v>4.6195652173913047</v>
      </c>
      <c r="Y3" s="2">
        <v>0</v>
      </c>
      <c r="Z3" s="2">
        <v>0.15450976812123424</v>
      </c>
      <c r="AA3" s="2">
        <v>0.2608695652173913</v>
      </c>
      <c r="AB3" s="2">
        <v>0</v>
      </c>
      <c r="AC3" s="2">
        <v>0</v>
      </c>
      <c r="AD3" s="2">
        <v>0</v>
      </c>
      <c r="AE3" s="2">
        <v>0</v>
      </c>
      <c r="AF3" s="2">
        <v>0</v>
      </c>
      <c r="AG3" s="2">
        <v>0</v>
      </c>
      <c r="AH3" t="s">
        <v>25</v>
      </c>
      <c r="AI3">
        <v>1</v>
      </c>
    </row>
    <row r="4" spans="1:35" x14ac:dyDescent="0.25">
      <c r="A4" t="s">
        <v>273</v>
      </c>
      <c r="B4" t="s">
        <v>97</v>
      </c>
      <c r="C4" t="s">
        <v>196</v>
      </c>
      <c r="D4" t="s">
        <v>246</v>
      </c>
      <c r="E4" s="2">
        <v>38.195652173913047</v>
      </c>
      <c r="F4" s="2">
        <v>29.780543478260874</v>
      </c>
      <c r="G4" s="2">
        <v>0.32608695652173914</v>
      </c>
      <c r="H4" s="2">
        <v>0.19565217391304349</v>
      </c>
      <c r="I4" s="2">
        <v>0.96195652173913049</v>
      </c>
      <c r="J4" s="2">
        <v>0</v>
      </c>
      <c r="K4" s="2">
        <v>0</v>
      </c>
      <c r="L4" s="2">
        <v>0.73934782608695648</v>
      </c>
      <c r="M4" s="2">
        <v>5.3858695652173916</v>
      </c>
      <c r="N4" s="2">
        <v>0</v>
      </c>
      <c r="O4" s="2">
        <v>0.14100739897552647</v>
      </c>
      <c r="P4" s="2">
        <v>3.8751086956521736</v>
      </c>
      <c r="Q4" s="2">
        <v>4.6964130434782607</v>
      </c>
      <c r="R4" s="2">
        <v>0.22441092771770058</v>
      </c>
      <c r="S4" s="2">
        <v>2.7859782608695651</v>
      </c>
      <c r="T4" s="2">
        <v>6.9735869565217383</v>
      </c>
      <c r="U4" s="2">
        <v>0</v>
      </c>
      <c r="V4" s="2">
        <v>0.2555150825270347</v>
      </c>
      <c r="W4" s="2">
        <v>1.8335869565217391</v>
      </c>
      <c r="X4" s="2">
        <v>3.1747826086956525</v>
      </c>
      <c r="Y4" s="2">
        <v>3.93945652173913</v>
      </c>
      <c r="Z4" s="2">
        <v>0.23426294820717128</v>
      </c>
      <c r="AA4" s="2">
        <v>0</v>
      </c>
      <c r="AB4" s="2">
        <v>0</v>
      </c>
      <c r="AC4" s="2">
        <v>0</v>
      </c>
      <c r="AD4" s="2">
        <v>0</v>
      </c>
      <c r="AE4" s="2">
        <v>0</v>
      </c>
      <c r="AF4" s="2">
        <v>0</v>
      </c>
      <c r="AG4" s="2">
        <v>0</v>
      </c>
      <c r="AH4" t="s">
        <v>6</v>
      </c>
      <c r="AI4">
        <v>1</v>
      </c>
    </row>
    <row r="5" spans="1:35" x14ac:dyDescent="0.25">
      <c r="A5" t="s">
        <v>273</v>
      </c>
      <c r="B5" t="s">
        <v>94</v>
      </c>
      <c r="C5" t="s">
        <v>184</v>
      </c>
      <c r="D5" t="s">
        <v>241</v>
      </c>
      <c r="E5" s="2">
        <v>129.43478260869566</v>
      </c>
      <c r="F5" s="2">
        <v>2.1095652173913044</v>
      </c>
      <c r="G5" s="2">
        <v>6.5217391304347824E-2</v>
      </c>
      <c r="H5" s="2">
        <v>0.66847826086956519</v>
      </c>
      <c r="I5" s="2">
        <v>0.25815217391304346</v>
      </c>
      <c r="J5" s="2">
        <v>0</v>
      </c>
      <c r="K5" s="2">
        <v>0</v>
      </c>
      <c r="L5" s="2">
        <v>1.3466304347826088</v>
      </c>
      <c r="M5" s="2">
        <v>12.860000000000003</v>
      </c>
      <c r="N5" s="2">
        <v>5.4682608695652188</v>
      </c>
      <c r="O5" s="2">
        <v>0.14160228417870341</v>
      </c>
      <c r="P5" s="2">
        <v>0</v>
      </c>
      <c r="Q5" s="2">
        <v>9.5129347826086956</v>
      </c>
      <c r="R5" s="2">
        <v>7.349596909640578E-2</v>
      </c>
      <c r="S5" s="2">
        <v>5.732608695652174</v>
      </c>
      <c r="T5" s="2">
        <v>3.1245652173913041</v>
      </c>
      <c r="U5" s="2">
        <v>0</v>
      </c>
      <c r="V5" s="2">
        <v>6.8429627141417537E-2</v>
      </c>
      <c r="W5" s="2">
        <v>2.7989130434782608</v>
      </c>
      <c r="X5" s="2">
        <v>0.58793478260869558</v>
      </c>
      <c r="Y5" s="2">
        <v>0</v>
      </c>
      <c r="Z5" s="2">
        <v>2.61664427275781E-2</v>
      </c>
      <c r="AA5" s="2">
        <v>0</v>
      </c>
      <c r="AB5" s="2">
        <v>4.6103260869565199</v>
      </c>
      <c r="AC5" s="2">
        <v>0</v>
      </c>
      <c r="AD5" s="2">
        <v>0</v>
      </c>
      <c r="AE5" s="2">
        <v>0</v>
      </c>
      <c r="AF5" s="2">
        <v>0</v>
      </c>
      <c r="AG5" s="2">
        <v>0</v>
      </c>
      <c r="AH5" t="s">
        <v>3</v>
      </c>
      <c r="AI5">
        <v>1</v>
      </c>
    </row>
    <row r="6" spans="1:35" x14ac:dyDescent="0.25">
      <c r="A6" t="s">
        <v>273</v>
      </c>
      <c r="B6" t="s">
        <v>124</v>
      </c>
      <c r="C6" t="s">
        <v>183</v>
      </c>
      <c r="D6" t="s">
        <v>245</v>
      </c>
      <c r="E6" s="2">
        <v>28.782608695652176</v>
      </c>
      <c r="F6" s="2">
        <v>5.7255434782608692</v>
      </c>
      <c r="G6" s="2">
        <v>4.3478260869565216E-2</v>
      </c>
      <c r="H6" s="2">
        <v>9.7826086956521743E-2</v>
      </c>
      <c r="I6" s="2">
        <v>1.9673913043478262</v>
      </c>
      <c r="J6" s="2">
        <v>0</v>
      </c>
      <c r="K6" s="2">
        <v>0</v>
      </c>
      <c r="L6" s="2">
        <v>0</v>
      </c>
      <c r="M6" s="2">
        <v>4.8315217391304346</v>
      </c>
      <c r="N6" s="2">
        <v>5.1195652173913047</v>
      </c>
      <c r="O6" s="2">
        <v>0.34573262839879149</v>
      </c>
      <c r="P6" s="2">
        <v>0</v>
      </c>
      <c r="Q6" s="2">
        <v>7.2543478260869536</v>
      </c>
      <c r="R6" s="2">
        <v>0.2520392749244712</v>
      </c>
      <c r="S6" s="2">
        <v>1.5698913043478258</v>
      </c>
      <c r="T6" s="2">
        <v>0</v>
      </c>
      <c r="U6" s="2">
        <v>0</v>
      </c>
      <c r="V6" s="2">
        <v>5.4543051359516599E-2</v>
      </c>
      <c r="W6" s="2">
        <v>2.019347826086956</v>
      </c>
      <c r="X6" s="2">
        <v>0</v>
      </c>
      <c r="Y6" s="2">
        <v>0</v>
      </c>
      <c r="Z6" s="2">
        <v>7.0158610271903302E-2</v>
      </c>
      <c r="AA6" s="2">
        <v>0</v>
      </c>
      <c r="AB6" s="2">
        <v>0</v>
      </c>
      <c r="AC6" s="2">
        <v>0</v>
      </c>
      <c r="AD6" s="2">
        <v>0</v>
      </c>
      <c r="AE6" s="2">
        <v>0</v>
      </c>
      <c r="AF6" s="2">
        <v>0</v>
      </c>
      <c r="AG6" s="2">
        <v>0</v>
      </c>
      <c r="AH6" t="s">
        <v>33</v>
      </c>
      <c r="AI6">
        <v>1</v>
      </c>
    </row>
    <row r="7" spans="1:35" x14ac:dyDescent="0.25">
      <c r="A7" t="s">
        <v>273</v>
      </c>
      <c r="B7" t="s">
        <v>118</v>
      </c>
      <c r="C7" t="s">
        <v>207</v>
      </c>
      <c r="D7" t="s">
        <v>241</v>
      </c>
      <c r="E7" s="2">
        <v>65.336956521739125</v>
      </c>
      <c r="F7" s="2">
        <v>8.695652173913043</v>
      </c>
      <c r="G7" s="2">
        <v>2.0625</v>
      </c>
      <c r="H7" s="2">
        <v>0.43206521739130432</v>
      </c>
      <c r="I7" s="2">
        <v>1.5163043478260869</v>
      </c>
      <c r="J7" s="2">
        <v>0</v>
      </c>
      <c r="K7" s="2">
        <v>0</v>
      </c>
      <c r="L7" s="2">
        <v>1.5625</v>
      </c>
      <c r="M7" s="2">
        <v>5.1304347826086953</v>
      </c>
      <c r="N7" s="2">
        <v>0</v>
      </c>
      <c r="O7" s="2">
        <v>7.8522708367992022E-2</v>
      </c>
      <c r="P7" s="2">
        <v>0</v>
      </c>
      <c r="Q7" s="2">
        <v>6.9891304347826084</v>
      </c>
      <c r="R7" s="2">
        <v>0.106970553984362</v>
      </c>
      <c r="S7" s="2">
        <v>1.7038043478260869</v>
      </c>
      <c r="T7" s="2">
        <v>4.2010869565217392</v>
      </c>
      <c r="U7" s="2">
        <v>0</v>
      </c>
      <c r="V7" s="2">
        <v>9.0375977374812858E-2</v>
      </c>
      <c r="W7" s="2">
        <v>8.1603260869565215</v>
      </c>
      <c r="X7" s="2">
        <v>0</v>
      </c>
      <c r="Y7" s="2">
        <v>0</v>
      </c>
      <c r="Z7" s="2">
        <v>0.12489602395608053</v>
      </c>
      <c r="AA7" s="2">
        <v>0</v>
      </c>
      <c r="AB7" s="2">
        <v>10.165760869565217</v>
      </c>
      <c r="AC7" s="2">
        <v>0</v>
      </c>
      <c r="AD7" s="2">
        <v>0</v>
      </c>
      <c r="AE7" s="2">
        <v>0</v>
      </c>
      <c r="AF7" s="2">
        <v>0</v>
      </c>
      <c r="AG7" s="2">
        <v>0</v>
      </c>
      <c r="AH7" t="s">
        <v>27</v>
      </c>
      <c r="AI7">
        <v>1</v>
      </c>
    </row>
    <row r="8" spans="1:35" x14ac:dyDescent="0.25">
      <c r="A8" t="s">
        <v>273</v>
      </c>
      <c r="B8" t="s">
        <v>104</v>
      </c>
      <c r="C8" t="s">
        <v>199</v>
      </c>
      <c r="D8" t="s">
        <v>246</v>
      </c>
      <c r="E8" s="2">
        <v>97.728260869565219</v>
      </c>
      <c r="F8" s="2">
        <v>6.4456521739130439</v>
      </c>
      <c r="G8" s="2">
        <v>0.38043478260869568</v>
      </c>
      <c r="H8" s="2">
        <v>0.73369565217391308</v>
      </c>
      <c r="I8" s="2">
        <v>3.0489130434782608</v>
      </c>
      <c r="J8" s="2">
        <v>0</v>
      </c>
      <c r="K8" s="2">
        <v>0</v>
      </c>
      <c r="L8" s="2">
        <v>9.5625</v>
      </c>
      <c r="M8" s="2">
        <v>0</v>
      </c>
      <c r="N8" s="2">
        <v>10.926630434782609</v>
      </c>
      <c r="O8" s="2">
        <v>0.11180625069513959</v>
      </c>
      <c r="P8" s="2">
        <v>6.0625</v>
      </c>
      <c r="Q8" s="2">
        <v>17.622282608695652</v>
      </c>
      <c r="R8" s="2">
        <v>0.24235346457568679</v>
      </c>
      <c r="S8" s="2">
        <v>10.771739130434783</v>
      </c>
      <c r="T8" s="2">
        <v>9.0461956521739122</v>
      </c>
      <c r="U8" s="2">
        <v>0</v>
      </c>
      <c r="V8" s="2">
        <v>0.2027861194527861</v>
      </c>
      <c r="W8" s="2">
        <v>11.410326086956522</v>
      </c>
      <c r="X8" s="2">
        <v>14.608695652173912</v>
      </c>
      <c r="Y8" s="2">
        <v>0</v>
      </c>
      <c r="Z8" s="2">
        <v>0.26623846068290513</v>
      </c>
      <c r="AA8" s="2">
        <v>0</v>
      </c>
      <c r="AB8" s="2">
        <v>0</v>
      </c>
      <c r="AC8" s="2">
        <v>0</v>
      </c>
      <c r="AD8" s="2">
        <v>0</v>
      </c>
      <c r="AE8" s="2">
        <v>4.1739130434782608</v>
      </c>
      <c r="AF8" s="2">
        <v>0</v>
      </c>
      <c r="AG8" s="2">
        <v>4.8913043478260872E-2</v>
      </c>
      <c r="AH8" t="s">
        <v>13</v>
      </c>
      <c r="AI8">
        <v>1</v>
      </c>
    </row>
    <row r="9" spans="1:35" x14ac:dyDescent="0.25">
      <c r="A9" t="s">
        <v>273</v>
      </c>
      <c r="B9" t="s">
        <v>103</v>
      </c>
      <c r="C9" t="s">
        <v>198</v>
      </c>
      <c r="D9" t="s">
        <v>248</v>
      </c>
      <c r="E9" s="2">
        <v>71.989130434782609</v>
      </c>
      <c r="F9" s="2">
        <v>5.0434782608695654</v>
      </c>
      <c r="G9" s="2">
        <v>0.29347826086956524</v>
      </c>
      <c r="H9" s="2">
        <v>0.32608695652173914</v>
      </c>
      <c r="I9" s="2">
        <v>1.5842391304347827</v>
      </c>
      <c r="J9" s="2">
        <v>0</v>
      </c>
      <c r="K9" s="2">
        <v>0.95652173913043481</v>
      </c>
      <c r="L9" s="2">
        <v>3.9442391304347835</v>
      </c>
      <c r="M9" s="2">
        <v>7.2979347826086967</v>
      </c>
      <c r="N9" s="2">
        <v>0</v>
      </c>
      <c r="O9" s="2">
        <v>0.1013755095878001</v>
      </c>
      <c r="P9" s="2">
        <v>0</v>
      </c>
      <c r="Q9" s="2">
        <v>6.7934782608695654</v>
      </c>
      <c r="R9" s="2">
        <v>9.4368111127887663E-2</v>
      </c>
      <c r="S9" s="2">
        <v>5.0538043478260857</v>
      </c>
      <c r="T9" s="2">
        <v>5.516413043478261</v>
      </c>
      <c r="U9" s="2">
        <v>0</v>
      </c>
      <c r="V9" s="2">
        <v>0.14683074135588101</v>
      </c>
      <c r="W9" s="2">
        <v>3.3391304347826085</v>
      </c>
      <c r="X9" s="2">
        <v>5.8634782608695648</v>
      </c>
      <c r="Y9" s="2">
        <v>0</v>
      </c>
      <c r="Z9" s="2">
        <v>0.12783330816850369</v>
      </c>
      <c r="AA9" s="2">
        <v>0</v>
      </c>
      <c r="AB9" s="2">
        <v>4.8126086956521741</v>
      </c>
      <c r="AC9" s="2">
        <v>0</v>
      </c>
      <c r="AD9" s="2">
        <v>0</v>
      </c>
      <c r="AE9" s="2">
        <v>0</v>
      </c>
      <c r="AF9" s="2">
        <v>0</v>
      </c>
      <c r="AG9" s="2">
        <v>0</v>
      </c>
      <c r="AH9" t="s">
        <v>12</v>
      </c>
      <c r="AI9">
        <v>1</v>
      </c>
    </row>
    <row r="10" spans="1:35" x14ac:dyDescent="0.25">
      <c r="A10" t="s">
        <v>273</v>
      </c>
      <c r="B10" t="s">
        <v>91</v>
      </c>
      <c r="C10" t="s">
        <v>184</v>
      </c>
      <c r="D10" t="s">
        <v>241</v>
      </c>
      <c r="E10" s="2">
        <v>76.336956521739125</v>
      </c>
      <c r="F10" s="2">
        <v>4.6956521739130439</v>
      </c>
      <c r="G10" s="2">
        <v>5.3232608695652175</v>
      </c>
      <c r="H10" s="2">
        <v>0</v>
      </c>
      <c r="I10" s="2">
        <v>0.64673913043478259</v>
      </c>
      <c r="J10" s="2">
        <v>0</v>
      </c>
      <c r="K10" s="2">
        <v>0</v>
      </c>
      <c r="L10" s="2">
        <v>4.4896739130434788</v>
      </c>
      <c r="M10" s="2">
        <v>0</v>
      </c>
      <c r="N10" s="2">
        <v>17.368695652173905</v>
      </c>
      <c r="O10" s="2">
        <v>0.22752669799231087</v>
      </c>
      <c r="P10" s="2">
        <v>4.6086956521739131</v>
      </c>
      <c r="Q10" s="2">
        <v>10.183478260869567</v>
      </c>
      <c r="R10" s="2">
        <v>0.19377474013954155</v>
      </c>
      <c r="S10" s="2">
        <v>22.078913043478259</v>
      </c>
      <c r="T10" s="2">
        <v>0</v>
      </c>
      <c r="U10" s="2">
        <v>0</v>
      </c>
      <c r="V10" s="2">
        <v>0.28922967392852056</v>
      </c>
      <c r="W10" s="2">
        <v>10.496413043478265</v>
      </c>
      <c r="X10" s="2">
        <v>12.81565217391304</v>
      </c>
      <c r="Y10" s="2">
        <v>4.313478260869565</v>
      </c>
      <c r="Z10" s="2">
        <v>0.3618895059091557</v>
      </c>
      <c r="AA10" s="2">
        <v>0</v>
      </c>
      <c r="AB10" s="2">
        <v>0</v>
      </c>
      <c r="AC10" s="2">
        <v>0</v>
      </c>
      <c r="AD10" s="2">
        <v>0</v>
      </c>
      <c r="AE10" s="2">
        <v>0</v>
      </c>
      <c r="AF10" s="2">
        <v>0</v>
      </c>
      <c r="AG10" s="2">
        <v>0</v>
      </c>
      <c r="AH10" t="s">
        <v>0</v>
      </c>
      <c r="AI10">
        <v>1</v>
      </c>
    </row>
    <row r="11" spans="1:35" x14ac:dyDescent="0.25">
      <c r="A11" t="s">
        <v>273</v>
      </c>
      <c r="B11" t="s">
        <v>105</v>
      </c>
      <c r="C11" t="s">
        <v>182</v>
      </c>
      <c r="D11" t="s">
        <v>243</v>
      </c>
      <c r="E11" s="2">
        <v>82.326086956521735</v>
      </c>
      <c r="F11" s="2">
        <v>5.4782608695652177</v>
      </c>
      <c r="G11" s="2">
        <v>0</v>
      </c>
      <c r="H11" s="2">
        <v>0.91304347826086951</v>
      </c>
      <c r="I11" s="2">
        <v>0</v>
      </c>
      <c r="J11" s="2">
        <v>0</v>
      </c>
      <c r="K11" s="2">
        <v>0</v>
      </c>
      <c r="L11" s="2">
        <v>0.42369565217391308</v>
      </c>
      <c r="M11" s="2">
        <v>15.131304347826086</v>
      </c>
      <c r="N11" s="2">
        <v>0</v>
      </c>
      <c r="O11" s="2">
        <v>0.18379720095062055</v>
      </c>
      <c r="P11" s="2">
        <v>16.833695652173912</v>
      </c>
      <c r="Q11" s="2">
        <v>0</v>
      </c>
      <c r="R11" s="2">
        <v>0.20447583839450753</v>
      </c>
      <c r="S11" s="2">
        <v>9.0303260869565172</v>
      </c>
      <c r="T11" s="2">
        <v>3.1899999999999995</v>
      </c>
      <c r="U11" s="2">
        <v>0</v>
      </c>
      <c r="V11" s="2">
        <v>0.14843807763401104</v>
      </c>
      <c r="W11" s="2">
        <v>9.6443478260869604</v>
      </c>
      <c r="X11" s="2">
        <v>6.8529347826086946</v>
      </c>
      <c r="Y11" s="2">
        <v>0</v>
      </c>
      <c r="Z11" s="2">
        <v>0.20038949036176398</v>
      </c>
      <c r="AA11" s="2">
        <v>0</v>
      </c>
      <c r="AB11" s="2">
        <v>0</v>
      </c>
      <c r="AC11" s="2">
        <v>0</v>
      </c>
      <c r="AD11" s="2">
        <v>0</v>
      </c>
      <c r="AE11" s="2">
        <v>0</v>
      </c>
      <c r="AF11" s="2">
        <v>0</v>
      </c>
      <c r="AG11" s="2">
        <v>0</v>
      </c>
      <c r="AH11" t="s">
        <v>14</v>
      </c>
      <c r="AI11">
        <v>1</v>
      </c>
    </row>
    <row r="12" spans="1:35" x14ac:dyDescent="0.25">
      <c r="A12" t="s">
        <v>273</v>
      </c>
      <c r="B12" t="s">
        <v>90</v>
      </c>
      <c r="C12" t="s">
        <v>207</v>
      </c>
      <c r="D12" t="s">
        <v>241</v>
      </c>
      <c r="E12" s="2">
        <v>36.076086956521742</v>
      </c>
      <c r="F12" s="2">
        <v>0</v>
      </c>
      <c r="G12" s="2">
        <v>0.84782608695652173</v>
      </c>
      <c r="H12" s="2">
        <v>0</v>
      </c>
      <c r="I12" s="2">
        <v>0</v>
      </c>
      <c r="J12" s="2">
        <v>0</v>
      </c>
      <c r="K12" s="2">
        <v>0</v>
      </c>
      <c r="L12" s="2">
        <v>0</v>
      </c>
      <c r="M12" s="2">
        <v>0</v>
      </c>
      <c r="N12" s="2">
        <v>0</v>
      </c>
      <c r="O12" s="2">
        <v>0</v>
      </c>
      <c r="P12" s="2">
        <v>5.4645652173913044</v>
      </c>
      <c r="Q12" s="2">
        <v>0.59750000000000025</v>
      </c>
      <c r="R12" s="2">
        <v>0.16803555287737271</v>
      </c>
      <c r="S12" s="2">
        <v>0</v>
      </c>
      <c r="T12" s="2">
        <v>0</v>
      </c>
      <c r="U12" s="2">
        <v>0</v>
      </c>
      <c r="V12" s="2">
        <v>0</v>
      </c>
      <c r="W12" s="2">
        <v>0</v>
      </c>
      <c r="X12" s="2">
        <v>0</v>
      </c>
      <c r="Y12" s="2">
        <v>0</v>
      </c>
      <c r="Z12" s="2">
        <v>0</v>
      </c>
      <c r="AA12" s="2">
        <v>0</v>
      </c>
      <c r="AB12" s="2">
        <v>0</v>
      </c>
      <c r="AC12" s="2">
        <v>0</v>
      </c>
      <c r="AD12" s="2">
        <v>0</v>
      </c>
      <c r="AE12" s="2">
        <v>0</v>
      </c>
      <c r="AF12" s="2">
        <v>0</v>
      </c>
      <c r="AG12" s="2">
        <v>0</v>
      </c>
      <c r="AH12" t="s">
        <v>75</v>
      </c>
      <c r="AI12">
        <v>1</v>
      </c>
    </row>
    <row r="13" spans="1:35" x14ac:dyDescent="0.25">
      <c r="A13" t="s">
        <v>273</v>
      </c>
      <c r="B13" t="s">
        <v>139</v>
      </c>
      <c r="C13" t="s">
        <v>192</v>
      </c>
      <c r="D13" t="s">
        <v>246</v>
      </c>
      <c r="E13" s="2">
        <v>30.086956521739129</v>
      </c>
      <c r="F13" s="2">
        <v>7.3097826086956523</v>
      </c>
      <c r="G13" s="2">
        <v>6.5217391304347824E-2</v>
      </c>
      <c r="H13" s="2">
        <v>0.1184782608695652</v>
      </c>
      <c r="I13" s="2">
        <v>0.13043478260869565</v>
      </c>
      <c r="J13" s="2">
        <v>0</v>
      </c>
      <c r="K13" s="2">
        <v>0</v>
      </c>
      <c r="L13" s="2">
        <v>0.4135869565217391</v>
      </c>
      <c r="M13" s="2">
        <v>5.0157608695652183</v>
      </c>
      <c r="N13" s="2">
        <v>0</v>
      </c>
      <c r="O13" s="2">
        <v>0.16670881502890178</v>
      </c>
      <c r="P13" s="2">
        <v>0</v>
      </c>
      <c r="Q13" s="2">
        <v>5.5747826086956511</v>
      </c>
      <c r="R13" s="2">
        <v>0.18528901734104045</v>
      </c>
      <c r="S13" s="2">
        <v>3.382173913043478</v>
      </c>
      <c r="T13" s="2">
        <v>0</v>
      </c>
      <c r="U13" s="2">
        <v>0</v>
      </c>
      <c r="V13" s="2">
        <v>0.11241329479768786</v>
      </c>
      <c r="W13" s="2">
        <v>1.4084782608695654</v>
      </c>
      <c r="X13" s="2">
        <v>0.98967391304347818</v>
      </c>
      <c r="Y13" s="2">
        <v>0</v>
      </c>
      <c r="Z13" s="2">
        <v>7.9707369942196543E-2</v>
      </c>
      <c r="AA13" s="2">
        <v>0</v>
      </c>
      <c r="AB13" s="2">
        <v>0</v>
      </c>
      <c r="AC13" s="2">
        <v>0</v>
      </c>
      <c r="AD13" s="2">
        <v>0</v>
      </c>
      <c r="AE13" s="2">
        <v>0</v>
      </c>
      <c r="AF13" s="2">
        <v>0</v>
      </c>
      <c r="AG13" s="2">
        <v>0</v>
      </c>
      <c r="AH13" t="s">
        <v>48</v>
      </c>
      <c r="AI13">
        <v>1</v>
      </c>
    </row>
    <row r="14" spans="1:35" x14ac:dyDescent="0.25">
      <c r="A14" t="s">
        <v>273</v>
      </c>
      <c r="B14" t="s">
        <v>137</v>
      </c>
      <c r="C14" t="s">
        <v>217</v>
      </c>
      <c r="D14" t="s">
        <v>238</v>
      </c>
      <c r="E14" s="2">
        <v>16.173913043478262</v>
      </c>
      <c r="F14" s="2">
        <v>3.5233695652173909</v>
      </c>
      <c r="G14" s="2">
        <v>0</v>
      </c>
      <c r="H14" s="2">
        <v>5.0326086956521736E-2</v>
      </c>
      <c r="I14" s="2">
        <v>0</v>
      </c>
      <c r="J14" s="2">
        <v>0</v>
      </c>
      <c r="K14" s="2">
        <v>0</v>
      </c>
      <c r="L14" s="2">
        <v>0</v>
      </c>
      <c r="M14" s="2">
        <v>2.3118478260869564</v>
      </c>
      <c r="N14" s="2">
        <v>0</v>
      </c>
      <c r="O14" s="2">
        <v>0.14293682795698923</v>
      </c>
      <c r="P14" s="2">
        <v>0</v>
      </c>
      <c r="Q14" s="2">
        <v>0</v>
      </c>
      <c r="R14" s="2">
        <v>0</v>
      </c>
      <c r="S14" s="2">
        <v>0.51913043478260879</v>
      </c>
      <c r="T14" s="2">
        <v>0.12793478260869565</v>
      </c>
      <c r="U14" s="2">
        <v>0</v>
      </c>
      <c r="V14" s="2">
        <v>4.0006720430107529E-2</v>
      </c>
      <c r="W14" s="2">
        <v>0.31608695652173902</v>
      </c>
      <c r="X14" s="2">
        <v>5.3260869565217396E-2</v>
      </c>
      <c r="Y14" s="2">
        <v>0</v>
      </c>
      <c r="Z14" s="2">
        <v>2.2836021505376336E-2</v>
      </c>
      <c r="AA14" s="2">
        <v>0</v>
      </c>
      <c r="AB14" s="2">
        <v>0</v>
      </c>
      <c r="AC14" s="2">
        <v>0</v>
      </c>
      <c r="AD14" s="2">
        <v>0</v>
      </c>
      <c r="AE14" s="2">
        <v>0</v>
      </c>
      <c r="AF14" s="2">
        <v>0</v>
      </c>
      <c r="AG14" s="2">
        <v>0</v>
      </c>
      <c r="AH14" t="s">
        <v>46</v>
      </c>
      <c r="AI14">
        <v>1</v>
      </c>
    </row>
    <row r="15" spans="1:35" x14ac:dyDescent="0.25">
      <c r="A15" t="s">
        <v>273</v>
      </c>
      <c r="B15" t="s">
        <v>147</v>
      </c>
      <c r="C15" t="s">
        <v>193</v>
      </c>
      <c r="D15" t="s">
        <v>239</v>
      </c>
      <c r="E15" s="2">
        <v>33.782608695652172</v>
      </c>
      <c r="F15" s="2">
        <v>5.4782608695652177</v>
      </c>
      <c r="G15" s="2">
        <v>9.7826086956521743E-2</v>
      </c>
      <c r="H15" s="2">
        <v>0.14673913043478262</v>
      </c>
      <c r="I15" s="2">
        <v>0.21739130434782608</v>
      </c>
      <c r="J15" s="2">
        <v>0</v>
      </c>
      <c r="K15" s="2">
        <v>0</v>
      </c>
      <c r="L15" s="2">
        <v>0</v>
      </c>
      <c r="M15" s="2">
        <v>4.759456521739132</v>
      </c>
      <c r="N15" s="2">
        <v>3.2505434782608691</v>
      </c>
      <c r="O15" s="2">
        <v>0.23710424710424716</v>
      </c>
      <c r="P15" s="2">
        <v>5.040108695652175</v>
      </c>
      <c r="Q15" s="2">
        <v>0</v>
      </c>
      <c r="R15" s="2">
        <v>0.14919240669240674</v>
      </c>
      <c r="S15" s="2">
        <v>3.9771739130434769</v>
      </c>
      <c r="T15" s="2">
        <v>0.41760869565217384</v>
      </c>
      <c r="U15" s="2">
        <v>0</v>
      </c>
      <c r="V15" s="2">
        <v>0.13009009009009004</v>
      </c>
      <c r="W15" s="2">
        <v>0.63510869565217387</v>
      </c>
      <c r="X15" s="2">
        <v>3.3744565217391309</v>
      </c>
      <c r="Y15" s="2">
        <v>0</v>
      </c>
      <c r="Z15" s="2">
        <v>0.11868725868725873</v>
      </c>
      <c r="AA15" s="2">
        <v>0</v>
      </c>
      <c r="AB15" s="2">
        <v>0</v>
      </c>
      <c r="AC15" s="2">
        <v>0</v>
      </c>
      <c r="AD15" s="2">
        <v>0</v>
      </c>
      <c r="AE15" s="2">
        <v>0</v>
      </c>
      <c r="AF15" s="2">
        <v>0</v>
      </c>
      <c r="AG15" s="2">
        <v>0</v>
      </c>
      <c r="AH15" t="s">
        <v>56</v>
      </c>
      <c r="AI15">
        <v>1</v>
      </c>
    </row>
    <row r="16" spans="1:35" x14ac:dyDescent="0.25">
      <c r="A16" t="s">
        <v>273</v>
      </c>
      <c r="B16" t="s">
        <v>108</v>
      </c>
      <c r="C16" t="s">
        <v>201</v>
      </c>
      <c r="D16" t="s">
        <v>238</v>
      </c>
      <c r="E16" s="2">
        <v>45.945652173913047</v>
      </c>
      <c r="F16" s="2">
        <v>4.5217391304347823</v>
      </c>
      <c r="G16" s="2">
        <v>0</v>
      </c>
      <c r="H16" s="2">
        <v>0.27173913043478259</v>
      </c>
      <c r="I16" s="2">
        <v>1.0380434782608696</v>
      </c>
      <c r="J16" s="2">
        <v>0</v>
      </c>
      <c r="K16" s="2">
        <v>0</v>
      </c>
      <c r="L16" s="2">
        <v>8.9673913043478257E-2</v>
      </c>
      <c r="M16" s="2">
        <v>7.7028260869565228</v>
      </c>
      <c r="N16" s="2">
        <v>0</v>
      </c>
      <c r="O16" s="2">
        <v>0.16765081618168914</v>
      </c>
      <c r="P16" s="2">
        <v>4.6086956521739131</v>
      </c>
      <c r="Q16" s="2">
        <v>3.6860869565217391</v>
      </c>
      <c r="R16" s="2">
        <v>0.18053465814998815</v>
      </c>
      <c r="S16" s="2">
        <v>3.4456521739130435</v>
      </c>
      <c r="T16" s="2">
        <v>4.0027173913043477</v>
      </c>
      <c r="U16" s="2">
        <v>0</v>
      </c>
      <c r="V16" s="2">
        <v>0.16211260941566119</v>
      </c>
      <c r="W16" s="2">
        <v>1.9293478260869565</v>
      </c>
      <c r="X16" s="2">
        <v>4.4918478260869561</v>
      </c>
      <c r="Y16" s="2">
        <v>0</v>
      </c>
      <c r="Z16" s="2">
        <v>0.13975632836527085</v>
      </c>
      <c r="AA16" s="2">
        <v>0</v>
      </c>
      <c r="AB16" s="2">
        <v>0</v>
      </c>
      <c r="AC16" s="2">
        <v>0</v>
      </c>
      <c r="AD16" s="2">
        <v>0</v>
      </c>
      <c r="AE16" s="2">
        <v>0</v>
      </c>
      <c r="AF16" s="2">
        <v>0</v>
      </c>
      <c r="AG16" s="2">
        <v>0</v>
      </c>
      <c r="AH16" t="s">
        <v>17</v>
      </c>
      <c r="AI16">
        <v>1</v>
      </c>
    </row>
    <row r="17" spans="1:35" x14ac:dyDescent="0.25">
      <c r="A17" t="s">
        <v>273</v>
      </c>
      <c r="B17" t="s">
        <v>141</v>
      </c>
      <c r="C17" t="s">
        <v>220</v>
      </c>
      <c r="D17" t="s">
        <v>246</v>
      </c>
      <c r="E17" s="2">
        <v>38.010869565217391</v>
      </c>
      <c r="F17" s="2">
        <v>5.3714130434782614</v>
      </c>
      <c r="G17" s="2">
        <v>0.16304347826086957</v>
      </c>
      <c r="H17" s="2">
        <v>0.19456521739130433</v>
      </c>
      <c r="I17" s="2">
        <v>0</v>
      </c>
      <c r="J17" s="2">
        <v>0</v>
      </c>
      <c r="K17" s="2">
        <v>0</v>
      </c>
      <c r="L17" s="2">
        <v>4.2552173913043472</v>
      </c>
      <c r="M17" s="2">
        <v>5.3601086956521753</v>
      </c>
      <c r="N17" s="2">
        <v>0</v>
      </c>
      <c r="O17" s="2">
        <v>0.14101515584786964</v>
      </c>
      <c r="P17" s="2">
        <v>0</v>
      </c>
      <c r="Q17" s="2">
        <v>5.7078260869565209</v>
      </c>
      <c r="R17" s="2">
        <v>0.15016299685444665</v>
      </c>
      <c r="S17" s="2">
        <v>4.3981521739130445</v>
      </c>
      <c r="T17" s="2">
        <v>2.8903260869565215</v>
      </c>
      <c r="U17" s="2">
        <v>0</v>
      </c>
      <c r="V17" s="2">
        <v>0.19174721189591079</v>
      </c>
      <c r="W17" s="2">
        <v>5.6454347826086968</v>
      </c>
      <c r="X17" s="2">
        <v>0.8442391304347826</v>
      </c>
      <c r="Y17" s="2">
        <v>1.0715217391304348</v>
      </c>
      <c r="Z17" s="2">
        <v>0.19892193308550191</v>
      </c>
      <c r="AA17" s="2">
        <v>0</v>
      </c>
      <c r="AB17" s="2">
        <v>0</v>
      </c>
      <c r="AC17" s="2">
        <v>0</v>
      </c>
      <c r="AD17" s="2">
        <v>0</v>
      </c>
      <c r="AE17" s="2">
        <v>0</v>
      </c>
      <c r="AF17" s="2">
        <v>0</v>
      </c>
      <c r="AG17" s="2">
        <v>0</v>
      </c>
      <c r="AH17" t="s">
        <v>50</v>
      </c>
      <c r="AI17">
        <v>1</v>
      </c>
    </row>
    <row r="18" spans="1:35" x14ac:dyDescent="0.25">
      <c r="A18" t="s">
        <v>273</v>
      </c>
      <c r="B18" t="s">
        <v>154</v>
      </c>
      <c r="C18" t="s">
        <v>226</v>
      </c>
      <c r="D18" t="s">
        <v>244</v>
      </c>
      <c r="E18" s="2">
        <v>67.293478260869563</v>
      </c>
      <c r="F18" s="2">
        <v>4.5217391304347823</v>
      </c>
      <c r="G18" s="2">
        <v>0</v>
      </c>
      <c r="H18" s="2">
        <v>0.65217391304347827</v>
      </c>
      <c r="I18" s="2">
        <v>4.4081521739130434</v>
      </c>
      <c r="J18" s="2">
        <v>0</v>
      </c>
      <c r="K18" s="2">
        <v>0</v>
      </c>
      <c r="L18" s="2">
        <v>3.1875</v>
      </c>
      <c r="M18" s="2">
        <v>10.019021739130432</v>
      </c>
      <c r="N18" s="2">
        <v>0</v>
      </c>
      <c r="O18" s="2">
        <v>0.14888547892101434</v>
      </c>
      <c r="P18" s="2">
        <v>10.578804347826088</v>
      </c>
      <c r="Q18" s="2">
        <v>0</v>
      </c>
      <c r="R18" s="2">
        <v>0.15720400581489261</v>
      </c>
      <c r="S18" s="2">
        <v>10.510869565217391</v>
      </c>
      <c r="T18" s="2">
        <v>3.0407608695652173</v>
      </c>
      <c r="U18" s="2">
        <v>0</v>
      </c>
      <c r="V18" s="2">
        <v>0.20138103698917784</v>
      </c>
      <c r="W18" s="2">
        <v>9.0226086956521723</v>
      </c>
      <c r="X18" s="2">
        <v>3.8233695652173911</v>
      </c>
      <c r="Y18" s="2">
        <v>0</v>
      </c>
      <c r="Z18" s="2">
        <v>0.19089484735906959</v>
      </c>
      <c r="AA18" s="2">
        <v>0</v>
      </c>
      <c r="AB18" s="2">
        <v>0</v>
      </c>
      <c r="AC18" s="2">
        <v>0</v>
      </c>
      <c r="AD18" s="2">
        <v>0</v>
      </c>
      <c r="AE18" s="2">
        <v>0</v>
      </c>
      <c r="AF18" s="2">
        <v>0</v>
      </c>
      <c r="AG18" s="2">
        <v>0</v>
      </c>
      <c r="AH18" t="s">
        <v>63</v>
      </c>
      <c r="AI18">
        <v>1</v>
      </c>
    </row>
    <row r="19" spans="1:35" x14ac:dyDescent="0.25">
      <c r="A19" t="s">
        <v>273</v>
      </c>
      <c r="B19" t="s">
        <v>162</v>
      </c>
      <c r="C19" t="s">
        <v>228</v>
      </c>
      <c r="D19" t="s">
        <v>237</v>
      </c>
      <c r="E19" s="2">
        <v>24.804347826086957</v>
      </c>
      <c r="F19" s="2">
        <v>4.8913043478260869</v>
      </c>
      <c r="G19" s="2">
        <v>0</v>
      </c>
      <c r="H19" s="2">
        <v>0.23369565217391305</v>
      </c>
      <c r="I19" s="2">
        <v>0</v>
      </c>
      <c r="J19" s="2">
        <v>0</v>
      </c>
      <c r="K19" s="2">
        <v>0</v>
      </c>
      <c r="L19" s="2">
        <v>0</v>
      </c>
      <c r="M19" s="2">
        <v>4.3777173913043477</v>
      </c>
      <c r="N19" s="2">
        <v>0</v>
      </c>
      <c r="O19" s="2">
        <v>0.17648992112182296</v>
      </c>
      <c r="P19" s="2">
        <v>4.0625</v>
      </c>
      <c r="Q19" s="2">
        <v>5.9918478260869561</v>
      </c>
      <c r="R19" s="2">
        <v>0.40534618755477653</v>
      </c>
      <c r="S19" s="2">
        <v>0</v>
      </c>
      <c r="T19" s="2">
        <v>0</v>
      </c>
      <c r="U19" s="2">
        <v>0</v>
      </c>
      <c r="V19" s="2">
        <v>0</v>
      </c>
      <c r="W19" s="2">
        <v>0</v>
      </c>
      <c r="X19" s="2">
        <v>0</v>
      </c>
      <c r="Y19" s="2">
        <v>0</v>
      </c>
      <c r="Z19" s="2">
        <v>0</v>
      </c>
      <c r="AA19" s="2">
        <v>0</v>
      </c>
      <c r="AB19" s="2">
        <v>0</v>
      </c>
      <c r="AC19" s="2">
        <v>0</v>
      </c>
      <c r="AD19" s="2">
        <v>0</v>
      </c>
      <c r="AE19" s="2">
        <v>0</v>
      </c>
      <c r="AF19" s="2">
        <v>0</v>
      </c>
      <c r="AG19" s="2">
        <v>0</v>
      </c>
      <c r="AH19" t="s">
        <v>71</v>
      </c>
      <c r="AI19">
        <v>1</v>
      </c>
    </row>
    <row r="20" spans="1:35" x14ac:dyDescent="0.25">
      <c r="A20" t="s">
        <v>273</v>
      </c>
      <c r="B20" t="s">
        <v>134</v>
      </c>
      <c r="C20" t="s">
        <v>196</v>
      </c>
      <c r="D20" t="s">
        <v>246</v>
      </c>
      <c r="E20" s="2">
        <v>48.347826086956523</v>
      </c>
      <c r="F20" s="2">
        <v>6.3478260869565215</v>
      </c>
      <c r="G20" s="2">
        <v>8.6956521739130432E-2</v>
      </c>
      <c r="H20" s="2">
        <v>0.36684782608695654</v>
      </c>
      <c r="I20" s="2">
        <v>1.3097826086956521</v>
      </c>
      <c r="J20" s="2">
        <v>0</v>
      </c>
      <c r="K20" s="2">
        <v>0</v>
      </c>
      <c r="L20" s="2">
        <v>3.0423913043478263</v>
      </c>
      <c r="M20" s="2">
        <v>5.4565217391304346</v>
      </c>
      <c r="N20" s="2">
        <v>0</v>
      </c>
      <c r="O20" s="2">
        <v>0.11285971223021582</v>
      </c>
      <c r="P20" s="2">
        <v>4.8070652173913047</v>
      </c>
      <c r="Q20" s="2">
        <v>2.0652173913043477</v>
      </c>
      <c r="R20" s="2">
        <v>0.14214253597122303</v>
      </c>
      <c r="S20" s="2">
        <v>9.6847826086956523</v>
      </c>
      <c r="T20" s="2">
        <v>4.4945652173913047</v>
      </c>
      <c r="U20" s="2">
        <v>0</v>
      </c>
      <c r="V20" s="2">
        <v>0.29327787769784175</v>
      </c>
      <c r="W20" s="2">
        <v>6.3858695652173916</v>
      </c>
      <c r="X20" s="2">
        <v>1.7173913043478262</v>
      </c>
      <c r="Y20" s="2">
        <v>0</v>
      </c>
      <c r="Z20" s="2">
        <v>0.16760341726618708</v>
      </c>
      <c r="AA20" s="2">
        <v>0</v>
      </c>
      <c r="AB20" s="2">
        <v>0</v>
      </c>
      <c r="AC20" s="2">
        <v>0</v>
      </c>
      <c r="AD20" s="2">
        <v>0</v>
      </c>
      <c r="AE20" s="2">
        <v>0</v>
      </c>
      <c r="AF20" s="2">
        <v>0</v>
      </c>
      <c r="AG20" s="2">
        <v>0</v>
      </c>
      <c r="AH20" t="s">
        <v>43</v>
      </c>
      <c r="AI20">
        <v>1</v>
      </c>
    </row>
    <row r="21" spans="1:35" x14ac:dyDescent="0.25">
      <c r="A21" t="s">
        <v>273</v>
      </c>
      <c r="B21" t="s">
        <v>153</v>
      </c>
      <c r="C21" t="s">
        <v>185</v>
      </c>
      <c r="D21" t="s">
        <v>236</v>
      </c>
      <c r="E21" s="2">
        <v>24.347826086956523</v>
      </c>
      <c r="F21" s="2">
        <v>2.5625</v>
      </c>
      <c r="G21" s="2">
        <v>1.0869565217391304E-2</v>
      </c>
      <c r="H21" s="2">
        <v>0.10326086956521739</v>
      </c>
      <c r="I21" s="2">
        <v>0.33858695652173909</v>
      </c>
      <c r="J21" s="2">
        <v>0</v>
      </c>
      <c r="K21" s="2">
        <v>0</v>
      </c>
      <c r="L21" s="2">
        <v>0</v>
      </c>
      <c r="M21" s="2">
        <v>1.2253260869565219</v>
      </c>
      <c r="N21" s="2">
        <v>5.4074999999999998</v>
      </c>
      <c r="O21" s="2">
        <v>0.27241964285714282</v>
      </c>
      <c r="P21" s="2">
        <v>3.8906521739130415</v>
      </c>
      <c r="Q21" s="2">
        <v>0</v>
      </c>
      <c r="R21" s="2">
        <v>0.15979464285714276</v>
      </c>
      <c r="S21" s="2">
        <v>3.8043478260869568E-2</v>
      </c>
      <c r="T21" s="2">
        <v>2.8954347826086968</v>
      </c>
      <c r="U21" s="2">
        <v>0</v>
      </c>
      <c r="V21" s="2">
        <v>0.1204821428571429</v>
      </c>
      <c r="W21" s="2">
        <v>1.263804347826087</v>
      </c>
      <c r="X21" s="2">
        <v>0.15793478260869565</v>
      </c>
      <c r="Y21" s="2">
        <v>0</v>
      </c>
      <c r="Z21" s="2">
        <v>5.8392857142857142E-2</v>
      </c>
      <c r="AA21" s="2">
        <v>0</v>
      </c>
      <c r="AB21" s="2">
        <v>0</v>
      </c>
      <c r="AC21" s="2">
        <v>0</v>
      </c>
      <c r="AD21" s="2">
        <v>0</v>
      </c>
      <c r="AE21" s="2">
        <v>0</v>
      </c>
      <c r="AF21" s="2">
        <v>0</v>
      </c>
      <c r="AG21" s="2">
        <v>0</v>
      </c>
      <c r="AH21" t="s">
        <v>62</v>
      </c>
      <c r="AI21">
        <v>1</v>
      </c>
    </row>
    <row r="22" spans="1:35" x14ac:dyDescent="0.25">
      <c r="A22" t="s">
        <v>273</v>
      </c>
      <c r="B22" t="s">
        <v>168</v>
      </c>
      <c r="C22" t="s">
        <v>214</v>
      </c>
      <c r="D22" t="s">
        <v>244</v>
      </c>
      <c r="E22" s="2">
        <v>37.510869565217391</v>
      </c>
      <c r="F22" s="2">
        <v>4.9565217391304346</v>
      </c>
      <c r="G22" s="2">
        <v>6.5217391304347824E-2</v>
      </c>
      <c r="H22" s="2">
        <v>0.20652173913043478</v>
      </c>
      <c r="I22" s="2">
        <v>1.1467391304347827</v>
      </c>
      <c r="J22" s="2">
        <v>0</v>
      </c>
      <c r="K22" s="2">
        <v>0</v>
      </c>
      <c r="L22" s="2">
        <v>2.717391304347826E-2</v>
      </c>
      <c r="M22" s="2">
        <v>4.6909782608695663</v>
      </c>
      <c r="N22" s="2">
        <v>0</v>
      </c>
      <c r="O22" s="2">
        <v>0.12505650536076501</v>
      </c>
      <c r="P22" s="2">
        <v>5.4673913043478271</v>
      </c>
      <c r="Q22" s="2">
        <v>0</v>
      </c>
      <c r="R22" s="2">
        <v>0.1457548536656042</v>
      </c>
      <c r="S22" s="2">
        <v>1.4629347826086956</v>
      </c>
      <c r="T22" s="2">
        <v>0</v>
      </c>
      <c r="U22" s="2">
        <v>0</v>
      </c>
      <c r="V22" s="2">
        <v>3.9000289771080845E-2</v>
      </c>
      <c r="W22" s="2">
        <v>1.5882608695652174</v>
      </c>
      <c r="X22" s="2">
        <v>0</v>
      </c>
      <c r="Y22" s="2">
        <v>0</v>
      </c>
      <c r="Z22" s="2">
        <v>4.2341350333236744E-2</v>
      </c>
      <c r="AA22" s="2">
        <v>0</v>
      </c>
      <c r="AB22" s="2">
        <v>0</v>
      </c>
      <c r="AC22" s="2">
        <v>0</v>
      </c>
      <c r="AD22" s="2">
        <v>0</v>
      </c>
      <c r="AE22" s="2">
        <v>0</v>
      </c>
      <c r="AF22" s="2">
        <v>0</v>
      </c>
      <c r="AG22" s="2">
        <v>0</v>
      </c>
      <c r="AH22" t="s">
        <v>78</v>
      </c>
      <c r="AI22">
        <v>1</v>
      </c>
    </row>
    <row r="23" spans="1:35" x14ac:dyDescent="0.25">
      <c r="A23" t="s">
        <v>273</v>
      </c>
      <c r="B23" t="s">
        <v>138</v>
      </c>
      <c r="C23" t="s">
        <v>218</v>
      </c>
      <c r="D23" t="s">
        <v>241</v>
      </c>
      <c r="E23" s="2">
        <v>54.717391304347828</v>
      </c>
      <c r="F23" s="2">
        <v>6.1010869565217396</v>
      </c>
      <c r="G23" s="2">
        <v>6.5217391304347824E-2</v>
      </c>
      <c r="H23" s="2">
        <v>0.26956521739130435</v>
      </c>
      <c r="I23" s="2">
        <v>0.10108695652173914</v>
      </c>
      <c r="J23" s="2">
        <v>0</v>
      </c>
      <c r="K23" s="2">
        <v>0</v>
      </c>
      <c r="L23" s="2">
        <v>3.841739130434783</v>
      </c>
      <c r="M23" s="2">
        <v>5.0669565217391312</v>
      </c>
      <c r="N23" s="2">
        <v>0</v>
      </c>
      <c r="O23" s="2">
        <v>9.2602304330552263E-2</v>
      </c>
      <c r="P23" s="2">
        <v>4.9168478260869568</v>
      </c>
      <c r="Q23" s="2">
        <v>5.8272826086956533</v>
      </c>
      <c r="R23" s="2">
        <v>0.19635677393722686</v>
      </c>
      <c r="S23" s="2">
        <v>4.3094565217391283</v>
      </c>
      <c r="T23" s="2">
        <v>3.5964130434782615</v>
      </c>
      <c r="U23" s="2">
        <v>0</v>
      </c>
      <c r="V23" s="2">
        <v>0.14448549860945567</v>
      </c>
      <c r="W23" s="2">
        <v>2.5252173913043481</v>
      </c>
      <c r="X23" s="2">
        <v>2.8838043478260871</v>
      </c>
      <c r="Y23" s="2">
        <v>3.1161956521739125</v>
      </c>
      <c r="Z23" s="2">
        <v>0.15580452920143029</v>
      </c>
      <c r="AA23" s="2">
        <v>0</v>
      </c>
      <c r="AB23" s="2">
        <v>0</v>
      </c>
      <c r="AC23" s="2">
        <v>0</v>
      </c>
      <c r="AD23" s="2">
        <v>0</v>
      </c>
      <c r="AE23" s="2">
        <v>0</v>
      </c>
      <c r="AF23" s="2">
        <v>0</v>
      </c>
      <c r="AG23" s="2">
        <v>0</v>
      </c>
      <c r="AH23" t="s">
        <v>47</v>
      </c>
      <c r="AI23">
        <v>1</v>
      </c>
    </row>
    <row r="24" spans="1:35" x14ac:dyDescent="0.25">
      <c r="A24" t="s">
        <v>273</v>
      </c>
      <c r="B24" t="s">
        <v>175</v>
      </c>
      <c r="C24" t="s">
        <v>235</v>
      </c>
      <c r="D24" t="s">
        <v>245</v>
      </c>
      <c r="E24" s="2">
        <v>44.119565217391305</v>
      </c>
      <c r="F24" s="2">
        <v>4.9891304347826084</v>
      </c>
      <c r="G24" s="2">
        <v>0</v>
      </c>
      <c r="H24" s="2">
        <v>0.24456521739130435</v>
      </c>
      <c r="I24" s="2">
        <v>4.6277173913043477</v>
      </c>
      <c r="J24" s="2">
        <v>0</v>
      </c>
      <c r="K24" s="2">
        <v>0</v>
      </c>
      <c r="L24" s="2">
        <v>0</v>
      </c>
      <c r="M24" s="2">
        <v>2.8423913043478262</v>
      </c>
      <c r="N24" s="2">
        <v>0</v>
      </c>
      <c r="O24" s="2">
        <v>6.4424735156442481E-2</v>
      </c>
      <c r="P24" s="2">
        <v>0</v>
      </c>
      <c r="Q24" s="2">
        <v>16.271739130434781</v>
      </c>
      <c r="R24" s="2">
        <v>0.36881005173688097</v>
      </c>
      <c r="S24" s="2">
        <v>0</v>
      </c>
      <c r="T24" s="2">
        <v>0</v>
      </c>
      <c r="U24" s="2">
        <v>0</v>
      </c>
      <c r="V24" s="2">
        <v>0</v>
      </c>
      <c r="W24" s="2">
        <v>0</v>
      </c>
      <c r="X24" s="2">
        <v>0</v>
      </c>
      <c r="Y24" s="2">
        <v>0</v>
      </c>
      <c r="Z24" s="2">
        <v>0</v>
      </c>
      <c r="AA24" s="2">
        <v>0</v>
      </c>
      <c r="AB24" s="2">
        <v>0</v>
      </c>
      <c r="AC24" s="2">
        <v>0</v>
      </c>
      <c r="AD24" s="2">
        <v>0</v>
      </c>
      <c r="AE24" s="2">
        <v>0</v>
      </c>
      <c r="AF24" s="2">
        <v>0</v>
      </c>
      <c r="AG24" s="2">
        <v>0</v>
      </c>
      <c r="AH24" t="s">
        <v>85</v>
      </c>
      <c r="AI24">
        <v>1</v>
      </c>
    </row>
    <row r="25" spans="1:35" x14ac:dyDescent="0.25">
      <c r="A25" t="s">
        <v>273</v>
      </c>
      <c r="B25" t="s">
        <v>119</v>
      </c>
      <c r="C25" t="s">
        <v>208</v>
      </c>
      <c r="D25" t="s">
        <v>245</v>
      </c>
      <c r="E25" s="2">
        <v>27.130434782608695</v>
      </c>
      <c r="F25" s="2">
        <v>3.3043478260869565</v>
      </c>
      <c r="G25" s="2">
        <v>1.0869565217391304E-2</v>
      </c>
      <c r="H25" s="2">
        <v>0.10326086956521739</v>
      </c>
      <c r="I25" s="2">
        <v>0.29347826086956524</v>
      </c>
      <c r="J25" s="2">
        <v>0</v>
      </c>
      <c r="K25" s="2">
        <v>0</v>
      </c>
      <c r="L25" s="2">
        <v>0</v>
      </c>
      <c r="M25" s="2">
        <v>4.3468478260869574</v>
      </c>
      <c r="N25" s="2">
        <v>0</v>
      </c>
      <c r="O25" s="2">
        <v>0.16022035256410261</v>
      </c>
      <c r="P25" s="2">
        <v>5.1392391304347793</v>
      </c>
      <c r="Q25" s="2">
        <v>0</v>
      </c>
      <c r="R25" s="2">
        <v>0.18942708333333322</v>
      </c>
      <c r="S25" s="2">
        <v>0.88836956521739119</v>
      </c>
      <c r="T25" s="2">
        <v>1.305108695652174</v>
      </c>
      <c r="U25" s="2">
        <v>0</v>
      </c>
      <c r="V25" s="2">
        <v>8.0849358974358979E-2</v>
      </c>
      <c r="W25" s="2">
        <v>0.23956521739130435</v>
      </c>
      <c r="X25" s="2">
        <v>1.2361956521739128</v>
      </c>
      <c r="Y25" s="2">
        <v>0</v>
      </c>
      <c r="Z25" s="2">
        <v>5.4395032051282044E-2</v>
      </c>
      <c r="AA25" s="2">
        <v>0</v>
      </c>
      <c r="AB25" s="2">
        <v>0</v>
      </c>
      <c r="AC25" s="2">
        <v>0</v>
      </c>
      <c r="AD25" s="2">
        <v>0</v>
      </c>
      <c r="AE25" s="2">
        <v>0</v>
      </c>
      <c r="AF25" s="2">
        <v>0</v>
      </c>
      <c r="AG25" s="2">
        <v>0</v>
      </c>
      <c r="AH25" t="s">
        <v>28</v>
      </c>
      <c r="AI25">
        <v>1</v>
      </c>
    </row>
    <row r="26" spans="1:35" x14ac:dyDescent="0.25">
      <c r="A26" t="s">
        <v>273</v>
      </c>
      <c r="B26" t="s">
        <v>171</v>
      </c>
      <c r="C26" t="s">
        <v>233</v>
      </c>
      <c r="D26" t="s">
        <v>241</v>
      </c>
      <c r="E26" s="2">
        <v>58.206521739130437</v>
      </c>
      <c r="F26" s="2">
        <v>5.0434782608695654</v>
      </c>
      <c r="G26" s="2">
        <v>0</v>
      </c>
      <c r="H26" s="2">
        <v>0.65217391304347827</v>
      </c>
      <c r="I26" s="2">
        <v>0</v>
      </c>
      <c r="J26" s="2">
        <v>0</v>
      </c>
      <c r="K26" s="2">
        <v>0</v>
      </c>
      <c r="L26" s="2">
        <v>2.7928260869565222</v>
      </c>
      <c r="M26" s="2">
        <v>15.097826086956522</v>
      </c>
      <c r="N26" s="2">
        <v>0</v>
      </c>
      <c r="O26" s="2">
        <v>0.25938375350140053</v>
      </c>
      <c r="P26" s="2">
        <v>11.619021739130437</v>
      </c>
      <c r="Q26" s="2">
        <v>3.4692391304347834</v>
      </c>
      <c r="R26" s="2">
        <v>0.25921942110177409</v>
      </c>
      <c r="S26" s="2">
        <v>7.8569565217391295</v>
      </c>
      <c r="T26" s="2">
        <v>3.8197826086956517</v>
      </c>
      <c r="U26" s="2">
        <v>0</v>
      </c>
      <c r="V26" s="2">
        <v>0.20060877684407091</v>
      </c>
      <c r="W26" s="2">
        <v>5.2463043478260865</v>
      </c>
      <c r="X26" s="2">
        <v>3.3642391304347821</v>
      </c>
      <c r="Y26" s="2">
        <v>0</v>
      </c>
      <c r="Z26" s="2">
        <v>0.14793090569561157</v>
      </c>
      <c r="AA26" s="2">
        <v>0</v>
      </c>
      <c r="AB26" s="2">
        <v>0</v>
      </c>
      <c r="AC26" s="2">
        <v>0</v>
      </c>
      <c r="AD26" s="2">
        <v>0</v>
      </c>
      <c r="AE26" s="2">
        <v>0</v>
      </c>
      <c r="AF26" s="2">
        <v>0</v>
      </c>
      <c r="AG26" s="2">
        <v>0</v>
      </c>
      <c r="AH26" t="s">
        <v>81</v>
      </c>
      <c r="AI26">
        <v>1</v>
      </c>
    </row>
    <row r="27" spans="1:35" x14ac:dyDescent="0.25">
      <c r="A27" t="s">
        <v>273</v>
      </c>
      <c r="B27" t="s">
        <v>166</v>
      </c>
      <c r="C27" t="s">
        <v>231</v>
      </c>
      <c r="D27" t="s">
        <v>238</v>
      </c>
      <c r="E27" s="2">
        <v>24.358695652173914</v>
      </c>
      <c r="F27" s="2">
        <v>4.0869565217391308</v>
      </c>
      <c r="G27" s="2">
        <v>1.0869565217391304E-2</v>
      </c>
      <c r="H27" s="2">
        <v>0.17934782608695651</v>
      </c>
      <c r="I27" s="2">
        <v>0.67934782608695654</v>
      </c>
      <c r="J27" s="2">
        <v>0</v>
      </c>
      <c r="K27" s="2">
        <v>0</v>
      </c>
      <c r="L27" s="2">
        <v>0.64945652173913049</v>
      </c>
      <c r="M27" s="2">
        <v>6.0078260869565216</v>
      </c>
      <c r="N27" s="2">
        <v>0</v>
      </c>
      <c r="O27" s="2">
        <v>0.24663989290495314</v>
      </c>
      <c r="P27" s="2">
        <v>4.6086956521739131</v>
      </c>
      <c r="Q27" s="2">
        <v>0</v>
      </c>
      <c r="R27" s="2">
        <v>0.18920124944221328</v>
      </c>
      <c r="S27" s="2">
        <v>4.6820652173913047</v>
      </c>
      <c r="T27" s="2">
        <v>0.11684782608695653</v>
      </c>
      <c r="U27" s="2">
        <v>0</v>
      </c>
      <c r="V27" s="2">
        <v>0.19701026327532351</v>
      </c>
      <c r="W27" s="2">
        <v>3.7364130434782608</v>
      </c>
      <c r="X27" s="2">
        <v>0.48641304347826086</v>
      </c>
      <c r="Y27" s="2">
        <v>0</v>
      </c>
      <c r="Z27" s="2">
        <v>0.17336010709504684</v>
      </c>
      <c r="AA27" s="2">
        <v>0</v>
      </c>
      <c r="AB27" s="2">
        <v>0</v>
      </c>
      <c r="AC27" s="2">
        <v>0</v>
      </c>
      <c r="AD27" s="2">
        <v>0</v>
      </c>
      <c r="AE27" s="2">
        <v>0</v>
      </c>
      <c r="AF27" s="2">
        <v>0</v>
      </c>
      <c r="AG27" s="2">
        <v>0</v>
      </c>
      <c r="AH27" t="s">
        <v>76</v>
      </c>
      <c r="AI27">
        <v>1</v>
      </c>
    </row>
    <row r="28" spans="1:35" x14ac:dyDescent="0.25">
      <c r="A28" t="s">
        <v>273</v>
      </c>
      <c r="B28" t="s">
        <v>146</v>
      </c>
      <c r="C28" t="s">
        <v>223</v>
      </c>
      <c r="D28" t="s">
        <v>251</v>
      </c>
      <c r="E28" s="2">
        <v>37.043478260869563</v>
      </c>
      <c r="F28" s="2">
        <v>4.4456521739130439</v>
      </c>
      <c r="G28" s="2">
        <v>0.15760869565217392</v>
      </c>
      <c r="H28" s="2">
        <v>0.21086956521739134</v>
      </c>
      <c r="I28" s="2">
        <v>0.99728260869565222</v>
      </c>
      <c r="J28" s="2">
        <v>0</v>
      </c>
      <c r="K28" s="2">
        <v>4.4347826086956523</v>
      </c>
      <c r="L28" s="2">
        <v>2.3633695652173912</v>
      </c>
      <c r="M28" s="2">
        <v>1.5165217391304346</v>
      </c>
      <c r="N28" s="2">
        <v>0</v>
      </c>
      <c r="O28" s="2">
        <v>4.0938967136150237E-2</v>
      </c>
      <c r="P28" s="2">
        <v>0</v>
      </c>
      <c r="Q28" s="2">
        <v>8.1114130434782616</v>
      </c>
      <c r="R28" s="2">
        <v>0.21897007042253525</v>
      </c>
      <c r="S28" s="2">
        <v>4.3109782608695637</v>
      </c>
      <c r="T28" s="2">
        <v>4.8953260869565209</v>
      </c>
      <c r="U28" s="2">
        <v>0</v>
      </c>
      <c r="V28" s="2">
        <v>0.24852699530516426</v>
      </c>
      <c r="W28" s="2">
        <v>2.4940217391304356</v>
      </c>
      <c r="X28" s="2">
        <v>4.5209782608695663</v>
      </c>
      <c r="Y28" s="2">
        <v>0</v>
      </c>
      <c r="Z28" s="2">
        <v>0.1893720657276996</v>
      </c>
      <c r="AA28" s="2">
        <v>0</v>
      </c>
      <c r="AB28" s="2">
        <v>5.1938043478260871</v>
      </c>
      <c r="AC28" s="2">
        <v>0</v>
      </c>
      <c r="AD28" s="2">
        <v>0</v>
      </c>
      <c r="AE28" s="2">
        <v>0</v>
      </c>
      <c r="AF28" s="2">
        <v>0</v>
      </c>
      <c r="AG28" s="2">
        <v>0</v>
      </c>
      <c r="AH28" t="s">
        <v>55</v>
      </c>
      <c r="AI28">
        <v>1</v>
      </c>
    </row>
    <row r="29" spans="1:35" x14ac:dyDescent="0.25">
      <c r="A29" t="s">
        <v>273</v>
      </c>
      <c r="B29" t="s">
        <v>128</v>
      </c>
      <c r="C29" t="s">
        <v>191</v>
      </c>
      <c r="D29" t="s">
        <v>241</v>
      </c>
      <c r="E29" s="2">
        <v>60.260869565217391</v>
      </c>
      <c r="F29" s="2">
        <v>6.6385869565217392</v>
      </c>
      <c r="G29" s="2">
        <v>0.32608695652173914</v>
      </c>
      <c r="H29" s="2">
        <v>0.30434782608695654</v>
      </c>
      <c r="I29" s="2">
        <v>5.0828260869565209</v>
      </c>
      <c r="J29" s="2">
        <v>0</v>
      </c>
      <c r="K29" s="2">
        <v>0</v>
      </c>
      <c r="L29" s="2">
        <v>3.898804347826089</v>
      </c>
      <c r="M29" s="2">
        <v>9.0111956521739121</v>
      </c>
      <c r="N29" s="2">
        <v>0</v>
      </c>
      <c r="O29" s="2">
        <v>0.14953643578643577</v>
      </c>
      <c r="P29" s="2">
        <v>4.9055434782608698</v>
      </c>
      <c r="Q29" s="2">
        <v>2.7616304347826088</v>
      </c>
      <c r="R29" s="2">
        <v>0.12723304473304475</v>
      </c>
      <c r="S29" s="2">
        <v>4.2828260869565211</v>
      </c>
      <c r="T29" s="2">
        <v>2.6429347826086955</v>
      </c>
      <c r="U29" s="2">
        <v>0</v>
      </c>
      <c r="V29" s="2">
        <v>0.11492965367965367</v>
      </c>
      <c r="W29" s="2">
        <v>1.4805434782608693</v>
      </c>
      <c r="X29" s="2">
        <v>1.6014130434782614</v>
      </c>
      <c r="Y29" s="2">
        <v>0</v>
      </c>
      <c r="Z29" s="2">
        <v>5.1143578643578651E-2</v>
      </c>
      <c r="AA29" s="2">
        <v>0</v>
      </c>
      <c r="AB29" s="2">
        <v>0</v>
      </c>
      <c r="AC29" s="2">
        <v>0</v>
      </c>
      <c r="AD29" s="2">
        <v>0</v>
      </c>
      <c r="AE29" s="2">
        <v>0</v>
      </c>
      <c r="AF29" s="2">
        <v>0</v>
      </c>
      <c r="AG29" s="2">
        <v>0</v>
      </c>
      <c r="AH29" t="s">
        <v>37</v>
      </c>
      <c r="AI29">
        <v>1</v>
      </c>
    </row>
    <row r="30" spans="1:35" x14ac:dyDescent="0.25">
      <c r="A30" t="s">
        <v>273</v>
      </c>
      <c r="B30" t="s">
        <v>155</v>
      </c>
      <c r="C30" t="s">
        <v>227</v>
      </c>
      <c r="D30" t="s">
        <v>247</v>
      </c>
      <c r="E30" s="2">
        <v>21.293478260869566</v>
      </c>
      <c r="F30" s="2">
        <v>2.3913043478260869</v>
      </c>
      <c r="G30" s="2">
        <v>0.20108695652173914</v>
      </c>
      <c r="H30" s="2">
        <v>7.6195652173913039E-2</v>
      </c>
      <c r="I30" s="2">
        <v>0.24728260869565216</v>
      </c>
      <c r="J30" s="2">
        <v>0</v>
      </c>
      <c r="K30" s="2">
        <v>0</v>
      </c>
      <c r="L30" s="2">
        <v>1.9021739130434784E-2</v>
      </c>
      <c r="M30" s="2">
        <v>2.047608695652174</v>
      </c>
      <c r="N30" s="2">
        <v>0</v>
      </c>
      <c r="O30" s="2">
        <v>9.6161306789178155E-2</v>
      </c>
      <c r="P30" s="2">
        <v>5.1188043478260861</v>
      </c>
      <c r="Q30" s="2">
        <v>2.6729347826086967</v>
      </c>
      <c r="R30" s="2">
        <v>0.36592138846350175</v>
      </c>
      <c r="S30" s="2">
        <v>1.4668478260869564</v>
      </c>
      <c r="T30" s="2">
        <v>7.1195652173913049E-2</v>
      </c>
      <c r="U30" s="2">
        <v>0</v>
      </c>
      <c r="V30" s="2">
        <v>7.2230729964267479E-2</v>
      </c>
      <c r="W30" s="2">
        <v>0.59467391304347827</v>
      </c>
      <c r="X30" s="2">
        <v>0</v>
      </c>
      <c r="Y30" s="2">
        <v>0</v>
      </c>
      <c r="Z30" s="2">
        <v>2.7927514037774374E-2</v>
      </c>
      <c r="AA30" s="2">
        <v>0</v>
      </c>
      <c r="AB30" s="2">
        <v>0</v>
      </c>
      <c r="AC30" s="2">
        <v>0</v>
      </c>
      <c r="AD30" s="2">
        <v>0</v>
      </c>
      <c r="AE30" s="2">
        <v>0</v>
      </c>
      <c r="AF30" s="2">
        <v>0</v>
      </c>
      <c r="AG30" s="2">
        <v>0</v>
      </c>
      <c r="AH30" t="s">
        <v>64</v>
      </c>
      <c r="AI30">
        <v>1</v>
      </c>
    </row>
    <row r="31" spans="1:35" x14ac:dyDescent="0.25">
      <c r="A31" t="s">
        <v>273</v>
      </c>
      <c r="B31" t="s">
        <v>92</v>
      </c>
      <c r="C31" t="s">
        <v>194</v>
      </c>
      <c r="D31" t="s">
        <v>242</v>
      </c>
      <c r="E31" s="2">
        <v>62.032608695652172</v>
      </c>
      <c r="F31" s="2">
        <v>5.7717391304347823</v>
      </c>
      <c r="G31" s="2">
        <v>0.13043478260869565</v>
      </c>
      <c r="H31" s="2">
        <v>0.30760869565217391</v>
      </c>
      <c r="I31" s="2">
        <v>4.3478260869565216E-2</v>
      </c>
      <c r="J31" s="2">
        <v>0</v>
      </c>
      <c r="K31" s="2">
        <v>0</v>
      </c>
      <c r="L31" s="2">
        <v>0.60652173913043472</v>
      </c>
      <c r="M31" s="2">
        <v>5.2425000000000006</v>
      </c>
      <c r="N31" s="2">
        <v>0</v>
      </c>
      <c r="O31" s="2">
        <v>8.4512002803574571E-2</v>
      </c>
      <c r="P31" s="2">
        <v>4.0625</v>
      </c>
      <c r="Q31" s="2">
        <v>9.9167391304347792</v>
      </c>
      <c r="R31" s="2">
        <v>0.22535307517084277</v>
      </c>
      <c r="S31" s="2">
        <v>4.1366304347826093</v>
      </c>
      <c r="T31" s="2">
        <v>1.4699999999999998</v>
      </c>
      <c r="U31" s="2">
        <v>0</v>
      </c>
      <c r="V31" s="2">
        <v>9.0381987033467684E-2</v>
      </c>
      <c r="W31" s="2">
        <v>4.3439130434782607</v>
      </c>
      <c r="X31" s="2">
        <v>4.6974999999999998</v>
      </c>
      <c r="Y31" s="2">
        <v>5.0916304347826085</v>
      </c>
      <c r="Z31" s="2">
        <v>0.22783248642018575</v>
      </c>
      <c r="AA31" s="2">
        <v>0</v>
      </c>
      <c r="AB31" s="2">
        <v>0</v>
      </c>
      <c r="AC31" s="2">
        <v>0</v>
      </c>
      <c r="AD31" s="2">
        <v>0</v>
      </c>
      <c r="AE31" s="2">
        <v>0</v>
      </c>
      <c r="AF31" s="2">
        <v>0</v>
      </c>
      <c r="AG31" s="2">
        <v>0</v>
      </c>
      <c r="AH31" t="s">
        <v>1</v>
      </c>
      <c r="AI31">
        <v>1</v>
      </c>
    </row>
    <row r="32" spans="1:35" x14ac:dyDescent="0.25">
      <c r="A32" t="s">
        <v>273</v>
      </c>
      <c r="B32" t="s">
        <v>140</v>
      </c>
      <c r="C32" t="s">
        <v>219</v>
      </c>
      <c r="D32" t="s">
        <v>245</v>
      </c>
      <c r="E32" s="2">
        <v>39.358695652173914</v>
      </c>
      <c r="F32" s="2">
        <v>6.1715217391304371</v>
      </c>
      <c r="G32" s="2">
        <v>1.0869565217391304E-2</v>
      </c>
      <c r="H32" s="2">
        <v>5.434782608695652E-2</v>
      </c>
      <c r="I32" s="2">
        <v>0</v>
      </c>
      <c r="J32" s="2">
        <v>0</v>
      </c>
      <c r="K32" s="2">
        <v>0</v>
      </c>
      <c r="L32" s="2">
        <v>0</v>
      </c>
      <c r="M32" s="2">
        <v>4.803260869565217</v>
      </c>
      <c r="N32" s="2">
        <v>0</v>
      </c>
      <c r="O32" s="2">
        <v>0.1220381110190555</v>
      </c>
      <c r="P32" s="2">
        <v>5.2001086956521752</v>
      </c>
      <c r="Q32" s="2">
        <v>0</v>
      </c>
      <c r="R32" s="2">
        <v>0.13212096106048055</v>
      </c>
      <c r="S32" s="2">
        <v>0</v>
      </c>
      <c r="T32" s="2">
        <v>5.465434782608698</v>
      </c>
      <c r="U32" s="2">
        <v>0</v>
      </c>
      <c r="V32" s="2">
        <v>0.13886219276442976</v>
      </c>
      <c r="W32" s="2">
        <v>2.0847826086956518</v>
      </c>
      <c r="X32" s="2">
        <v>3.7381521739130426</v>
      </c>
      <c r="Y32" s="2">
        <v>0</v>
      </c>
      <c r="Z32" s="2">
        <v>0.14794531897265945</v>
      </c>
      <c r="AA32" s="2">
        <v>0</v>
      </c>
      <c r="AB32" s="2">
        <v>0</v>
      </c>
      <c r="AC32" s="2">
        <v>0</v>
      </c>
      <c r="AD32" s="2">
        <v>0</v>
      </c>
      <c r="AE32" s="2">
        <v>0</v>
      </c>
      <c r="AF32" s="2">
        <v>0</v>
      </c>
      <c r="AG32" s="2">
        <v>0</v>
      </c>
      <c r="AH32" t="s">
        <v>49</v>
      </c>
      <c r="AI32">
        <v>1</v>
      </c>
    </row>
    <row r="33" spans="1:35" x14ac:dyDescent="0.25">
      <c r="A33" t="s">
        <v>273</v>
      </c>
      <c r="B33" t="s">
        <v>122</v>
      </c>
      <c r="C33" t="s">
        <v>189</v>
      </c>
      <c r="D33" t="s">
        <v>241</v>
      </c>
      <c r="E33" s="2">
        <v>58.402173913043477</v>
      </c>
      <c r="F33" s="2">
        <v>5.7391304347826084</v>
      </c>
      <c r="G33" s="2">
        <v>0</v>
      </c>
      <c r="H33" s="2">
        <v>0</v>
      </c>
      <c r="I33" s="2">
        <v>0</v>
      </c>
      <c r="J33" s="2">
        <v>0</v>
      </c>
      <c r="K33" s="2">
        <v>0</v>
      </c>
      <c r="L33" s="2">
        <v>3.5461956521739131</v>
      </c>
      <c r="M33" s="2">
        <v>5.7391304347826084</v>
      </c>
      <c r="N33" s="2">
        <v>0</v>
      </c>
      <c r="O33" s="2">
        <v>9.8269123394751537E-2</v>
      </c>
      <c r="P33" s="2">
        <v>0</v>
      </c>
      <c r="Q33" s="2">
        <v>9.5430434782608682</v>
      </c>
      <c r="R33" s="2">
        <v>0.16340219616601523</v>
      </c>
      <c r="S33" s="2">
        <v>3.6548913043478262</v>
      </c>
      <c r="T33" s="2">
        <v>1.0081521739130435</v>
      </c>
      <c r="U33" s="2">
        <v>0</v>
      </c>
      <c r="V33" s="2">
        <v>7.9843662758235623E-2</v>
      </c>
      <c r="W33" s="2">
        <v>3.6820652173913042</v>
      </c>
      <c r="X33" s="2">
        <v>4.375</v>
      </c>
      <c r="Y33" s="2">
        <v>0</v>
      </c>
      <c r="Z33" s="2">
        <v>0.13795831006886283</v>
      </c>
      <c r="AA33" s="2">
        <v>0</v>
      </c>
      <c r="AB33" s="2">
        <v>0</v>
      </c>
      <c r="AC33" s="2">
        <v>0</v>
      </c>
      <c r="AD33" s="2">
        <v>0</v>
      </c>
      <c r="AE33" s="2">
        <v>0</v>
      </c>
      <c r="AF33" s="2">
        <v>0</v>
      </c>
      <c r="AG33" s="2">
        <v>0</v>
      </c>
      <c r="AH33" t="s">
        <v>31</v>
      </c>
      <c r="AI33">
        <v>1</v>
      </c>
    </row>
    <row r="34" spans="1:35" x14ac:dyDescent="0.25">
      <c r="A34" t="s">
        <v>273</v>
      </c>
      <c r="B34" t="s">
        <v>114</v>
      </c>
      <c r="C34" t="s">
        <v>204</v>
      </c>
      <c r="D34" t="s">
        <v>239</v>
      </c>
      <c r="E34" s="2">
        <v>24.391304347826086</v>
      </c>
      <c r="F34" s="2">
        <v>36.438260869565234</v>
      </c>
      <c r="G34" s="2">
        <v>0</v>
      </c>
      <c r="H34" s="2">
        <v>9.4673913043478275E-2</v>
      </c>
      <c r="I34" s="2">
        <v>0.2608695652173913</v>
      </c>
      <c r="J34" s="2">
        <v>0</v>
      </c>
      <c r="K34" s="2">
        <v>0</v>
      </c>
      <c r="L34" s="2">
        <v>2.279673913043478</v>
      </c>
      <c r="M34" s="2">
        <v>5.0434782608695654</v>
      </c>
      <c r="N34" s="2">
        <v>0</v>
      </c>
      <c r="O34" s="2">
        <v>0.20677361853832443</v>
      </c>
      <c r="P34" s="2">
        <v>5.4782608695652177</v>
      </c>
      <c r="Q34" s="2">
        <v>0</v>
      </c>
      <c r="R34" s="2">
        <v>0.22459893048128343</v>
      </c>
      <c r="S34" s="2">
        <v>4.7798913043478262</v>
      </c>
      <c r="T34" s="2">
        <v>2.2555434782608694</v>
      </c>
      <c r="U34" s="2">
        <v>0</v>
      </c>
      <c r="V34" s="2">
        <v>0.2884402852049911</v>
      </c>
      <c r="W34" s="2">
        <v>1.0807608695652173</v>
      </c>
      <c r="X34" s="2">
        <v>2.5784782608695656</v>
      </c>
      <c r="Y34" s="2">
        <v>0</v>
      </c>
      <c r="Z34" s="2">
        <v>0.15002228163992873</v>
      </c>
      <c r="AA34" s="2">
        <v>0</v>
      </c>
      <c r="AB34" s="2">
        <v>0</v>
      </c>
      <c r="AC34" s="2">
        <v>0</v>
      </c>
      <c r="AD34" s="2">
        <v>0</v>
      </c>
      <c r="AE34" s="2">
        <v>0</v>
      </c>
      <c r="AF34" s="2">
        <v>0</v>
      </c>
      <c r="AG34" s="2">
        <v>0</v>
      </c>
      <c r="AH34" t="s">
        <v>23</v>
      </c>
      <c r="AI34">
        <v>1</v>
      </c>
    </row>
    <row r="35" spans="1:35" x14ac:dyDescent="0.25">
      <c r="A35" t="s">
        <v>273</v>
      </c>
      <c r="B35" t="s">
        <v>163</v>
      </c>
      <c r="C35" t="s">
        <v>229</v>
      </c>
      <c r="D35" t="s">
        <v>246</v>
      </c>
      <c r="E35" s="2">
        <v>26.434782608695652</v>
      </c>
      <c r="F35" s="2">
        <v>2.2065217391304346</v>
      </c>
      <c r="G35" s="2">
        <v>0.13043478260869565</v>
      </c>
      <c r="H35" s="2">
        <v>0.13043478260869565</v>
      </c>
      <c r="I35" s="2">
        <v>8.6956521739130432E-2</v>
      </c>
      <c r="J35" s="2">
        <v>0</v>
      </c>
      <c r="K35" s="2">
        <v>0</v>
      </c>
      <c r="L35" s="2">
        <v>0.14652173913043479</v>
      </c>
      <c r="M35" s="2">
        <v>2.4239130434782608</v>
      </c>
      <c r="N35" s="2">
        <v>0</v>
      </c>
      <c r="O35" s="2">
        <v>9.1694078947368418E-2</v>
      </c>
      <c r="P35" s="2">
        <v>1.7671739130434789</v>
      </c>
      <c r="Q35" s="2">
        <v>5.1800000000000006</v>
      </c>
      <c r="R35" s="2">
        <v>0.26280427631578951</v>
      </c>
      <c r="S35" s="2">
        <v>4.7841304347826084</v>
      </c>
      <c r="T35" s="2">
        <v>0</v>
      </c>
      <c r="U35" s="2">
        <v>0</v>
      </c>
      <c r="V35" s="2">
        <v>0.18097861842105262</v>
      </c>
      <c r="W35" s="2">
        <v>1.4381521739130434</v>
      </c>
      <c r="X35" s="2">
        <v>0.39945652173913049</v>
      </c>
      <c r="Y35" s="2">
        <v>0</v>
      </c>
      <c r="Z35" s="2">
        <v>6.9514802631578956E-2</v>
      </c>
      <c r="AA35" s="2">
        <v>0</v>
      </c>
      <c r="AB35" s="2">
        <v>0</v>
      </c>
      <c r="AC35" s="2">
        <v>0</v>
      </c>
      <c r="AD35" s="2">
        <v>0</v>
      </c>
      <c r="AE35" s="2">
        <v>0</v>
      </c>
      <c r="AF35" s="2">
        <v>0</v>
      </c>
      <c r="AG35" s="2">
        <v>0</v>
      </c>
      <c r="AH35" t="s">
        <v>72</v>
      </c>
      <c r="AI35">
        <v>1</v>
      </c>
    </row>
    <row r="36" spans="1:35" x14ac:dyDescent="0.25">
      <c r="A36" t="s">
        <v>273</v>
      </c>
      <c r="B36" t="s">
        <v>126</v>
      </c>
      <c r="C36" t="s">
        <v>200</v>
      </c>
      <c r="D36" t="s">
        <v>244</v>
      </c>
      <c r="E36" s="2">
        <v>57.706521739130437</v>
      </c>
      <c r="F36" s="2">
        <v>5.8260869565217392</v>
      </c>
      <c r="G36" s="2">
        <v>0.4891304347826087</v>
      </c>
      <c r="H36" s="2">
        <v>0.50815217391304346</v>
      </c>
      <c r="I36" s="2">
        <v>2.0923913043478262</v>
      </c>
      <c r="J36" s="2">
        <v>0</v>
      </c>
      <c r="K36" s="2">
        <v>0</v>
      </c>
      <c r="L36" s="2">
        <v>3.5679347826086958</v>
      </c>
      <c r="M36" s="2">
        <v>5.4565217391304346</v>
      </c>
      <c r="N36" s="2">
        <v>0</v>
      </c>
      <c r="O36" s="2">
        <v>9.4556413637219811E-2</v>
      </c>
      <c r="P36" s="2">
        <v>0</v>
      </c>
      <c r="Q36" s="2">
        <v>6.2934782608695654</v>
      </c>
      <c r="R36" s="2">
        <v>0.10906008664531927</v>
      </c>
      <c r="S36" s="2">
        <v>9.5461956521739122</v>
      </c>
      <c r="T36" s="2">
        <v>5.9782608695652176E-2</v>
      </c>
      <c r="U36" s="2">
        <v>0</v>
      </c>
      <c r="V36" s="2">
        <v>0.16646261066114143</v>
      </c>
      <c r="W36" s="2">
        <v>4.6413043478260869</v>
      </c>
      <c r="X36" s="2">
        <v>4.7309782608695654</v>
      </c>
      <c r="Y36" s="2">
        <v>0</v>
      </c>
      <c r="Z36" s="2">
        <v>0.16241288378225655</v>
      </c>
      <c r="AA36" s="2">
        <v>0</v>
      </c>
      <c r="AB36" s="2">
        <v>0</v>
      </c>
      <c r="AC36" s="2">
        <v>0</v>
      </c>
      <c r="AD36" s="2">
        <v>0</v>
      </c>
      <c r="AE36" s="2">
        <v>0</v>
      </c>
      <c r="AF36" s="2">
        <v>0</v>
      </c>
      <c r="AG36" s="2">
        <v>3.5326086956521736E-2</v>
      </c>
      <c r="AH36" t="s">
        <v>35</v>
      </c>
      <c r="AI36">
        <v>1</v>
      </c>
    </row>
    <row r="37" spans="1:35" x14ac:dyDescent="0.25">
      <c r="A37" t="s">
        <v>273</v>
      </c>
      <c r="B37" t="s">
        <v>148</v>
      </c>
      <c r="C37" t="s">
        <v>224</v>
      </c>
      <c r="D37" t="s">
        <v>240</v>
      </c>
      <c r="E37" s="2">
        <v>55.239130434782609</v>
      </c>
      <c r="F37" s="2">
        <v>2.4841304347826081</v>
      </c>
      <c r="G37" s="2">
        <v>0</v>
      </c>
      <c r="H37" s="2">
        <v>0.49456521739130432</v>
      </c>
      <c r="I37" s="2">
        <v>0.84184782608695652</v>
      </c>
      <c r="J37" s="2">
        <v>0</v>
      </c>
      <c r="K37" s="2">
        <v>2.9565217391304346</v>
      </c>
      <c r="L37" s="2">
        <v>0.24184782608695651</v>
      </c>
      <c r="M37" s="2">
        <v>7.6086956521739131</v>
      </c>
      <c r="N37" s="2">
        <v>0</v>
      </c>
      <c r="O37" s="2">
        <v>0.13774104683195593</v>
      </c>
      <c r="P37" s="2">
        <v>0.84097826086956529</v>
      </c>
      <c r="Q37" s="2">
        <v>5.775543478260869</v>
      </c>
      <c r="R37" s="2">
        <v>0.11977961432506885</v>
      </c>
      <c r="S37" s="2">
        <v>4.3777173913043477</v>
      </c>
      <c r="T37" s="2">
        <v>0</v>
      </c>
      <c r="U37" s="2">
        <v>0</v>
      </c>
      <c r="V37" s="2">
        <v>7.9250295159386058E-2</v>
      </c>
      <c r="W37" s="2">
        <v>5.6739130434782608</v>
      </c>
      <c r="X37" s="2">
        <v>2.4891304347826089</v>
      </c>
      <c r="Y37" s="2">
        <v>0</v>
      </c>
      <c r="Z37" s="2">
        <v>0.14777646595828414</v>
      </c>
      <c r="AA37" s="2">
        <v>0</v>
      </c>
      <c r="AB37" s="2">
        <v>0</v>
      </c>
      <c r="AC37" s="2">
        <v>0</v>
      </c>
      <c r="AD37" s="2">
        <v>0</v>
      </c>
      <c r="AE37" s="2">
        <v>0</v>
      </c>
      <c r="AF37" s="2">
        <v>0</v>
      </c>
      <c r="AG37" s="2">
        <v>2.347826086956522</v>
      </c>
      <c r="AH37" t="s">
        <v>57</v>
      </c>
      <c r="AI37">
        <v>1</v>
      </c>
    </row>
    <row r="38" spans="1:35" x14ac:dyDescent="0.25">
      <c r="A38" t="s">
        <v>273</v>
      </c>
      <c r="B38" t="s">
        <v>158</v>
      </c>
      <c r="C38" t="s">
        <v>210</v>
      </c>
      <c r="D38" t="s">
        <v>247</v>
      </c>
      <c r="E38" s="2">
        <v>82.141304347826093</v>
      </c>
      <c r="F38" s="2">
        <v>0</v>
      </c>
      <c r="G38" s="2">
        <v>0</v>
      </c>
      <c r="H38" s="2">
        <v>0.375</v>
      </c>
      <c r="I38" s="2">
        <v>0</v>
      </c>
      <c r="J38" s="2">
        <v>2.4782608695652173</v>
      </c>
      <c r="K38" s="2">
        <v>0</v>
      </c>
      <c r="L38" s="2">
        <v>0.45119565217391311</v>
      </c>
      <c r="M38" s="2">
        <v>4.6460869565217413</v>
      </c>
      <c r="N38" s="2">
        <v>4.5217391304347823</v>
      </c>
      <c r="O38" s="2">
        <v>0.11161042741828769</v>
      </c>
      <c r="P38" s="2">
        <v>14.123695652173915</v>
      </c>
      <c r="Q38" s="2">
        <v>0</v>
      </c>
      <c r="R38" s="2">
        <v>0.17194389307926428</v>
      </c>
      <c r="S38" s="2">
        <v>4.395434782608695</v>
      </c>
      <c r="T38" s="2">
        <v>9.1159782608695679</v>
      </c>
      <c r="U38" s="2">
        <v>0</v>
      </c>
      <c r="V38" s="2">
        <v>0.1644898769352918</v>
      </c>
      <c r="W38" s="2">
        <v>2.829021739130436</v>
      </c>
      <c r="X38" s="2">
        <v>3.4081521739130425</v>
      </c>
      <c r="Y38" s="2">
        <v>0.99771739130434778</v>
      </c>
      <c r="Z38" s="2">
        <v>8.8078602620087335E-2</v>
      </c>
      <c r="AA38" s="2">
        <v>0</v>
      </c>
      <c r="AB38" s="2">
        <v>0</v>
      </c>
      <c r="AC38" s="2">
        <v>0</v>
      </c>
      <c r="AD38" s="2">
        <v>0</v>
      </c>
      <c r="AE38" s="2">
        <v>0</v>
      </c>
      <c r="AF38" s="2">
        <v>0</v>
      </c>
      <c r="AG38" s="2">
        <v>1.3043478260869565</v>
      </c>
      <c r="AH38" t="s">
        <v>67</v>
      </c>
      <c r="AI38">
        <v>1</v>
      </c>
    </row>
    <row r="39" spans="1:35" x14ac:dyDescent="0.25">
      <c r="A39" t="s">
        <v>273</v>
      </c>
      <c r="B39" t="s">
        <v>121</v>
      </c>
      <c r="C39" t="s">
        <v>208</v>
      </c>
      <c r="D39" t="s">
        <v>245</v>
      </c>
      <c r="E39" s="2">
        <v>86.445652173913047</v>
      </c>
      <c r="F39" s="2">
        <v>27.594021739130437</v>
      </c>
      <c r="G39" s="2">
        <v>0</v>
      </c>
      <c r="H39" s="2">
        <v>0</v>
      </c>
      <c r="I39" s="2">
        <v>0.95652173913043481</v>
      </c>
      <c r="J39" s="2">
        <v>0</v>
      </c>
      <c r="K39" s="2">
        <v>0</v>
      </c>
      <c r="L39" s="2">
        <v>0</v>
      </c>
      <c r="M39" s="2">
        <v>15.428804347826089</v>
      </c>
      <c r="N39" s="2">
        <v>0</v>
      </c>
      <c r="O39" s="2">
        <v>0.17847981893625048</v>
      </c>
      <c r="P39" s="2">
        <v>15.465217391304352</v>
      </c>
      <c r="Q39" s="2">
        <v>0</v>
      </c>
      <c r="R39" s="2">
        <v>0.17890104363133413</v>
      </c>
      <c r="S39" s="2">
        <v>6.3784782608695672</v>
      </c>
      <c r="T39" s="2">
        <v>0</v>
      </c>
      <c r="U39" s="2">
        <v>0</v>
      </c>
      <c r="V39" s="2">
        <v>7.3785992707154552E-2</v>
      </c>
      <c r="W39" s="2">
        <v>10.472173913043481</v>
      </c>
      <c r="X39" s="2">
        <v>0</v>
      </c>
      <c r="Y39" s="2">
        <v>0</v>
      </c>
      <c r="Z39" s="2">
        <v>0.12114170753174905</v>
      </c>
      <c r="AA39" s="2">
        <v>0</v>
      </c>
      <c r="AB39" s="2">
        <v>0</v>
      </c>
      <c r="AC39" s="2">
        <v>0</v>
      </c>
      <c r="AD39" s="2">
        <v>30.374565217391304</v>
      </c>
      <c r="AE39" s="2">
        <v>0</v>
      </c>
      <c r="AF39" s="2">
        <v>0</v>
      </c>
      <c r="AG39" s="2">
        <v>0</v>
      </c>
      <c r="AH39" t="s">
        <v>30</v>
      </c>
      <c r="AI39">
        <v>1</v>
      </c>
    </row>
    <row r="40" spans="1:35" x14ac:dyDescent="0.25">
      <c r="A40" t="s">
        <v>273</v>
      </c>
      <c r="B40" t="s">
        <v>149</v>
      </c>
      <c r="C40" t="s">
        <v>187</v>
      </c>
      <c r="D40" t="s">
        <v>247</v>
      </c>
      <c r="E40" s="2">
        <v>76.945652173913047</v>
      </c>
      <c r="F40" s="2">
        <v>5.4782608695652177</v>
      </c>
      <c r="G40" s="2">
        <v>0.43478260869565216</v>
      </c>
      <c r="H40" s="2">
        <v>0.78260869565217395</v>
      </c>
      <c r="I40" s="2">
        <v>0.28260869565217389</v>
      </c>
      <c r="J40" s="2">
        <v>0</v>
      </c>
      <c r="K40" s="2">
        <v>0</v>
      </c>
      <c r="L40" s="2">
        <v>0</v>
      </c>
      <c r="M40" s="2">
        <v>10.263478260869565</v>
      </c>
      <c r="N40" s="2">
        <v>0</v>
      </c>
      <c r="O40" s="2">
        <v>0.13338607147902246</v>
      </c>
      <c r="P40" s="2">
        <v>5.3043478260869561</v>
      </c>
      <c r="Q40" s="2">
        <v>16.537499999999994</v>
      </c>
      <c r="R40" s="2">
        <v>0.28386071479022451</v>
      </c>
      <c r="S40" s="2">
        <v>9.9514130434782579</v>
      </c>
      <c r="T40" s="2">
        <v>3.3586956521739126</v>
      </c>
      <c r="U40" s="2">
        <v>0</v>
      </c>
      <c r="V40" s="2">
        <v>0.17298064698403723</v>
      </c>
      <c r="W40" s="2">
        <v>5.302065217391303</v>
      </c>
      <c r="X40" s="2">
        <v>7.8805434782608721</v>
      </c>
      <c r="Y40" s="2">
        <v>4.7150000000000025</v>
      </c>
      <c r="Z40" s="2">
        <v>0.23260064980929512</v>
      </c>
      <c r="AA40" s="2">
        <v>0</v>
      </c>
      <c r="AB40" s="2">
        <v>0</v>
      </c>
      <c r="AC40" s="2">
        <v>0</v>
      </c>
      <c r="AD40" s="2">
        <v>0</v>
      </c>
      <c r="AE40" s="2">
        <v>0</v>
      </c>
      <c r="AF40" s="2">
        <v>0</v>
      </c>
      <c r="AG40" s="2">
        <v>0</v>
      </c>
      <c r="AH40" t="s">
        <v>58</v>
      </c>
      <c r="AI40">
        <v>1</v>
      </c>
    </row>
    <row r="41" spans="1:35" x14ac:dyDescent="0.25">
      <c r="A41" t="s">
        <v>273</v>
      </c>
      <c r="B41" t="s">
        <v>178</v>
      </c>
      <c r="C41" t="s">
        <v>196</v>
      </c>
      <c r="D41" t="s">
        <v>246</v>
      </c>
      <c r="E41" s="2">
        <v>95.304347826086953</v>
      </c>
      <c r="F41" s="2">
        <v>4.5217391304347823</v>
      </c>
      <c r="G41" s="2">
        <v>0.45652173913043476</v>
      </c>
      <c r="H41" s="2">
        <v>1.1630434782608696</v>
      </c>
      <c r="I41" s="2">
        <v>0.33695652173913043</v>
      </c>
      <c r="J41" s="2">
        <v>0</v>
      </c>
      <c r="K41" s="2">
        <v>0</v>
      </c>
      <c r="L41" s="2">
        <v>9.8444565217391293</v>
      </c>
      <c r="M41" s="2">
        <v>11.552608695652173</v>
      </c>
      <c r="N41" s="2">
        <v>0</v>
      </c>
      <c r="O41" s="2">
        <v>0.12121806569343066</v>
      </c>
      <c r="P41" s="2">
        <v>4.8118478260869582</v>
      </c>
      <c r="Q41" s="2">
        <v>16.177934782608695</v>
      </c>
      <c r="R41" s="2">
        <v>0.22023950729927008</v>
      </c>
      <c r="S41" s="2">
        <v>20.863260869565217</v>
      </c>
      <c r="T41" s="2">
        <v>0.29097826086956519</v>
      </c>
      <c r="U41" s="2">
        <v>0</v>
      </c>
      <c r="V41" s="2">
        <v>0.2219651003649635</v>
      </c>
      <c r="W41" s="2">
        <v>9.8715217391304346</v>
      </c>
      <c r="X41" s="2">
        <v>4.991847826086957</v>
      </c>
      <c r="Y41" s="2">
        <v>0</v>
      </c>
      <c r="Z41" s="2">
        <v>0.15595688868613139</v>
      </c>
      <c r="AA41" s="2">
        <v>0</v>
      </c>
      <c r="AB41" s="2">
        <v>0</v>
      </c>
      <c r="AC41" s="2">
        <v>0</v>
      </c>
      <c r="AD41" s="2">
        <v>0</v>
      </c>
      <c r="AE41" s="2">
        <v>5.320543478260868</v>
      </c>
      <c r="AF41" s="2">
        <v>0</v>
      </c>
      <c r="AG41" s="2">
        <v>0</v>
      </c>
      <c r="AH41" t="s">
        <v>88</v>
      </c>
      <c r="AI41">
        <v>1</v>
      </c>
    </row>
    <row r="42" spans="1:35" x14ac:dyDescent="0.25">
      <c r="A42" t="s">
        <v>273</v>
      </c>
      <c r="B42" t="s">
        <v>164</v>
      </c>
      <c r="C42" t="s">
        <v>230</v>
      </c>
      <c r="D42" t="s">
        <v>245</v>
      </c>
      <c r="E42" s="2">
        <v>32.043478260869563</v>
      </c>
      <c r="F42" s="2">
        <v>4.3478260869565215</v>
      </c>
      <c r="G42" s="2">
        <v>0.22097826086956521</v>
      </c>
      <c r="H42" s="2">
        <v>0.2608695652173913</v>
      </c>
      <c r="I42" s="2">
        <v>2.3695652173913045E-2</v>
      </c>
      <c r="J42" s="2">
        <v>0</v>
      </c>
      <c r="K42" s="2">
        <v>0</v>
      </c>
      <c r="L42" s="2">
        <v>0.10630434782608697</v>
      </c>
      <c r="M42" s="2">
        <v>4.5217391304347823</v>
      </c>
      <c r="N42" s="2">
        <v>0</v>
      </c>
      <c r="O42" s="2">
        <v>0.14111261872455902</v>
      </c>
      <c r="P42" s="2">
        <v>5.3913043478260869</v>
      </c>
      <c r="Q42" s="2">
        <v>10.01608695652174</v>
      </c>
      <c r="R42" s="2">
        <v>0.48082767978290369</v>
      </c>
      <c r="S42" s="2">
        <v>0.45021739130434785</v>
      </c>
      <c r="T42" s="2">
        <v>0</v>
      </c>
      <c r="U42" s="2">
        <v>0</v>
      </c>
      <c r="V42" s="2">
        <v>1.4050203527815469E-2</v>
      </c>
      <c r="W42" s="2">
        <v>0.84163043478260879</v>
      </c>
      <c r="X42" s="2">
        <v>0</v>
      </c>
      <c r="Y42" s="2">
        <v>0</v>
      </c>
      <c r="Z42" s="2">
        <v>2.6265264586160113E-2</v>
      </c>
      <c r="AA42" s="2">
        <v>0</v>
      </c>
      <c r="AB42" s="2">
        <v>0</v>
      </c>
      <c r="AC42" s="2">
        <v>0</v>
      </c>
      <c r="AD42" s="2">
        <v>0</v>
      </c>
      <c r="AE42" s="2">
        <v>0</v>
      </c>
      <c r="AF42" s="2">
        <v>0</v>
      </c>
      <c r="AG42" s="2">
        <v>0</v>
      </c>
      <c r="AH42" t="s">
        <v>73</v>
      </c>
      <c r="AI42">
        <v>1</v>
      </c>
    </row>
    <row r="43" spans="1:35" x14ac:dyDescent="0.25">
      <c r="A43" t="s">
        <v>273</v>
      </c>
      <c r="B43" t="s">
        <v>150</v>
      </c>
      <c r="C43" t="s">
        <v>203</v>
      </c>
      <c r="D43" t="s">
        <v>241</v>
      </c>
      <c r="E43" s="2">
        <v>88.978260869565219</v>
      </c>
      <c r="F43" s="2">
        <v>5.2173913043478262</v>
      </c>
      <c r="G43" s="2">
        <v>0.5</v>
      </c>
      <c r="H43" s="2">
        <v>0.97826086956521741</v>
      </c>
      <c r="I43" s="2">
        <v>3.2391304347826089</v>
      </c>
      <c r="J43" s="2">
        <v>0</v>
      </c>
      <c r="K43" s="2">
        <v>4.9565217391304346</v>
      </c>
      <c r="L43" s="2">
        <v>6.2573913043478271</v>
      </c>
      <c r="M43" s="2">
        <v>14.841304347826084</v>
      </c>
      <c r="N43" s="2">
        <v>0</v>
      </c>
      <c r="O43" s="2">
        <v>0.16679697043733199</v>
      </c>
      <c r="P43" s="2">
        <v>4.6956521739130439</v>
      </c>
      <c r="Q43" s="2">
        <v>11.899999999999997</v>
      </c>
      <c r="R43" s="2">
        <v>0.18651355973613484</v>
      </c>
      <c r="S43" s="2">
        <v>14.769782608695653</v>
      </c>
      <c r="T43" s="2">
        <v>0</v>
      </c>
      <c r="U43" s="2">
        <v>0</v>
      </c>
      <c r="V43" s="2">
        <v>0.16599315905204007</v>
      </c>
      <c r="W43" s="2">
        <v>14.043369565217393</v>
      </c>
      <c r="X43" s="2">
        <v>0</v>
      </c>
      <c r="Y43" s="2">
        <v>5.4726086956521751</v>
      </c>
      <c r="Z43" s="2">
        <v>0.21933422917175666</v>
      </c>
      <c r="AA43" s="2">
        <v>0.63043478260869568</v>
      </c>
      <c r="AB43" s="2">
        <v>13.830108695652175</v>
      </c>
      <c r="AC43" s="2">
        <v>0</v>
      </c>
      <c r="AD43" s="2">
        <v>0</v>
      </c>
      <c r="AE43" s="2">
        <v>0</v>
      </c>
      <c r="AF43" s="2">
        <v>0</v>
      </c>
      <c r="AG43" s="2">
        <v>0</v>
      </c>
      <c r="AH43" t="s">
        <v>59</v>
      </c>
      <c r="AI43">
        <v>1</v>
      </c>
    </row>
    <row r="44" spans="1:35" x14ac:dyDescent="0.25">
      <c r="A44" t="s">
        <v>273</v>
      </c>
      <c r="B44" t="s">
        <v>177</v>
      </c>
      <c r="C44" t="s">
        <v>205</v>
      </c>
      <c r="D44" t="s">
        <v>249</v>
      </c>
      <c r="E44" s="2">
        <v>50.880434782608695</v>
      </c>
      <c r="F44" s="2">
        <v>4.7826086956521738</v>
      </c>
      <c r="G44" s="2">
        <v>0.52173913043478259</v>
      </c>
      <c r="H44" s="2">
        <v>0.52173913043478259</v>
      </c>
      <c r="I44" s="2">
        <v>0.15217391304347827</v>
      </c>
      <c r="J44" s="2">
        <v>0</v>
      </c>
      <c r="K44" s="2">
        <v>0</v>
      </c>
      <c r="L44" s="2">
        <v>3.2408695652173911</v>
      </c>
      <c r="M44" s="2">
        <v>10.118804347826091</v>
      </c>
      <c r="N44" s="2">
        <v>0</v>
      </c>
      <c r="O44" s="2">
        <v>0.19887417218543055</v>
      </c>
      <c r="P44" s="2">
        <v>5.7391304347826084</v>
      </c>
      <c r="Q44" s="2">
        <v>6.9258695652173934</v>
      </c>
      <c r="R44" s="2">
        <v>0.24891689809869691</v>
      </c>
      <c r="S44" s="2">
        <v>11.78065217391304</v>
      </c>
      <c r="T44" s="2">
        <v>6.9718478260869574</v>
      </c>
      <c r="U44" s="2">
        <v>0</v>
      </c>
      <c r="V44" s="2">
        <v>0.36856013672292243</v>
      </c>
      <c r="W44" s="2">
        <v>7.0582608695652125</v>
      </c>
      <c r="X44" s="2">
        <v>4.8368478260869567</v>
      </c>
      <c r="Y44" s="2">
        <v>0</v>
      </c>
      <c r="Z44" s="2">
        <v>0.23378551591540261</v>
      </c>
      <c r="AA44" s="2">
        <v>0</v>
      </c>
      <c r="AB44" s="2">
        <v>0</v>
      </c>
      <c r="AC44" s="2">
        <v>0</v>
      </c>
      <c r="AD44" s="2">
        <v>0</v>
      </c>
      <c r="AE44" s="2">
        <v>0</v>
      </c>
      <c r="AF44" s="2">
        <v>0</v>
      </c>
      <c r="AG44" s="2">
        <v>0</v>
      </c>
      <c r="AH44" t="s">
        <v>87</v>
      </c>
      <c r="AI44">
        <v>1</v>
      </c>
    </row>
    <row r="45" spans="1:35" x14ac:dyDescent="0.25">
      <c r="A45" t="s">
        <v>273</v>
      </c>
      <c r="B45" t="s">
        <v>159</v>
      </c>
      <c r="C45" t="s">
        <v>187</v>
      </c>
      <c r="D45" t="s">
        <v>247</v>
      </c>
      <c r="E45" s="2">
        <v>116.59782608695652</v>
      </c>
      <c r="F45" s="2">
        <v>0</v>
      </c>
      <c r="G45" s="2">
        <v>2.9130434782608696</v>
      </c>
      <c r="H45" s="2">
        <v>0.78260869565217395</v>
      </c>
      <c r="I45" s="2">
        <v>4.4701086956521738</v>
      </c>
      <c r="J45" s="2">
        <v>0</v>
      </c>
      <c r="K45" s="2">
        <v>0</v>
      </c>
      <c r="L45" s="2">
        <v>2.9456521739130435</v>
      </c>
      <c r="M45" s="2">
        <v>10.932065217391305</v>
      </c>
      <c r="N45" s="2">
        <v>0</v>
      </c>
      <c r="O45" s="2">
        <v>9.3758739628973631E-2</v>
      </c>
      <c r="P45" s="2">
        <v>2.5543478260869565</v>
      </c>
      <c r="Q45" s="2">
        <v>6.6956521739130439</v>
      </c>
      <c r="R45" s="2">
        <v>7.933252540318822E-2</v>
      </c>
      <c r="S45" s="2">
        <v>0</v>
      </c>
      <c r="T45" s="2">
        <v>5.6793478260869561</v>
      </c>
      <c r="U45" s="2">
        <v>0</v>
      </c>
      <c r="V45" s="2">
        <v>4.8708865479630839E-2</v>
      </c>
      <c r="W45" s="2">
        <v>3.7391304347826089</v>
      </c>
      <c r="X45" s="2">
        <v>4.0380434782608692</v>
      </c>
      <c r="Y45" s="2">
        <v>0</v>
      </c>
      <c r="Z45" s="2">
        <v>6.6700848326652379E-2</v>
      </c>
      <c r="AA45" s="2">
        <v>0</v>
      </c>
      <c r="AB45" s="2">
        <v>0</v>
      </c>
      <c r="AC45" s="2">
        <v>0</v>
      </c>
      <c r="AD45" s="2">
        <v>0</v>
      </c>
      <c r="AE45" s="2">
        <v>0</v>
      </c>
      <c r="AF45" s="2">
        <v>0</v>
      </c>
      <c r="AG45" s="2">
        <v>3.9782608695652173</v>
      </c>
      <c r="AH45" t="s">
        <v>68</v>
      </c>
      <c r="AI45">
        <v>1</v>
      </c>
    </row>
    <row r="46" spans="1:35" x14ac:dyDescent="0.25">
      <c r="A46" t="s">
        <v>273</v>
      </c>
      <c r="B46" t="s">
        <v>102</v>
      </c>
      <c r="C46" t="s">
        <v>187</v>
      </c>
      <c r="D46" t="s">
        <v>247</v>
      </c>
      <c r="E46" s="2">
        <v>50.717391304347828</v>
      </c>
      <c r="F46" s="2">
        <v>0</v>
      </c>
      <c r="G46" s="2">
        <v>0</v>
      </c>
      <c r="H46" s="2">
        <v>0.78260869565217395</v>
      </c>
      <c r="I46" s="2">
        <v>4.7608695652173916</v>
      </c>
      <c r="J46" s="2">
        <v>0</v>
      </c>
      <c r="K46" s="2">
        <v>0</v>
      </c>
      <c r="L46" s="2">
        <v>0.70108695652173914</v>
      </c>
      <c r="M46" s="2">
        <v>6.9673913043478262</v>
      </c>
      <c r="N46" s="2">
        <v>0</v>
      </c>
      <c r="O46" s="2">
        <v>0.13737676810972996</v>
      </c>
      <c r="P46" s="2">
        <v>4.4836956521739131</v>
      </c>
      <c r="Q46" s="2">
        <v>9.8641304347826093</v>
      </c>
      <c r="R46" s="2">
        <v>0.28289755679382772</v>
      </c>
      <c r="S46" s="2">
        <v>5.0543478260869561</v>
      </c>
      <c r="T46" s="2">
        <v>8.4565217391304355</v>
      </c>
      <c r="U46" s="2">
        <v>0</v>
      </c>
      <c r="V46" s="2">
        <v>0.2663951993141877</v>
      </c>
      <c r="W46" s="2">
        <v>1.1576086956521738</v>
      </c>
      <c r="X46" s="2">
        <v>11.774456521739131</v>
      </c>
      <c r="Y46" s="2">
        <v>0</v>
      </c>
      <c r="Z46" s="2">
        <v>0.25498285469352766</v>
      </c>
      <c r="AA46" s="2">
        <v>0</v>
      </c>
      <c r="AB46" s="2">
        <v>0</v>
      </c>
      <c r="AC46" s="2">
        <v>0</v>
      </c>
      <c r="AD46" s="2">
        <v>0</v>
      </c>
      <c r="AE46" s="2">
        <v>0</v>
      </c>
      <c r="AF46" s="2">
        <v>0</v>
      </c>
      <c r="AG46" s="2">
        <v>0</v>
      </c>
      <c r="AH46" t="s">
        <v>11</v>
      </c>
      <c r="AI46">
        <v>1</v>
      </c>
    </row>
    <row r="47" spans="1:35" x14ac:dyDescent="0.25">
      <c r="A47" t="s">
        <v>273</v>
      </c>
      <c r="B47" t="s">
        <v>151</v>
      </c>
      <c r="C47" t="s">
        <v>180</v>
      </c>
      <c r="D47" t="s">
        <v>248</v>
      </c>
      <c r="E47" s="2">
        <v>35.826086956521742</v>
      </c>
      <c r="F47" s="2">
        <v>5.2173913043478262</v>
      </c>
      <c r="G47" s="2">
        <v>4.8913043478260872E-2</v>
      </c>
      <c r="H47" s="2">
        <v>0.15402173913043479</v>
      </c>
      <c r="I47" s="2">
        <v>0.29347826086956524</v>
      </c>
      <c r="J47" s="2">
        <v>0</v>
      </c>
      <c r="K47" s="2">
        <v>0</v>
      </c>
      <c r="L47" s="2">
        <v>0</v>
      </c>
      <c r="M47" s="2">
        <v>4.7820652173913034</v>
      </c>
      <c r="N47" s="2">
        <v>0</v>
      </c>
      <c r="O47" s="2">
        <v>0.13347997572815531</v>
      </c>
      <c r="P47" s="2">
        <v>4.7073913043478255</v>
      </c>
      <c r="Q47" s="2">
        <v>0</v>
      </c>
      <c r="R47" s="2">
        <v>0.13139563106796115</v>
      </c>
      <c r="S47" s="2">
        <v>1.1777173913043479</v>
      </c>
      <c r="T47" s="2">
        <v>2.9119565217391301</v>
      </c>
      <c r="U47" s="2">
        <v>0</v>
      </c>
      <c r="V47" s="2">
        <v>0.11415351941747573</v>
      </c>
      <c r="W47" s="2">
        <v>1.967391304347826E-2</v>
      </c>
      <c r="X47" s="2">
        <v>0.18369565217391304</v>
      </c>
      <c r="Y47" s="2">
        <v>0</v>
      </c>
      <c r="Z47" s="2">
        <v>5.6765776699029121E-3</v>
      </c>
      <c r="AA47" s="2">
        <v>0</v>
      </c>
      <c r="AB47" s="2">
        <v>0</v>
      </c>
      <c r="AC47" s="2">
        <v>0</v>
      </c>
      <c r="AD47" s="2">
        <v>0</v>
      </c>
      <c r="AE47" s="2">
        <v>0</v>
      </c>
      <c r="AF47" s="2">
        <v>0</v>
      </c>
      <c r="AG47" s="2">
        <v>0</v>
      </c>
      <c r="AH47" t="s">
        <v>60</v>
      </c>
      <c r="AI47">
        <v>1</v>
      </c>
    </row>
    <row r="48" spans="1:35" x14ac:dyDescent="0.25">
      <c r="A48" t="s">
        <v>273</v>
      </c>
      <c r="B48" t="s">
        <v>115</v>
      </c>
      <c r="C48" t="s">
        <v>205</v>
      </c>
      <c r="D48" t="s">
        <v>249</v>
      </c>
      <c r="E48" s="2">
        <v>46.771739130434781</v>
      </c>
      <c r="F48" s="2">
        <v>4.4347826086956523</v>
      </c>
      <c r="G48" s="2">
        <v>0.60869565217391308</v>
      </c>
      <c r="H48" s="2">
        <v>0.31521739130434784</v>
      </c>
      <c r="I48" s="2">
        <v>0.48369565217391303</v>
      </c>
      <c r="J48" s="2">
        <v>0</v>
      </c>
      <c r="K48" s="2">
        <v>0</v>
      </c>
      <c r="L48" s="2">
        <v>0.32521739130434785</v>
      </c>
      <c r="M48" s="2">
        <v>5.4380434782608686</v>
      </c>
      <c r="N48" s="2">
        <v>1.0905434782608696</v>
      </c>
      <c r="O48" s="2">
        <v>0.13958401115500813</v>
      </c>
      <c r="P48" s="2">
        <v>0</v>
      </c>
      <c r="Q48" s="2">
        <v>26.759999999999991</v>
      </c>
      <c r="R48" s="2">
        <v>0.57214036718568417</v>
      </c>
      <c r="S48" s="2">
        <v>5.0229347826086963</v>
      </c>
      <c r="T48" s="2">
        <v>0</v>
      </c>
      <c r="U48" s="2">
        <v>0</v>
      </c>
      <c r="V48" s="2">
        <v>0.10739251684871022</v>
      </c>
      <c r="W48" s="2">
        <v>4.4975000000000023</v>
      </c>
      <c r="X48" s="2">
        <v>0</v>
      </c>
      <c r="Y48" s="2">
        <v>0</v>
      </c>
      <c r="Z48" s="2">
        <v>9.6158494073901979E-2</v>
      </c>
      <c r="AA48" s="2">
        <v>0</v>
      </c>
      <c r="AB48" s="2">
        <v>0</v>
      </c>
      <c r="AC48" s="2">
        <v>0</v>
      </c>
      <c r="AD48" s="2">
        <v>0</v>
      </c>
      <c r="AE48" s="2">
        <v>0</v>
      </c>
      <c r="AF48" s="2">
        <v>0</v>
      </c>
      <c r="AG48" s="2">
        <v>0</v>
      </c>
      <c r="AH48" t="s">
        <v>24</v>
      </c>
      <c r="AI48">
        <v>1</v>
      </c>
    </row>
    <row r="49" spans="1:35" x14ac:dyDescent="0.25">
      <c r="A49" t="s">
        <v>273</v>
      </c>
      <c r="B49" t="s">
        <v>136</v>
      </c>
      <c r="C49" t="s">
        <v>216</v>
      </c>
      <c r="D49" t="s">
        <v>237</v>
      </c>
      <c r="E49" s="2">
        <v>34.989130434782609</v>
      </c>
      <c r="F49" s="2">
        <v>2.9622826086956517</v>
      </c>
      <c r="G49" s="2">
        <v>6.5217391304347824E-2</v>
      </c>
      <c r="H49" s="2">
        <v>0.18043478260869567</v>
      </c>
      <c r="I49" s="2">
        <v>0.66304347826086951</v>
      </c>
      <c r="J49" s="2">
        <v>0</v>
      </c>
      <c r="K49" s="2">
        <v>0</v>
      </c>
      <c r="L49" s="2">
        <v>1.5452173913043481</v>
      </c>
      <c r="M49" s="2">
        <v>0</v>
      </c>
      <c r="N49" s="2">
        <v>0</v>
      </c>
      <c r="O49" s="2">
        <v>0</v>
      </c>
      <c r="P49" s="2">
        <v>4.8416304347826093</v>
      </c>
      <c r="Q49" s="2">
        <v>2.2866304347826083</v>
      </c>
      <c r="R49" s="2">
        <v>0.2037278657968313</v>
      </c>
      <c r="S49" s="2">
        <v>3.6347826086956512</v>
      </c>
      <c r="T49" s="2">
        <v>3.5261956521739126</v>
      </c>
      <c r="U49" s="2">
        <v>0</v>
      </c>
      <c r="V49" s="2">
        <v>0.2046629388008698</v>
      </c>
      <c r="W49" s="2">
        <v>4.5208695652173914</v>
      </c>
      <c r="X49" s="2">
        <v>6.4456521739130426E-2</v>
      </c>
      <c r="Y49" s="2">
        <v>0</v>
      </c>
      <c r="Z49" s="2">
        <v>0.13105001553277418</v>
      </c>
      <c r="AA49" s="2">
        <v>0</v>
      </c>
      <c r="AB49" s="2">
        <v>0</v>
      </c>
      <c r="AC49" s="2">
        <v>0</v>
      </c>
      <c r="AD49" s="2">
        <v>0</v>
      </c>
      <c r="AE49" s="2">
        <v>0</v>
      </c>
      <c r="AF49" s="2">
        <v>0</v>
      </c>
      <c r="AG49" s="2">
        <v>0</v>
      </c>
      <c r="AH49" t="s">
        <v>45</v>
      </c>
      <c r="AI49">
        <v>1</v>
      </c>
    </row>
    <row r="50" spans="1:35" x14ac:dyDescent="0.25">
      <c r="A50" t="s">
        <v>273</v>
      </c>
      <c r="B50" t="s">
        <v>112</v>
      </c>
      <c r="C50" t="s">
        <v>190</v>
      </c>
      <c r="D50" t="s">
        <v>243</v>
      </c>
      <c r="E50" s="2">
        <v>101.69565217391305</v>
      </c>
      <c r="F50" s="2">
        <v>5.1304347826086953</v>
      </c>
      <c r="G50" s="2">
        <v>0.39130434782608697</v>
      </c>
      <c r="H50" s="2">
        <v>0.57065217391304346</v>
      </c>
      <c r="I50" s="2">
        <v>2.6956521739130435</v>
      </c>
      <c r="J50" s="2">
        <v>0</v>
      </c>
      <c r="K50" s="2">
        <v>7.3043478260869561</v>
      </c>
      <c r="L50" s="2">
        <v>4.1596739130434788</v>
      </c>
      <c r="M50" s="2">
        <v>11.774239130434781</v>
      </c>
      <c r="N50" s="2">
        <v>0</v>
      </c>
      <c r="O50" s="2">
        <v>0.11577917913638305</v>
      </c>
      <c r="P50" s="2">
        <v>0</v>
      </c>
      <c r="Q50" s="2">
        <v>3.7453260869565228</v>
      </c>
      <c r="R50" s="2">
        <v>3.6828772979905951E-2</v>
      </c>
      <c r="S50" s="2">
        <v>9.257608695652177</v>
      </c>
      <c r="T50" s="2">
        <v>9.9885869565217398</v>
      </c>
      <c r="U50" s="2">
        <v>0</v>
      </c>
      <c r="V50" s="2">
        <v>0.1892528858486533</v>
      </c>
      <c r="W50" s="2">
        <v>10.37336956521739</v>
      </c>
      <c r="X50" s="2">
        <v>9.3942391304347819</v>
      </c>
      <c r="Y50" s="2">
        <v>0</v>
      </c>
      <c r="Z50" s="2">
        <v>0.19438007695596407</v>
      </c>
      <c r="AA50" s="2">
        <v>0</v>
      </c>
      <c r="AB50" s="2">
        <v>5.0866304347826086</v>
      </c>
      <c r="AC50" s="2">
        <v>0</v>
      </c>
      <c r="AD50" s="2">
        <v>0</v>
      </c>
      <c r="AE50" s="2">
        <v>2.2723913043478268</v>
      </c>
      <c r="AF50" s="2">
        <v>0</v>
      </c>
      <c r="AG50" s="2">
        <v>0</v>
      </c>
      <c r="AH50" t="s">
        <v>21</v>
      </c>
      <c r="AI50">
        <v>1</v>
      </c>
    </row>
    <row r="51" spans="1:35" x14ac:dyDescent="0.25">
      <c r="A51" t="s">
        <v>273</v>
      </c>
      <c r="B51" t="s">
        <v>152</v>
      </c>
      <c r="C51" t="s">
        <v>225</v>
      </c>
      <c r="D51" t="s">
        <v>245</v>
      </c>
      <c r="E51" s="2">
        <v>35.510869565217391</v>
      </c>
      <c r="F51" s="2">
        <v>4.3478260869565215</v>
      </c>
      <c r="G51" s="2">
        <v>2.1739130434782608E-2</v>
      </c>
      <c r="H51" s="2">
        <v>0</v>
      </c>
      <c r="I51" s="2">
        <v>0</v>
      </c>
      <c r="J51" s="2">
        <v>0</v>
      </c>
      <c r="K51" s="2">
        <v>0</v>
      </c>
      <c r="L51" s="2">
        <v>0</v>
      </c>
      <c r="M51" s="2">
        <v>3.1374999999999993</v>
      </c>
      <c r="N51" s="2">
        <v>0</v>
      </c>
      <c r="O51" s="2">
        <v>8.8353229262320157E-2</v>
      </c>
      <c r="P51" s="2">
        <v>0</v>
      </c>
      <c r="Q51" s="2">
        <v>6.948043478260872</v>
      </c>
      <c r="R51" s="2">
        <v>0.19565962656871755</v>
      </c>
      <c r="S51" s="2">
        <v>0</v>
      </c>
      <c r="T51" s="2">
        <v>0</v>
      </c>
      <c r="U51" s="2">
        <v>0</v>
      </c>
      <c r="V51" s="2">
        <v>0</v>
      </c>
      <c r="W51" s="2">
        <v>0</v>
      </c>
      <c r="X51" s="2">
        <v>0</v>
      </c>
      <c r="Y51" s="2">
        <v>0</v>
      </c>
      <c r="Z51" s="2">
        <v>0</v>
      </c>
      <c r="AA51" s="2">
        <v>0.23804347826086958</v>
      </c>
      <c r="AB51" s="2">
        <v>0</v>
      </c>
      <c r="AC51" s="2">
        <v>0</v>
      </c>
      <c r="AD51" s="2">
        <v>0</v>
      </c>
      <c r="AE51" s="2">
        <v>0</v>
      </c>
      <c r="AF51" s="2">
        <v>0</v>
      </c>
      <c r="AG51" s="2">
        <v>0</v>
      </c>
      <c r="AH51" t="s">
        <v>61</v>
      </c>
      <c r="AI51">
        <v>1</v>
      </c>
    </row>
    <row r="52" spans="1:35" x14ac:dyDescent="0.25">
      <c r="A52" t="s">
        <v>273</v>
      </c>
      <c r="B52" t="s">
        <v>169</v>
      </c>
      <c r="C52" t="s">
        <v>189</v>
      </c>
      <c r="D52" t="s">
        <v>241</v>
      </c>
      <c r="E52" s="2">
        <v>34.891304347826086</v>
      </c>
      <c r="F52" s="2">
        <v>4.7826086956521738</v>
      </c>
      <c r="G52" s="2">
        <v>3.8260869565217392</v>
      </c>
      <c r="H52" s="2">
        <v>0.28532608695652173</v>
      </c>
      <c r="I52" s="2">
        <v>1.0434782608695652</v>
      </c>
      <c r="J52" s="2">
        <v>0</v>
      </c>
      <c r="K52" s="2">
        <v>3.5489130434782608</v>
      </c>
      <c r="L52" s="2">
        <v>2.2501086956521745</v>
      </c>
      <c r="M52" s="2">
        <v>0</v>
      </c>
      <c r="N52" s="2">
        <v>7.5748913043478243</v>
      </c>
      <c r="O52" s="2">
        <v>0.21709968847352021</v>
      </c>
      <c r="P52" s="2">
        <v>19.149891304347815</v>
      </c>
      <c r="Q52" s="2">
        <v>3.0402173913043469</v>
      </c>
      <c r="R52" s="2">
        <v>0.63597819314641713</v>
      </c>
      <c r="S52" s="2">
        <v>16.365978260869568</v>
      </c>
      <c r="T52" s="2">
        <v>0</v>
      </c>
      <c r="U52" s="2">
        <v>0</v>
      </c>
      <c r="V52" s="2">
        <v>0.46905607476635525</v>
      </c>
      <c r="W52" s="2">
        <v>12.092826086956521</v>
      </c>
      <c r="X52" s="2">
        <v>3.695217391304348</v>
      </c>
      <c r="Y52" s="2">
        <v>0</v>
      </c>
      <c r="Z52" s="2">
        <v>0.45249221183800625</v>
      </c>
      <c r="AA52" s="2">
        <v>0</v>
      </c>
      <c r="AB52" s="2">
        <v>0</v>
      </c>
      <c r="AC52" s="2">
        <v>0</v>
      </c>
      <c r="AD52" s="2">
        <v>0</v>
      </c>
      <c r="AE52" s="2">
        <v>0</v>
      </c>
      <c r="AF52" s="2">
        <v>0</v>
      </c>
      <c r="AG52" s="2">
        <v>0</v>
      </c>
      <c r="AH52" t="s">
        <v>79</v>
      </c>
      <c r="AI52">
        <v>1</v>
      </c>
    </row>
    <row r="53" spans="1:35" x14ac:dyDescent="0.25">
      <c r="A53" t="s">
        <v>273</v>
      </c>
      <c r="B53" t="s">
        <v>93</v>
      </c>
      <c r="C53" t="s">
        <v>190</v>
      </c>
      <c r="D53" t="s">
        <v>243</v>
      </c>
      <c r="E53" s="2">
        <v>34.032608695652172</v>
      </c>
      <c r="F53" s="2">
        <v>9.8615217391304331</v>
      </c>
      <c r="G53" s="2">
        <v>0.13043478260869565</v>
      </c>
      <c r="H53" s="2">
        <v>0</v>
      </c>
      <c r="I53" s="2">
        <v>0.20652173913043478</v>
      </c>
      <c r="J53" s="2">
        <v>0</v>
      </c>
      <c r="K53" s="2">
        <v>0</v>
      </c>
      <c r="L53" s="2">
        <v>0.13184782608695653</v>
      </c>
      <c r="M53" s="2">
        <v>3.8354347826086976</v>
      </c>
      <c r="N53" s="2">
        <v>0</v>
      </c>
      <c r="O53" s="2">
        <v>0.11269881826892374</v>
      </c>
      <c r="P53" s="2">
        <v>9.5409782608695632</v>
      </c>
      <c r="Q53" s="2">
        <v>0</v>
      </c>
      <c r="R53" s="2">
        <v>0.28034813158735222</v>
      </c>
      <c r="S53" s="2">
        <v>1.6860869565217389</v>
      </c>
      <c r="T53" s="2">
        <v>4.1615217391304355</v>
      </c>
      <c r="U53" s="2">
        <v>0</v>
      </c>
      <c r="V53" s="2">
        <v>0.17182369849888215</v>
      </c>
      <c r="W53" s="2">
        <v>3.1078260869565213</v>
      </c>
      <c r="X53" s="2">
        <v>4.050217391304348</v>
      </c>
      <c r="Y53" s="2">
        <v>0.45249999999999996</v>
      </c>
      <c r="Z53" s="2">
        <v>0.22362503992334717</v>
      </c>
      <c r="AA53" s="2">
        <v>0</v>
      </c>
      <c r="AB53" s="2">
        <v>0</v>
      </c>
      <c r="AC53" s="2">
        <v>0</v>
      </c>
      <c r="AD53" s="2">
        <v>0</v>
      </c>
      <c r="AE53" s="2">
        <v>0</v>
      </c>
      <c r="AF53" s="2">
        <v>0</v>
      </c>
      <c r="AG53" s="2">
        <v>0</v>
      </c>
      <c r="AH53" t="s">
        <v>2</v>
      </c>
      <c r="AI53">
        <v>1</v>
      </c>
    </row>
    <row r="54" spans="1:35" x14ac:dyDescent="0.25">
      <c r="A54" t="s">
        <v>273</v>
      </c>
      <c r="B54" t="s">
        <v>143</v>
      </c>
      <c r="C54" t="s">
        <v>221</v>
      </c>
      <c r="D54" t="s">
        <v>237</v>
      </c>
      <c r="E54" s="2">
        <v>23.076086956521738</v>
      </c>
      <c r="F54" s="2">
        <v>4.5</v>
      </c>
      <c r="G54" s="2">
        <v>0.17391304347826086</v>
      </c>
      <c r="H54" s="2">
        <v>8.9673913043478257E-2</v>
      </c>
      <c r="I54" s="2">
        <v>0.42086956521739127</v>
      </c>
      <c r="J54" s="2">
        <v>0</v>
      </c>
      <c r="K54" s="2">
        <v>0</v>
      </c>
      <c r="L54" s="2">
        <v>0</v>
      </c>
      <c r="M54" s="2">
        <v>0.2832608695652174</v>
      </c>
      <c r="N54" s="2">
        <v>0</v>
      </c>
      <c r="O54" s="2">
        <v>1.2275082430522846E-2</v>
      </c>
      <c r="P54" s="2">
        <v>4.0273913043478258</v>
      </c>
      <c r="Q54" s="2">
        <v>3.9302173913043483</v>
      </c>
      <c r="R54" s="2">
        <v>0.3448422044276967</v>
      </c>
      <c r="S54" s="2">
        <v>1.1107608695652174</v>
      </c>
      <c r="T54" s="2">
        <v>1.4130434782608696E-2</v>
      </c>
      <c r="U54" s="2">
        <v>0</v>
      </c>
      <c r="V54" s="2">
        <v>4.874705605275554E-2</v>
      </c>
      <c r="W54" s="2">
        <v>0.14717391304347827</v>
      </c>
      <c r="X54" s="2">
        <v>0.63641304347826089</v>
      </c>
      <c r="Y54" s="2">
        <v>0</v>
      </c>
      <c r="Z54" s="2">
        <v>3.3956665096561471E-2</v>
      </c>
      <c r="AA54" s="2">
        <v>0</v>
      </c>
      <c r="AB54" s="2">
        <v>0</v>
      </c>
      <c r="AC54" s="2">
        <v>0</v>
      </c>
      <c r="AD54" s="2">
        <v>0</v>
      </c>
      <c r="AE54" s="2">
        <v>0</v>
      </c>
      <c r="AF54" s="2">
        <v>0</v>
      </c>
      <c r="AG54" s="2">
        <v>0</v>
      </c>
      <c r="AH54" t="s">
        <v>52</v>
      </c>
      <c r="AI54">
        <v>1</v>
      </c>
    </row>
    <row r="55" spans="1:35" x14ac:dyDescent="0.25">
      <c r="A55" t="s">
        <v>273</v>
      </c>
      <c r="B55" t="s">
        <v>127</v>
      </c>
      <c r="C55" t="s">
        <v>211</v>
      </c>
      <c r="D55" t="s">
        <v>249</v>
      </c>
      <c r="E55" s="2">
        <v>36.5</v>
      </c>
      <c r="F55" s="2">
        <v>3.3858695652173911</v>
      </c>
      <c r="G55" s="2">
        <v>0.67826086956521736</v>
      </c>
      <c r="H55" s="2">
        <v>0.34782608695652173</v>
      </c>
      <c r="I55" s="2">
        <v>1.1086956521739131</v>
      </c>
      <c r="J55" s="2">
        <v>0</v>
      </c>
      <c r="K55" s="2">
        <v>0</v>
      </c>
      <c r="L55" s="2">
        <v>0.47706521739130436</v>
      </c>
      <c r="M55" s="2">
        <v>5.4347826086956523</v>
      </c>
      <c r="N55" s="2">
        <v>0</v>
      </c>
      <c r="O55" s="2">
        <v>0.14889815366289458</v>
      </c>
      <c r="P55" s="2">
        <v>4.8885869565217392</v>
      </c>
      <c r="Q55" s="2">
        <v>4.4945652173913047</v>
      </c>
      <c r="R55" s="2">
        <v>0.25707266229898745</v>
      </c>
      <c r="S55" s="2">
        <v>9.8178260869565221</v>
      </c>
      <c r="T55" s="2">
        <v>0</v>
      </c>
      <c r="U55" s="2">
        <v>0</v>
      </c>
      <c r="V55" s="2">
        <v>0.26898153662894581</v>
      </c>
      <c r="W55" s="2">
        <v>1.7831521739130436</v>
      </c>
      <c r="X55" s="2">
        <v>4.5170652173913046</v>
      </c>
      <c r="Y55" s="2">
        <v>0</v>
      </c>
      <c r="Z55" s="2">
        <v>0.1726086956521739</v>
      </c>
      <c r="AA55" s="2">
        <v>0</v>
      </c>
      <c r="AB55" s="2">
        <v>0</v>
      </c>
      <c r="AC55" s="2">
        <v>0</v>
      </c>
      <c r="AD55" s="2">
        <v>0</v>
      </c>
      <c r="AE55" s="2">
        <v>0</v>
      </c>
      <c r="AF55" s="2">
        <v>0</v>
      </c>
      <c r="AG55" s="2">
        <v>0</v>
      </c>
      <c r="AH55" t="s">
        <v>36</v>
      </c>
      <c r="AI55">
        <v>1</v>
      </c>
    </row>
    <row r="56" spans="1:35" x14ac:dyDescent="0.25">
      <c r="A56" t="s">
        <v>273</v>
      </c>
      <c r="B56" t="s">
        <v>125</v>
      </c>
      <c r="C56" t="s">
        <v>210</v>
      </c>
      <c r="D56" t="s">
        <v>247</v>
      </c>
      <c r="E56" s="2">
        <v>81.086956521739125</v>
      </c>
      <c r="F56" s="2">
        <v>4.7826086956521738</v>
      </c>
      <c r="G56" s="2">
        <v>0.28260869565217389</v>
      </c>
      <c r="H56" s="2">
        <v>0.34076086956521739</v>
      </c>
      <c r="I56" s="2">
        <v>2.1467391304347827</v>
      </c>
      <c r="J56" s="2">
        <v>0</v>
      </c>
      <c r="K56" s="2">
        <v>0</v>
      </c>
      <c r="L56" s="2">
        <v>2.7206521739130438</v>
      </c>
      <c r="M56" s="2">
        <v>5.6406521739130442</v>
      </c>
      <c r="N56" s="2">
        <v>0</v>
      </c>
      <c r="O56" s="2">
        <v>6.9563002680965158E-2</v>
      </c>
      <c r="P56" s="2">
        <v>0</v>
      </c>
      <c r="Q56" s="2">
        <v>8.091956521739128</v>
      </c>
      <c r="R56" s="2">
        <v>9.9793565683646085E-2</v>
      </c>
      <c r="S56" s="2">
        <v>5.5394565217391305</v>
      </c>
      <c r="T56" s="2">
        <v>5.4045652173913057</v>
      </c>
      <c r="U56" s="2">
        <v>0</v>
      </c>
      <c r="V56" s="2">
        <v>0.13496648793565685</v>
      </c>
      <c r="W56" s="2">
        <v>3.9886956521739134</v>
      </c>
      <c r="X56" s="2">
        <v>8.0400000000000009</v>
      </c>
      <c r="Y56" s="2">
        <v>0</v>
      </c>
      <c r="Z56" s="2">
        <v>0.148343163538874</v>
      </c>
      <c r="AA56" s="2">
        <v>0</v>
      </c>
      <c r="AB56" s="2">
        <v>4.142500000000001</v>
      </c>
      <c r="AC56" s="2">
        <v>0</v>
      </c>
      <c r="AD56" s="2">
        <v>0</v>
      </c>
      <c r="AE56" s="2">
        <v>1.6304347826086956E-2</v>
      </c>
      <c r="AF56" s="2">
        <v>0</v>
      </c>
      <c r="AG56" s="2">
        <v>0</v>
      </c>
      <c r="AH56" t="s">
        <v>34</v>
      </c>
      <c r="AI56">
        <v>1</v>
      </c>
    </row>
    <row r="57" spans="1:35" x14ac:dyDescent="0.25">
      <c r="A57" t="s">
        <v>273</v>
      </c>
      <c r="B57" t="s">
        <v>173</v>
      </c>
      <c r="C57" t="s">
        <v>182</v>
      </c>
      <c r="D57" t="s">
        <v>243</v>
      </c>
      <c r="E57" s="2">
        <v>22.913043478260871</v>
      </c>
      <c r="F57" s="2">
        <v>2.8956521739130463</v>
      </c>
      <c r="G57" s="2">
        <v>0.30434782608695654</v>
      </c>
      <c r="H57" s="2">
        <v>0.15217391304347827</v>
      </c>
      <c r="I57" s="2">
        <v>0.11956521739130435</v>
      </c>
      <c r="J57" s="2">
        <v>0</v>
      </c>
      <c r="K57" s="2">
        <v>0</v>
      </c>
      <c r="L57" s="2">
        <v>0</v>
      </c>
      <c r="M57" s="2">
        <v>2.4746739130434783</v>
      </c>
      <c r="N57" s="2">
        <v>0</v>
      </c>
      <c r="O57" s="2">
        <v>0.10800284629981025</v>
      </c>
      <c r="P57" s="2">
        <v>0</v>
      </c>
      <c r="Q57" s="2">
        <v>4.8958695652173905</v>
      </c>
      <c r="R57" s="2">
        <v>0.21367172675521817</v>
      </c>
      <c r="S57" s="2">
        <v>0</v>
      </c>
      <c r="T57" s="2">
        <v>0</v>
      </c>
      <c r="U57" s="2">
        <v>0</v>
      </c>
      <c r="V57" s="2">
        <v>0</v>
      </c>
      <c r="W57" s="2">
        <v>0</v>
      </c>
      <c r="X57" s="2">
        <v>0</v>
      </c>
      <c r="Y57" s="2">
        <v>0</v>
      </c>
      <c r="Z57" s="2">
        <v>0</v>
      </c>
      <c r="AA57" s="2">
        <v>0</v>
      </c>
      <c r="AB57" s="2">
        <v>0</v>
      </c>
      <c r="AC57" s="2">
        <v>0</v>
      </c>
      <c r="AD57" s="2">
        <v>0</v>
      </c>
      <c r="AE57" s="2">
        <v>0</v>
      </c>
      <c r="AF57" s="2">
        <v>0</v>
      </c>
      <c r="AG57" s="2">
        <v>0</v>
      </c>
      <c r="AH57" t="s">
        <v>83</v>
      </c>
      <c r="AI57">
        <v>1</v>
      </c>
    </row>
    <row r="58" spans="1:35" x14ac:dyDescent="0.25">
      <c r="A58" t="s">
        <v>273</v>
      </c>
      <c r="B58" t="s">
        <v>172</v>
      </c>
      <c r="C58" t="s">
        <v>185</v>
      </c>
      <c r="D58" t="s">
        <v>236</v>
      </c>
      <c r="E58" s="2">
        <v>19.717391304347824</v>
      </c>
      <c r="F58" s="2">
        <v>3.8695652173913042</v>
      </c>
      <c r="G58" s="2">
        <v>1.0869565217391304E-2</v>
      </c>
      <c r="H58" s="2">
        <v>7.5217391304347819E-2</v>
      </c>
      <c r="I58" s="2">
        <v>0.26902173913043476</v>
      </c>
      <c r="J58" s="2">
        <v>0</v>
      </c>
      <c r="K58" s="2">
        <v>0</v>
      </c>
      <c r="L58" s="2">
        <v>2.717391304347826E-2</v>
      </c>
      <c r="M58" s="2">
        <v>3.2932608695652177</v>
      </c>
      <c r="N58" s="2">
        <v>0</v>
      </c>
      <c r="O58" s="2">
        <v>0.16702315325248074</v>
      </c>
      <c r="P58" s="2">
        <v>4.5281521739130426</v>
      </c>
      <c r="Q58" s="2">
        <v>0</v>
      </c>
      <c r="R58" s="2">
        <v>0.22965270121278938</v>
      </c>
      <c r="S58" s="2">
        <v>0.82760869565217388</v>
      </c>
      <c r="T58" s="2">
        <v>0.95326086956521694</v>
      </c>
      <c r="U58" s="2">
        <v>0</v>
      </c>
      <c r="V58" s="2">
        <v>9.0319735391400202E-2</v>
      </c>
      <c r="W58" s="2">
        <v>0.51826086956521744</v>
      </c>
      <c r="X58" s="2">
        <v>0.46956521739130447</v>
      </c>
      <c r="Y58" s="2">
        <v>0</v>
      </c>
      <c r="Z58" s="2">
        <v>5.0099228224917317E-2</v>
      </c>
      <c r="AA58" s="2">
        <v>0</v>
      </c>
      <c r="AB58" s="2">
        <v>0</v>
      </c>
      <c r="AC58" s="2">
        <v>0</v>
      </c>
      <c r="AD58" s="2">
        <v>0</v>
      </c>
      <c r="AE58" s="2">
        <v>0</v>
      </c>
      <c r="AF58" s="2">
        <v>0</v>
      </c>
      <c r="AG58" s="2">
        <v>0</v>
      </c>
      <c r="AH58" t="s">
        <v>82</v>
      </c>
      <c r="AI58">
        <v>1</v>
      </c>
    </row>
    <row r="59" spans="1:35" x14ac:dyDescent="0.25">
      <c r="A59" t="s">
        <v>273</v>
      </c>
      <c r="B59" t="s">
        <v>98</v>
      </c>
      <c r="C59" t="s">
        <v>197</v>
      </c>
      <c r="D59" t="s">
        <v>246</v>
      </c>
      <c r="E59" s="2">
        <v>76.413043478260875</v>
      </c>
      <c r="F59" s="2">
        <v>4.7826086956521738</v>
      </c>
      <c r="G59" s="2">
        <v>0.22826086956521738</v>
      </c>
      <c r="H59" s="2">
        <v>0.29260869565217379</v>
      </c>
      <c r="I59" s="2">
        <v>1.4347826086956521</v>
      </c>
      <c r="J59" s="2">
        <v>0</v>
      </c>
      <c r="K59" s="2">
        <v>0</v>
      </c>
      <c r="L59" s="2">
        <v>4.3418478260869611</v>
      </c>
      <c r="M59" s="2">
        <v>4.841195652173913</v>
      </c>
      <c r="N59" s="2">
        <v>0</v>
      </c>
      <c r="O59" s="2">
        <v>6.335561877667141E-2</v>
      </c>
      <c r="P59" s="2">
        <v>0</v>
      </c>
      <c r="Q59" s="2">
        <v>14.003260869565219</v>
      </c>
      <c r="R59" s="2">
        <v>0.18325746799431011</v>
      </c>
      <c r="S59" s="2">
        <v>4.6336956521739134</v>
      </c>
      <c r="T59" s="2">
        <v>2.214673913043478</v>
      </c>
      <c r="U59" s="2">
        <v>0</v>
      </c>
      <c r="V59" s="2">
        <v>8.9623044096728305E-2</v>
      </c>
      <c r="W59" s="2">
        <v>5.118804347826087</v>
      </c>
      <c r="X59" s="2">
        <v>4.2128260869565208</v>
      </c>
      <c r="Y59" s="2">
        <v>0</v>
      </c>
      <c r="Z59" s="2">
        <v>0.12212091038406825</v>
      </c>
      <c r="AA59" s="2">
        <v>0</v>
      </c>
      <c r="AB59" s="2">
        <v>5.3097826086956506</v>
      </c>
      <c r="AC59" s="2">
        <v>0</v>
      </c>
      <c r="AD59" s="2">
        <v>0</v>
      </c>
      <c r="AE59" s="2">
        <v>0</v>
      </c>
      <c r="AF59" s="2">
        <v>0</v>
      </c>
      <c r="AG59" s="2">
        <v>0</v>
      </c>
      <c r="AH59" t="s">
        <v>7</v>
      </c>
      <c r="AI59">
        <v>1</v>
      </c>
    </row>
    <row r="60" spans="1:35" x14ac:dyDescent="0.25">
      <c r="A60" t="s">
        <v>273</v>
      </c>
      <c r="B60" t="s">
        <v>111</v>
      </c>
      <c r="C60" t="s">
        <v>203</v>
      </c>
      <c r="D60" t="s">
        <v>241</v>
      </c>
      <c r="E60" s="2">
        <v>56.347826086956523</v>
      </c>
      <c r="F60" s="2">
        <v>5.9130434782608692</v>
      </c>
      <c r="G60" s="2">
        <v>8.6956521739130432E-2</v>
      </c>
      <c r="H60" s="2">
        <v>0.32826086956521727</v>
      </c>
      <c r="I60" s="2">
        <v>1.5570652173913044</v>
      </c>
      <c r="J60" s="2">
        <v>0</v>
      </c>
      <c r="K60" s="2">
        <v>0</v>
      </c>
      <c r="L60" s="2">
        <v>3.6308695652173926</v>
      </c>
      <c r="M60" s="2">
        <v>4.9889130434782603</v>
      </c>
      <c r="N60" s="2">
        <v>0</v>
      </c>
      <c r="O60" s="2">
        <v>8.8537808641975302E-2</v>
      </c>
      <c r="P60" s="2">
        <v>0</v>
      </c>
      <c r="Q60" s="2">
        <v>6.2808695652173903</v>
      </c>
      <c r="R60" s="2">
        <v>0.11146604938271602</v>
      </c>
      <c r="S60" s="2">
        <v>4.4928260869565211</v>
      </c>
      <c r="T60" s="2">
        <v>4.4693478260869561</v>
      </c>
      <c r="U60" s="2">
        <v>0</v>
      </c>
      <c r="V60" s="2">
        <v>0.1590509259259259</v>
      </c>
      <c r="W60" s="2">
        <v>3.382717391304348</v>
      </c>
      <c r="X60" s="2">
        <v>7.1305434782608721</v>
      </c>
      <c r="Y60" s="2">
        <v>0</v>
      </c>
      <c r="Z60" s="2">
        <v>0.18657793209876547</v>
      </c>
      <c r="AA60" s="2">
        <v>0</v>
      </c>
      <c r="AB60" s="2">
        <v>4.5422826086956523</v>
      </c>
      <c r="AC60" s="2">
        <v>0</v>
      </c>
      <c r="AD60" s="2">
        <v>0</v>
      </c>
      <c r="AE60" s="2">
        <v>0</v>
      </c>
      <c r="AF60" s="2">
        <v>0</v>
      </c>
      <c r="AG60" s="2">
        <v>0</v>
      </c>
      <c r="AH60" t="s">
        <v>20</v>
      </c>
      <c r="AI60">
        <v>1</v>
      </c>
    </row>
    <row r="61" spans="1:35" x14ac:dyDescent="0.25">
      <c r="A61" t="s">
        <v>273</v>
      </c>
      <c r="B61" t="s">
        <v>131</v>
      </c>
      <c r="C61" t="s">
        <v>188</v>
      </c>
      <c r="D61" t="s">
        <v>249</v>
      </c>
      <c r="E61" s="2">
        <v>34.054347826086953</v>
      </c>
      <c r="F61" s="2">
        <v>29.972826086956523</v>
      </c>
      <c r="G61" s="2">
        <v>0</v>
      </c>
      <c r="H61" s="2">
        <v>0</v>
      </c>
      <c r="I61" s="2">
        <v>1.0434782608695652</v>
      </c>
      <c r="J61" s="2">
        <v>0</v>
      </c>
      <c r="K61" s="2">
        <v>0</v>
      </c>
      <c r="L61" s="2">
        <v>2.5190217391304346</v>
      </c>
      <c r="M61" s="2">
        <v>5.2717391304347823</v>
      </c>
      <c r="N61" s="2">
        <v>4.9565217391304346</v>
      </c>
      <c r="O61" s="2">
        <v>0.30035110118097669</v>
      </c>
      <c r="P61" s="2">
        <v>10.201086956521738</v>
      </c>
      <c r="Q61" s="2">
        <v>5.3586956521739131</v>
      </c>
      <c r="R61" s="2">
        <v>0.45691030960740509</v>
      </c>
      <c r="S61" s="2">
        <v>3.3913043478260869</v>
      </c>
      <c r="T61" s="2">
        <v>5.8695652173913047</v>
      </c>
      <c r="U61" s="2">
        <v>0</v>
      </c>
      <c r="V61" s="2">
        <v>0.27194382381104376</v>
      </c>
      <c r="W61" s="2">
        <v>0.42934782608695654</v>
      </c>
      <c r="X61" s="2">
        <v>4.7092391304347823</v>
      </c>
      <c r="Y61" s="2">
        <v>0</v>
      </c>
      <c r="Z61" s="2">
        <v>0.15089371209703159</v>
      </c>
      <c r="AA61" s="2">
        <v>0</v>
      </c>
      <c r="AB61" s="2">
        <v>0</v>
      </c>
      <c r="AC61" s="2">
        <v>0</v>
      </c>
      <c r="AD61" s="2">
        <v>0</v>
      </c>
      <c r="AE61" s="2">
        <v>0</v>
      </c>
      <c r="AF61" s="2">
        <v>0</v>
      </c>
      <c r="AG61" s="2">
        <v>0</v>
      </c>
      <c r="AH61" t="s">
        <v>40</v>
      </c>
      <c r="AI61">
        <v>1</v>
      </c>
    </row>
    <row r="62" spans="1:35" x14ac:dyDescent="0.25">
      <c r="A62" t="s">
        <v>273</v>
      </c>
      <c r="B62" t="s">
        <v>123</v>
      </c>
      <c r="C62" t="s">
        <v>209</v>
      </c>
      <c r="D62" t="s">
        <v>244</v>
      </c>
      <c r="E62" s="2">
        <v>48.043478260869563</v>
      </c>
      <c r="F62" s="2">
        <v>4.4021739130434785</v>
      </c>
      <c r="G62" s="2">
        <v>0</v>
      </c>
      <c r="H62" s="2">
        <v>0.25543478260869568</v>
      </c>
      <c r="I62" s="2">
        <v>6.3934782608695659</v>
      </c>
      <c r="J62" s="2">
        <v>0</v>
      </c>
      <c r="K62" s="2">
        <v>0</v>
      </c>
      <c r="L62" s="2">
        <v>0.59782608695652173</v>
      </c>
      <c r="M62" s="2">
        <v>5.2418478260869561</v>
      </c>
      <c r="N62" s="2">
        <v>0</v>
      </c>
      <c r="O62" s="2">
        <v>0.10910633484162896</v>
      </c>
      <c r="P62" s="2">
        <v>4.3016304347826084</v>
      </c>
      <c r="Q62" s="2">
        <v>24.576086956521738</v>
      </c>
      <c r="R62" s="2">
        <v>0.60107466063348414</v>
      </c>
      <c r="S62" s="2">
        <v>8.3722826086956523</v>
      </c>
      <c r="T62" s="2">
        <v>0</v>
      </c>
      <c r="U62" s="2">
        <v>0</v>
      </c>
      <c r="V62" s="2">
        <v>0.17426470588235296</v>
      </c>
      <c r="W62" s="2">
        <v>4.6657608695652177</v>
      </c>
      <c r="X62" s="2">
        <v>6.3423913043478262</v>
      </c>
      <c r="Y62" s="2">
        <v>0</v>
      </c>
      <c r="Z62" s="2">
        <v>0.22912895927601809</v>
      </c>
      <c r="AA62" s="2">
        <v>0</v>
      </c>
      <c r="AB62" s="2">
        <v>0</v>
      </c>
      <c r="AC62" s="2">
        <v>0</v>
      </c>
      <c r="AD62" s="2">
        <v>0</v>
      </c>
      <c r="AE62" s="2">
        <v>0</v>
      </c>
      <c r="AF62" s="2">
        <v>0</v>
      </c>
      <c r="AG62" s="2">
        <v>0</v>
      </c>
      <c r="AH62" t="s">
        <v>32</v>
      </c>
      <c r="AI62">
        <v>1</v>
      </c>
    </row>
    <row r="63" spans="1:35" x14ac:dyDescent="0.25">
      <c r="A63" t="s">
        <v>273</v>
      </c>
      <c r="B63" t="s">
        <v>120</v>
      </c>
      <c r="C63" t="s">
        <v>186</v>
      </c>
      <c r="D63" t="s">
        <v>244</v>
      </c>
      <c r="E63" s="2">
        <v>56.391304347826086</v>
      </c>
      <c r="F63" s="2">
        <v>4.7065217391304346</v>
      </c>
      <c r="G63" s="2">
        <v>8.1521739130434784E-2</v>
      </c>
      <c r="H63" s="2">
        <v>0.18206521739130435</v>
      </c>
      <c r="I63" s="2">
        <v>6.6766304347826084</v>
      </c>
      <c r="J63" s="2">
        <v>0</v>
      </c>
      <c r="K63" s="2">
        <v>3.3614130434782608</v>
      </c>
      <c r="L63" s="2">
        <v>0.19021739130434784</v>
      </c>
      <c r="M63" s="2">
        <v>6.4184782608695654</v>
      </c>
      <c r="N63" s="2">
        <v>0</v>
      </c>
      <c r="O63" s="2">
        <v>0.11382035466461064</v>
      </c>
      <c r="P63" s="2">
        <v>0</v>
      </c>
      <c r="Q63" s="2">
        <v>8.2038043478260878</v>
      </c>
      <c r="R63" s="2">
        <v>0.14547995373939862</v>
      </c>
      <c r="S63" s="2">
        <v>5.1059782608695654</v>
      </c>
      <c r="T63" s="2">
        <v>0</v>
      </c>
      <c r="U63" s="2">
        <v>0</v>
      </c>
      <c r="V63" s="2">
        <v>9.0545489591364686E-2</v>
      </c>
      <c r="W63" s="2">
        <v>9.616847826086957</v>
      </c>
      <c r="X63" s="2">
        <v>0</v>
      </c>
      <c r="Y63" s="2">
        <v>0</v>
      </c>
      <c r="Z63" s="2">
        <v>0.17053777949113338</v>
      </c>
      <c r="AA63" s="2">
        <v>0</v>
      </c>
      <c r="AB63" s="2">
        <v>0</v>
      </c>
      <c r="AC63" s="2">
        <v>0</v>
      </c>
      <c r="AD63" s="2">
        <v>0</v>
      </c>
      <c r="AE63" s="2">
        <v>0</v>
      </c>
      <c r="AF63" s="2">
        <v>0</v>
      </c>
      <c r="AG63" s="2">
        <v>0.91304347826086951</v>
      </c>
      <c r="AH63" t="s">
        <v>29</v>
      </c>
      <c r="AI63">
        <v>1</v>
      </c>
    </row>
    <row r="64" spans="1:35" x14ac:dyDescent="0.25">
      <c r="A64" t="s">
        <v>273</v>
      </c>
      <c r="B64" t="s">
        <v>145</v>
      </c>
      <c r="C64" t="s">
        <v>222</v>
      </c>
      <c r="D64" t="s">
        <v>241</v>
      </c>
      <c r="E64" s="2">
        <v>61.086956521739133</v>
      </c>
      <c r="F64" s="2">
        <v>4.8913043478260869</v>
      </c>
      <c r="G64" s="2">
        <v>0.34782608695652173</v>
      </c>
      <c r="H64" s="2">
        <v>0</v>
      </c>
      <c r="I64" s="2">
        <v>4.2391304347826084</v>
      </c>
      <c r="J64" s="2">
        <v>0</v>
      </c>
      <c r="K64" s="2">
        <v>0</v>
      </c>
      <c r="L64" s="2">
        <v>4.619565217391304E-2</v>
      </c>
      <c r="M64" s="2">
        <v>9.7010869565217384</v>
      </c>
      <c r="N64" s="2">
        <v>0</v>
      </c>
      <c r="O64" s="2">
        <v>0.15880782918149464</v>
      </c>
      <c r="P64" s="2">
        <v>0</v>
      </c>
      <c r="Q64" s="2">
        <v>9.5298913043478262</v>
      </c>
      <c r="R64" s="2">
        <v>0.15600533807829181</v>
      </c>
      <c r="S64" s="2">
        <v>4.1413043478260869</v>
      </c>
      <c r="T64" s="2">
        <v>0</v>
      </c>
      <c r="U64" s="2">
        <v>0</v>
      </c>
      <c r="V64" s="2">
        <v>6.7793594306049823E-2</v>
      </c>
      <c r="W64" s="2">
        <v>1.6494565217391304</v>
      </c>
      <c r="X64" s="2">
        <v>0</v>
      </c>
      <c r="Y64" s="2">
        <v>0</v>
      </c>
      <c r="Z64" s="2">
        <v>2.7001779359430603E-2</v>
      </c>
      <c r="AA64" s="2">
        <v>0</v>
      </c>
      <c r="AB64" s="2">
        <v>0</v>
      </c>
      <c r="AC64" s="2">
        <v>0</v>
      </c>
      <c r="AD64" s="2">
        <v>0</v>
      </c>
      <c r="AE64" s="2">
        <v>0</v>
      </c>
      <c r="AF64" s="2">
        <v>0</v>
      </c>
      <c r="AG64" s="2">
        <v>0</v>
      </c>
      <c r="AH64" t="s">
        <v>54</v>
      </c>
      <c r="AI64">
        <v>1</v>
      </c>
    </row>
    <row r="65" spans="1:35" x14ac:dyDescent="0.25">
      <c r="A65" t="s">
        <v>273</v>
      </c>
      <c r="B65" t="s">
        <v>179</v>
      </c>
      <c r="C65" t="s">
        <v>203</v>
      </c>
      <c r="D65" t="s">
        <v>241</v>
      </c>
      <c r="E65" s="2">
        <v>31.456521739130434</v>
      </c>
      <c r="F65" s="2">
        <v>0</v>
      </c>
      <c r="G65" s="2">
        <v>2.4565217391304346</v>
      </c>
      <c r="H65" s="2">
        <v>0.10869565217391304</v>
      </c>
      <c r="I65" s="2">
        <v>0.52173913043478259</v>
      </c>
      <c r="J65" s="2">
        <v>8.6956521739130432E-2</v>
      </c>
      <c r="K65" s="2">
        <v>2.2391304347826089</v>
      </c>
      <c r="L65" s="2">
        <v>1.1842391304347826</v>
      </c>
      <c r="M65" s="2">
        <v>4.7826086956521738</v>
      </c>
      <c r="N65" s="2">
        <v>0</v>
      </c>
      <c r="O65" s="2">
        <v>0.15203870076019352</v>
      </c>
      <c r="P65" s="2">
        <v>5.3913043478260869</v>
      </c>
      <c r="Q65" s="2">
        <v>2.5788043478260869</v>
      </c>
      <c r="R65" s="2">
        <v>0.25336903939184519</v>
      </c>
      <c r="S65" s="2">
        <v>4.6246739130434777</v>
      </c>
      <c r="T65" s="2">
        <v>0</v>
      </c>
      <c r="U65" s="2">
        <v>0</v>
      </c>
      <c r="V65" s="2">
        <v>0.14701796821008983</v>
      </c>
      <c r="W65" s="2">
        <v>6.8576086956521722</v>
      </c>
      <c r="X65" s="2">
        <v>3.2484782608695641</v>
      </c>
      <c r="Y65" s="2">
        <v>2.549239130434783</v>
      </c>
      <c r="Z65" s="2">
        <v>0.40231167933655831</v>
      </c>
      <c r="AA65" s="2">
        <v>0</v>
      </c>
      <c r="AB65" s="2">
        <v>0</v>
      </c>
      <c r="AC65" s="2">
        <v>0</v>
      </c>
      <c r="AD65" s="2">
        <v>0</v>
      </c>
      <c r="AE65" s="2">
        <v>0</v>
      </c>
      <c r="AF65" s="2">
        <v>0</v>
      </c>
      <c r="AG65" s="2">
        <v>5.434782608695652E-2</v>
      </c>
      <c r="AH65" t="s">
        <v>89</v>
      </c>
      <c r="AI65">
        <v>1</v>
      </c>
    </row>
    <row r="66" spans="1:35" x14ac:dyDescent="0.25">
      <c r="A66" t="s">
        <v>273</v>
      </c>
      <c r="B66" t="s">
        <v>130</v>
      </c>
      <c r="C66" t="s">
        <v>213</v>
      </c>
      <c r="D66" t="s">
        <v>245</v>
      </c>
      <c r="E66" s="2">
        <v>56.097826086956523</v>
      </c>
      <c r="F66" s="2">
        <v>11.565217391304348</v>
      </c>
      <c r="G66" s="2">
        <v>4.3478260869565216E-2</v>
      </c>
      <c r="H66" s="2">
        <v>0.30434782608695654</v>
      </c>
      <c r="I66" s="2">
        <v>0.125</v>
      </c>
      <c r="J66" s="2">
        <v>0</v>
      </c>
      <c r="K66" s="2">
        <v>0</v>
      </c>
      <c r="L66" s="2">
        <v>0.17119565217391305</v>
      </c>
      <c r="M66" s="2">
        <v>4.7146739130434785</v>
      </c>
      <c r="N66" s="2">
        <v>0</v>
      </c>
      <c r="O66" s="2">
        <v>8.4043789963185428E-2</v>
      </c>
      <c r="P66" s="2">
        <v>0</v>
      </c>
      <c r="Q66" s="2">
        <v>0</v>
      </c>
      <c r="R66" s="2">
        <v>0</v>
      </c>
      <c r="S66" s="2">
        <v>2.4701086956521738</v>
      </c>
      <c r="T66" s="2">
        <v>0</v>
      </c>
      <c r="U66" s="2">
        <v>0</v>
      </c>
      <c r="V66" s="2">
        <v>4.4032164309242394E-2</v>
      </c>
      <c r="W66" s="2">
        <v>3.9592391304347827</v>
      </c>
      <c r="X66" s="2">
        <v>0</v>
      </c>
      <c r="Y66" s="2">
        <v>0</v>
      </c>
      <c r="Z66" s="2">
        <v>7.0577407479170698E-2</v>
      </c>
      <c r="AA66" s="2">
        <v>0</v>
      </c>
      <c r="AB66" s="2">
        <v>11.586956521739131</v>
      </c>
      <c r="AC66" s="2">
        <v>0</v>
      </c>
      <c r="AD66" s="2">
        <v>45.103586956521745</v>
      </c>
      <c r="AE66" s="2">
        <v>0</v>
      </c>
      <c r="AF66" s="2">
        <v>0</v>
      </c>
      <c r="AG66" s="2">
        <v>0</v>
      </c>
      <c r="AH66" t="s">
        <v>39</v>
      </c>
      <c r="AI66">
        <v>1</v>
      </c>
    </row>
    <row r="67" spans="1:35" x14ac:dyDescent="0.25">
      <c r="A67" t="s">
        <v>273</v>
      </c>
      <c r="B67" t="s">
        <v>107</v>
      </c>
      <c r="C67" t="s">
        <v>200</v>
      </c>
      <c r="D67" t="s">
        <v>244</v>
      </c>
      <c r="E67" s="2">
        <v>57.119565217391305</v>
      </c>
      <c r="F67" s="2">
        <v>4.9565217391304346</v>
      </c>
      <c r="G67" s="2">
        <v>0.28260869565217389</v>
      </c>
      <c r="H67" s="2">
        <v>0.2568478260869565</v>
      </c>
      <c r="I67" s="2">
        <v>1.1304347826086956</v>
      </c>
      <c r="J67" s="2">
        <v>0</v>
      </c>
      <c r="K67" s="2">
        <v>0.36956521739130432</v>
      </c>
      <c r="L67" s="2">
        <v>2.8633695652173921</v>
      </c>
      <c r="M67" s="2">
        <v>0.62260869565217392</v>
      </c>
      <c r="N67" s="2">
        <v>17.103478260869565</v>
      </c>
      <c r="O67" s="2">
        <v>0.31033301617507136</v>
      </c>
      <c r="P67" s="2">
        <v>0</v>
      </c>
      <c r="Q67" s="2">
        <v>16.873804347826084</v>
      </c>
      <c r="R67" s="2">
        <v>0.2954119885823025</v>
      </c>
      <c r="S67" s="2">
        <v>3.2246739130434783</v>
      </c>
      <c r="T67" s="2">
        <v>1.8964130434782609</v>
      </c>
      <c r="U67" s="2">
        <v>0</v>
      </c>
      <c r="V67" s="2">
        <v>8.9655566127497616E-2</v>
      </c>
      <c r="W67" s="2">
        <v>2.5857608695652177</v>
      </c>
      <c r="X67" s="2">
        <v>2.0653260869565218</v>
      </c>
      <c r="Y67" s="2">
        <v>1.5908695652173912</v>
      </c>
      <c r="Z67" s="2">
        <v>0.10927878211227401</v>
      </c>
      <c r="AA67" s="2">
        <v>4.5858695652173926</v>
      </c>
      <c r="AB67" s="2">
        <v>3.629021739130434</v>
      </c>
      <c r="AC67" s="2">
        <v>0</v>
      </c>
      <c r="AD67" s="2">
        <v>0</v>
      </c>
      <c r="AE67" s="2">
        <v>1.048913043478261</v>
      </c>
      <c r="AF67" s="2">
        <v>0</v>
      </c>
      <c r="AG67" s="2">
        <v>0</v>
      </c>
      <c r="AH67" t="s">
        <v>16</v>
      </c>
      <c r="AI67">
        <v>1</v>
      </c>
    </row>
    <row r="68" spans="1:35" x14ac:dyDescent="0.25">
      <c r="A68" t="s">
        <v>273</v>
      </c>
      <c r="B68" t="s">
        <v>106</v>
      </c>
      <c r="C68" t="s">
        <v>196</v>
      </c>
      <c r="D68" t="s">
        <v>246</v>
      </c>
      <c r="E68" s="2">
        <v>76.565217391304344</v>
      </c>
      <c r="F68" s="2">
        <v>5.3913043478260869</v>
      </c>
      <c r="G68" s="2">
        <v>0.32608695652173914</v>
      </c>
      <c r="H68" s="2">
        <v>0.40869565217391307</v>
      </c>
      <c r="I68" s="2">
        <v>1.1195652173913044</v>
      </c>
      <c r="J68" s="2">
        <v>0</v>
      </c>
      <c r="K68" s="2">
        <v>0</v>
      </c>
      <c r="L68" s="2">
        <v>4.059347826086956</v>
      </c>
      <c r="M68" s="2">
        <v>8.3786956521739135</v>
      </c>
      <c r="N68" s="2">
        <v>0</v>
      </c>
      <c r="O68" s="2">
        <v>0.1094321408290744</v>
      </c>
      <c r="P68" s="2">
        <v>4.7814130434782598</v>
      </c>
      <c r="Q68" s="2">
        <v>3.885760869565217</v>
      </c>
      <c r="R68" s="2">
        <v>0.11319988642816581</v>
      </c>
      <c r="S68" s="2">
        <v>15.938695652173912</v>
      </c>
      <c r="T68" s="2">
        <v>8.4450000000000003</v>
      </c>
      <c r="U68" s="2">
        <v>0</v>
      </c>
      <c r="V68" s="2">
        <v>0.31846961953435549</v>
      </c>
      <c r="W68" s="2">
        <v>7.2111956521739122</v>
      </c>
      <c r="X68" s="2">
        <v>9.8685869565217406</v>
      </c>
      <c r="Y68" s="2">
        <v>4.8041304347826088</v>
      </c>
      <c r="Z68" s="2">
        <v>0.28582055650198751</v>
      </c>
      <c r="AA68" s="2">
        <v>0</v>
      </c>
      <c r="AB68" s="2">
        <v>0</v>
      </c>
      <c r="AC68" s="2">
        <v>0</v>
      </c>
      <c r="AD68" s="2">
        <v>0</v>
      </c>
      <c r="AE68" s="2">
        <v>0</v>
      </c>
      <c r="AF68" s="2">
        <v>0</v>
      </c>
      <c r="AG68" s="2">
        <v>0</v>
      </c>
      <c r="AH68" t="s">
        <v>15</v>
      </c>
      <c r="AI68">
        <v>1</v>
      </c>
    </row>
    <row r="69" spans="1:35" x14ac:dyDescent="0.25">
      <c r="A69" t="s">
        <v>273</v>
      </c>
      <c r="B69" t="s">
        <v>129</v>
      </c>
      <c r="C69" t="s">
        <v>212</v>
      </c>
      <c r="D69" t="s">
        <v>249</v>
      </c>
      <c r="E69" s="2">
        <v>29.478260869565219</v>
      </c>
      <c r="F69" s="2">
        <v>0</v>
      </c>
      <c r="G69" s="2">
        <v>0.28260869565217389</v>
      </c>
      <c r="H69" s="2">
        <v>9.7826086956521743E-2</v>
      </c>
      <c r="I69" s="2">
        <v>0.27173913043478259</v>
      </c>
      <c r="J69" s="2">
        <v>0</v>
      </c>
      <c r="K69" s="2">
        <v>0</v>
      </c>
      <c r="L69" s="2">
        <v>0</v>
      </c>
      <c r="M69" s="2">
        <v>0</v>
      </c>
      <c r="N69" s="2">
        <v>0</v>
      </c>
      <c r="O69" s="2">
        <v>0</v>
      </c>
      <c r="P69" s="2">
        <v>1.8967391304347827</v>
      </c>
      <c r="Q69" s="2">
        <v>1.0842391304347827</v>
      </c>
      <c r="R69" s="2">
        <v>0.10112463126843659</v>
      </c>
      <c r="S69" s="2">
        <v>2.0884782608695653</v>
      </c>
      <c r="T69" s="2">
        <v>0</v>
      </c>
      <c r="U69" s="2">
        <v>0</v>
      </c>
      <c r="V69" s="2">
        <v>7.0848082595870207E-2</v>
      </c>
      <c r="W69" s="2">
        <v>2.3156521739130436</v>
      </c>
      <c r="X69" s="2">
        <v>0.42836956521739133</v>
      </c>
      <c r="Y69" s="2">
        <v>0</v>
      </c>
      <c r="Z69" s="2">
        <v>9.308628318584071E-2</v>
      </c>
      <c r="AA69" s="2">
        <v>0</v>
      </c>
      <c r="AB69" s="2">
        <v>0</v>
      </c>
      <c r="AC69" s="2">
        <v>0</v>
      </c>
      <c r="AD69" s="2">
        <v>0</v>
      </c>
      <c r="AE69" s="2">
        <v>0</v>
      </c>
      <c r="AF69" s="2">
        <v>0</v>
      </c>
      <c r="AG69" s="2">
        <v>0</v>
      </c>
      <c r="AH69" t="s">
        <v>38</v>
      </c>
      <c r="AI69">
        <v>1</v>
      </c>
    </row>
    <row r="70" spans="1:35" x14ac:dyDescent="0.25">
      <c r="A70" t="s">
        <v>273</v>
      </c>
      <c r="B70" t="s">
        <v>100</v>
      </c>
      <c r="C70" t="s">
        <v>190</v>
      </c>
      <c r="D70" t="s">
        <v>243</v>
      </c>
      <c r="E70" s="2">
        <v>42.336956521739133</v>
      </c>
      <c r="F70" s="2">
        <v>5.3478260869565215</v>
      </c>
      <c r="G70" s="2">
        <v>0.51630434782608692</v>
      </c>
      <c r="H70" s="2">
        <v>0.17119565217391305</v>
      </c>
      <c r="I70" s="2">
        <v>0.91304347826086951</v>
      </c>
      <c r="J70" s="2">
        <v>0</v>
      </c>
      <c r="K70" s="2">
        <v>0</v>
      </c>
      <c r="L70" s="2">
        <v>0.45815217391304353</v>
      </c>
      <c r="M70" s="2">
        <v>5.1304347826086953</v>
      </c>
      <c r="N70" s="2">
        <v>4.7027173913043478</v>
      </c>
      <c r="O70" s="2">
        <v>0.2322593068035943</v>
      </c>
      <c r="P70" s="2">
        <v>4.5443478260869554</v>
      </c>
      <c r="Q70" s="2">
        <v>6.3736956521739128</v>
      </c>
      <c r="R70" s="2">
        <v>0.25788446726572523</v>
      </c>
      <c r="S70" s="2">
        <v>2.4844565217391312</v>
      </c>
      <c r="T70" s="2">
        <v>0</v>
      </c>
      <c r="U70" s="2">
        <v>0</v>
      </c>
      <c r="V70" s="2">
        <v>5.868292682926831E-2</v>
      </c>
      <c r="W70" s="2">
        <v>1.387608695652174</v>
      </c>
      <c r="X70" s="2">
        <v>2.4528260869565215</v>
      </c>
      <c r="Y70" s="2">
        <v>0</v>
      </c>
      <c r="Z70" s="2">
        <v>9.0711168164313211E-2</v>
      </c>
      <c r="AA70" s="2">
        <v>0</v>
      </c>
      <c r="AB70" s="2">
        <v>0</v>
      </c>
      <c r="AC70" s="2">
        <v>0</v>
      </c>
      <c r="AD70" s="2">
        <v>0</v>
      </c>
      <c r="AE70" s="2">
        <v>0</v>
      </c>
      <c r="AF70" s="2">
        <v>0</v>
      </c>
      <c r="AG70" s="2">
        <v>0</v>
      </c>
      <c r="AH70" t="s">
        <v>9</v>
      </c>
      <c r="AI70">
        <v>1</v>
      </c>
    </row>
    <row r="71" spans="1:35" x14ac:dyDescent="0.25">
      <c r="A71" t="s">
        <v>273</v>
      </c>
      <c r="B71" t="s">
        <v>110</v>
      </c>
      <c r="C71" t="s">
        <v>185</v>
      </c>
      <c r="D71" t="s">
        <v>236</v>
      </c>
      <c r="E71" s="2">
        <v>74.141304347826093</v>
      </c>
      <c r="F71" s="2">
        <v>3.5652173913043477</v>
      </c>
      <c r="G71" s="2">
        <v>0.42391304347826086</v>
      </c>
      <c r="H71" s="2">
        <v>0.38869565217391311</v>
      </c>
      <c r="I71" s="2">
        <v>1.1902173913043479</v>
      </c>
      <c r="J71" s="2">
        <v>0</v>
      </c>
      <c r="K71" s="2">
        <v>2.7391304347826089</v>
      </c>
      <c r="L71" s="2">
        <v>2.8923913043478255</v>
      </c>
      <c r="M71" s="2">
        <v>4.8578260869565222</v>
      </c>
      <c r="N71" s="2">
        <v>0</v>
      </c>
      <c r="O71" s="2">
        <v>6.5521184577041494E-2</v>
      </c>
      <c r="P71" s="2">
        <v>0</v>
      </c>
      <c r="Q71" s="2">
        <v>7.4822826086956526</v>
      </c>
      <c r="R71" s="2">
        <v>0.1009192200557103</v>
      </c>
      <c r="S71" s="2">
        <v>5.1395652173913033</v>
      </c>
      <c r="T71" s="2">
        <v>6.0248913043478272</v>
      </c>
      <c r="U71" s="2">
        <v>0</v>
      </c>
      <c r="V71" s="2">
        <v>0.15058349215657527</v>
      </c>
      <c r="W71" s="2">
        <v>5.0026086956521718</v>
      </c>
      <c r="X71" s="2">
        <v>7.841086956521738</v>
      </c>
      <c r="Y71" s="2">
        <v>0</v>
      </c>
      <c r="Z71" s="2">
        <v>0.17323266383228259</v>
      </c>
      <c r="AA71" s="2">
        <v>0</v>
      </c>
      <c r="AB71" s="2">
        <v>3.617826086956522</v>
      </c>
      <c r="AC71" s="2">
        <v>0</v>
      </c>
      <c r="AD71" s="2">
        <v>0</v>
      </c>
      <c r="AE71" s="2">
        <v>0</v>
      </c>
      <c r="AF71" s="2">
        <v>0</v>
      </c>
      <c r="AG71" s="2">
        <v>0</v>
      </c>
      <c r="AH71" t="s">
        <v>19</v>
      </c>
      <c r="AI71">
        <v>1</v>
      </c>
    </row>
    <row r="72" spans="1:35" x14ac:dyDescent="0.25">
      <c r="A72" t="s">
        <v>273</v>
      </c>
      <c r="B72" t="s">
        <v>174</v>
      </c>
      <c r="C72" t="s">
        <v>234</v>
      </c>
      <c r="D72" t="s">
        <v>248</v>
      </c>
      <c r="E72" s="2">
        <v>19.663043478260871</v>
      </c>
      <c r="F72" s="2">
        <v>4.8695652173913047</v>
      </c>
      <c r="G72" s="2">
        <v>0.22282608695652173</v>
      </c>
      <c r="H72" s="2">
        <v>9.2608695652173903E-2</v>
      </c>
      <c r="I72" s="2">
        <v>0.19021739130434784</v>
      </c>
      <c r="J72" s="2">
        <v>0</v>
      </c>
      <c r="K72" s="2">
        <v>0</v>
      </c>
      <c r="L72" s="2">
        <v>0</v>
      </c>
      <c r="M72" s="2">
        <v>3.0221739130434786</v>
      </c>
      <c r="N72" s="2">
        <v>0</v>
      </c>
      <c r="O72" s="2">
        <v>0.15369817578772804</v>
      </c>
      <c r="P72" s="2">
        <v>0</v>
      </c>
      <c r="Q72" s="2">
        <v>2.2282608695652174E-2</v>
      </c>
      <c r="R72" s="2">
        <v>1.1332227750138197E-3</v>
      </c>
      <c r="S72" s="2">
        <v>1.639782608695652</v>
      </c>
      <c r="T72" s="2">
        <v>1.5305434782608696</v>
      </c>
      <c r="U72" s="2">
        <v>0</v>
      </c>
      <c r="V72" s="2">
        <v>0.16123272526257598</v>
      </c>
      <c r="W72" s="2">
        <v>0.7189130434782609</v>
      </c>
      <c r="X72" s="2">
        <v>0.96630434782608698</v>
      </c>
      <c r="Y72" s="2">
        <v>0</v>
      </c>
      <c r="Z72" s="2">
        <v>8.5704809286898831E-2</v>
      </c>
      <c r="AA72" s="2">
        <v>0</v>
      </c>
      <c r="AB72" s="2">
        <v>0</v>
      </c>
      <c r="AC72" s="2">
        <v>0</v>
      </c>
      <c r="AD72" s="2">
        <v>0</v>
      </c>
      <c r="AE72" s="2">
        <v>0</v>
      </c>
      <c r="AF72" s="2">
        <v>0</v>
      </c>
      <c r="AG72" s="2">
        <v>0</v>
      </c>
      <c r="AH72" t="s">
        <v>84</v>
      </c>
      <c r="AI72">
        <v>1</v>
      </c>
    </row>
    <row r="73" spans="1:35" x14ac:dyDescent="0.25">
      <c r="A73" t="s">
        <v>273</v>
      </c>
      <c r="B73" t="s">
        <v>132</v>
      </c>
      <c r="C73" t="s">
        <v>214</v>
      </c>
      <c r="D73" t="s">
        <v>244</v>
      </c>
      <c r="E73" s="2">
        <v>75.206521739130437</v>
      </c>
      <c r="F73" s="2">
        <v>5.8423913043478262</v>
      </c>
      <c r="G73" s="2">
        <v>0.19565217391304349</v>
      </c>
      <c r="H73" s="2">
        <v>0.5771739130434782</v>
      </c>
      <c r="I73" s="2">
        <v>0.77717391304347816</v>
      </c>
      <c r="J73" s="2">
        <v>0</v>
      </c>
      <c r="K73" s="2">
        <v>0</v>
      </c>
      <c r="L73" s="2">
        <v>0.13641304347826089</v>
      </c>
      <c r="M73" s="2">
        <v>10.221956521739132</v>
      </c>
      <c r="N73" s="2">
        <v>0</v>
      </c>
      <c r="O73" s="2">
        <v>0.13591848533025006</v>
      </c>
      <c r="P73" s="2">
        <v>5.3314130434782614</v>
      </c>
      <c r="Q73" s="2">
        <v>4.7847826086956511</v>
      </c>
      <c r="R73" s="2">
        <v>0.13451221274750685</v>
      </c>
      <c r="S73" s="2">
        <v>10.569347826086956</v>
      </c>
      <c r="T73" s="2">
        <v>3.1208695652173906</v>
      </c>
      <c r="U73" s="2">
        <v>0</v>
      </c>
      <c r="V73" s="2">
        <v>0.18203497615262318</v>
      </c>
      <c r="W73" s="2">
        <v>6.1851086956521746</v>
      </c>
      <c r="X73" s="2">
        <v>5.5648913043478263</v>
      </c>
      <c r="Y73" s="2">
        <v>4.1497826086956531</v>
      </c>
      <c r="Z73" s="2">
        <v>0.21141494435612082</v>
      </c>
      <c r="AA73" s="2">
        <v>0</v>
      </c>
      <c r="AB73" s="2">
        <v>0</v>
      </c>
      <c r="AC73" s="2">
        <v>0</v>
      </c>
      <c r="AD73" s="2">
        <v>0</v>
      </c>
      <c r="AE73" s="2">
        <v>0</v>
      </c>
      <c r="AF73" s="2">
        <v>0</v>
      </c>
      <c r="AG73" s="2">
        <v>0</v>
      </c>
      <c r="AH73" t="s">
        <v>41</v>
      </c>
      <c r="AI73">
        <v>1</v>
      </c>
    </row>
    <row r="74" spans="1:35" x14ac:dyDescent="0.25">
      <c r="A74" t="s">
        <v>273</v>
      </c>
      <c r="B74" t="s">
        <v>161</v>
      </c>
      <c r="C74" t="s">
        <v>193</v>
      </c>
      <c r="D74" t="s">
        <v>239</v>
      </c>
      <c r="E74" s="2">
        <v>43.695652173913047</v>
      </c>
      <c r="F74" s="2">
        <v>7.7065217391304346</v>
      </c>
      <c r="G74" s="2">
        <v>0.32608695652173914</v>
      </c>
      <c r="H74" s="2">
        <v>0.21739130434782608</v>
      </c>
      <c r="I74" s="2">
        <v>0.22163043478260866</v>
      </c>
      <c r="J74" s="2">
        <v>0</v>
      </c>
      <c r="K74" s="2">
        <v>0</v>
      </c>
      <c r="L74" s="2">
        <v>6.1102173913043476</v>
      </c>
      <c r="M74" s="2">
        <v>6.1259782608695641</v>
      </c>
      <c r="N74" s="2">
        <v>0</v>
      </c>
      <c r="O74" s="2">
        <v>0.14019651741293529</v>
      </c>
      <c r="P74" s="2">
        <v>0</v>
      </c>
      <c r="Q74" s="2">
        <v>3.9253260869565216</v>
      </c>
      <c r="R74" s="2">
        <v>8.9833333333333321E-2</v>
      </c>
      <c r="S74" s="2">
        <v>5.07</v>
      </c>
      <c r="T74" s="2">
        <v>0</v>
      </c>
      <c r="U74" s="2">
        <v>0</v>
      </c>
      <c r="V74" s="2">
        <v>0.11602985074626866</v>
      </c>
      <c r="W74" s="2">
        <v>2.9795652173913045</v>
      </c>
      <c r="X74" s="2">
        <v>0.80673913043478263</v>
      </c>
      <c r="Y74" s="2">
        <v>0</v>
      </c>
      <c r="Z74" s="2">
        <v>8.6651741293532342E-2</v>
      </c>
      <c r="AA74" s="2">
        <v>0</v>
      </c>
      <c r="AB74" s="2">
        <v>0</v>
      </c>
      <c r="AC74" s="2">
        <v>0</v>
      </c>
      <c r="AD74" s="2">
        <v>0</v>
      </c>
      <c r="AE74" s="2">
        <v>0</v>
      </c>
      <c r="AF74" s="2">
        <v>0</v>
      </c>
      <c r="AG74" s="2">
        <v>0</v>
      </c>
      <c r="AH74" t="s">
        <v>70</v>
      </c>
      <c r="AI74">
        <v>1</v>
      </c>
    </row>
    <row r="75" spans="1:35" x14ac:dyDescent="0.25">
      <c r="A75" t="s">
        <v>273</v>
      </c>
      <c r="B75" t="s">
        <v>113</v>
      </c>
      <c r="C75" t="s">
        <v>184</v>
      </c>
      <c r="D75" t="s">
        <v>241</v>
      </c>
      <c r="E75" s="2">
        <v>110.06521739130434</v>
      </c>
      <c r="F75" s="2">
        <v>5.4524999999999997</v>
      </c>
      <c r="G75" s="2">
        <v>0.52173913043478259</v>
      </c>
      <c r="H75" s="2">
        <v>0.59239130434782605</v>
      </c>
      <c r="I75" s="2">
        <v>9.455869565217391</v>
      </c>
      <c r="J75" s="2">
        <v>0</v>
      </c>
      <c r="K75" s="2">
        <v>0</v>
      </c>
      <c r="L75" s="2">
        <v>3.6203260869565197</v>
      </c>
      <c r="M75" s="2">
        <v>9.2464130434782579</v>
      </c>
      <c r="N75" s="2">
        <v>0</v>
      </c>
      <c r="O75" s="2">
        <v>8.4008492988346811E-2</v>
      </c>
      <c r="P75" s="2">
        <v>3.8386956521739126</v>
      </c>
      <c r="Q75" s="2">
        <v>0.22239130434782609</v>
      </c>
      <c r="R75" s="2">
        <v>3.6897096583053519E-2</v>
      </c>
      <c r="S75" s="2">
        <v>10.995217391304346</v>
      </c>
      <c r="T75" s="2">
        <v>11.602065217391301</v>
      </c>
      <c r="U75" s="2">
        <v>0</v>
      </c>
      <c r="V75" s="2">
        <v>0.20530811771676868</v>
      </c>
      <c r="W75" s="2">
        <v>7.4526086956521738</v>
      </c>
      <c r="X75" s="2">
        <v>5.6350000000000007</v>
      </c>
      <c r="Y75" s="2">
        <v>0</v>
      </c>
      <c r="Z75" s="2">
        <v>0.1189077621963263</v>
      </c>
      <c r="AA75" s="2">
        <v>0</v>
      </c>
      <c r="AB75" s="2">
        <v>0</v>
      </c>
      <c r="AC75" s="2">
        <v>0</v>
      </c>
      <c r="AD75" s="2">
        <v>0</v>
      </c>
      <c r="AE75" s="2">
        <v>0</v>
      </c>
      <c r="AF75" s="2">
        <v>0</v>
      </c>
      <c r="AG75" s="2">
        <v>0</v>
      </c>
      <c r="AH75" t="s">
        <v>22</v>
      </c>
      <c r="AI75">
        <v>1</v>
      </c>
    </row>
    <row r="76" spans="1:35" x14ac:dyDescent="0.25">
      <c r="A76" t="s">
        <v>273</v>
      </c>
      <c r="B76" t="s">
        <v>167</v>
      </c>
      <c r="C76" t="s">
        <v>218</v>
      </c>
      <c r="D76" t="s">
        <v>241</v>
      </c>
      <c r="E76" s="2">
        <v>88.304347826086953</v>
      </c>
      <c r="F76" s="2">
        <v>5.5652173913043477</v>
      </c>
      <c r="G76" s="2">
        <v>0.42119565217391303</v>
      </c>
      <c r="H76" s="2">
        <v>0.29076086956521741</v>
      </c>
      <c r="I76" s="2">
        <v>1.201086956521739</v>
      </c>
      <c r="J76" s="2">
        <v>0</v>
      </c>
      <c r="K76" s="2">
        <v>0</v>
      </c>
      <c r="L76" s="2">
        <v>4.4308695652173915</v>
      </c>
      <c r="M76" s="2">
        <v>5.2173913043478262</v>
      </c>
      <c r="N76" s="2">
        <v>5.1304347826086953</v>
      </c>
      <c r="O76" s="2">
        <v>0.1171836533727228</v>
      </c>
      <c r="P76" s="2">
        <v>0</v>
      </c>
      <c r="Q76" s="2">
        <v>14.213586956521739</v>
      </c>
      <c r="R76" s="2">
        <v>0.16096134908911866</v>
      </c>
      <c r="S76" s="2">
        <v>4.0301086956521734</v>
      </c>
      <c r="T76" s="2">
        <v>4.7066304347826087</v>
      </c>
      <c r="U76" s="2">
        <v>0</v>
      </c>
      <c r="V76" s="2">
        <v>9.8938946331856223E-2</v>
      </c>
      <c r="W76" s="2">
        <v>5.318695652173913</v>
      </c>
      <c r="X76" s="2">
        <v>0.4396739130434783</v>
      </c>
      <c r="Y76" s="2">
        <v>0</v>
      </c>
      <c r="Z76" s="2">
        <v>6.521048744460857E-2</v>
      </c>
      <c r="AA76" s="2">
        <v>0</v>
      </c>
      <c r="AB76" s="2">
        <v>0</v>
      </c>
      <c r="AC76" s="2">
        <v>0</v>
      </c>
      <c r="AD76" s="2">
        <v>0</v>
      </c>
      <c r="AE76" s="2">
        <v>0</v>
      </c>
      <c r="AF76" s="2">
        <v>0</v>
      </c>
      <c r="AG76" s="2">
        <v>0</v>
      </c>
      <c r="AH76" t="s">
        <v>77</v>
      </c>
      <c r="AI76">
        <v>1</v>
      </c>
    </row>
    <row r="77" spans="1:35" x14ac:dyDescent="0.25">
      <c r="A77" t="s">
        <v>273</v>
      </c>
      <c r="B77" t="s">
        <v>170</v>
      </c>
      <c r="C77" t="s">
        <v>232</v>
      </c>
      <c r="D77" t="s">
        <v>248</v>
      </c>
      <c r="E77" s="2">
        <v>17.434782608695652</v>
      </c>
      <c r="F77" s="2">
        <v>2.7826086956521738</v>
      </c>
      <c r="G77" s="2">
        <v>0.11956521739130435</v>
      </c>
      <c r="H77" s="2">
        <v>8.7826086956521734E-2</v>
      </c>
      <c r="I77" s="2">
        <v>0.18478260869565216</v>
      </c>
      <c r="J77" s="2">
        <v>0</v>
      </c>
      <c r="K77" s="2">
        <v>0</v>
      </c>
      <c r="L77" s="2">
        <v>0</v>
      </c>
      <c r="M77" s="2">
        <v>0.71336956521739125</v>
      </c>
      <c r="N77" s="2">
        <v>0</v>
      </c>
      <c r="O77" s="2">
        <v>4.0916458852867828E-2</v>
      </c>
      <c r="P77" s="2">
        <v>0.49108695652173912</v>
      </c>
      <c r="Q77" s="2">
        <v>4.3478260869565216E-2</v>
      </c>
      <c r="R77" s="2">
        <v>3.0660847880299252E-2</v>
      </c>
      <c r="S77" s="2">
        <v>1.4150000000000005</v>
      </c>
      <c r="T77" s="2">
        <v>1.1971739130434782</v>
      </c>
      <c r="U77" s="2">
        <v>0</v>
      </c>
      <c r="V77" s="2">
        <v>0.14982543640897755</v>
      </c>
      <c r="W77" s="2">
        <v>0.84228260869565208</v>
      </c>
      <c r="X77" s="2">
        <v>0.96347826086956534</v>
      </c>
      <c r="Y77" s="2">
        <v>0</v>
      </c>
      <c r="Z77" s="2">
        <v>0.10357231920199501</v>
      </c>
      <c r="AA77" s="2">
        <v>0</v>
      </c>
      <c r="AB77" s="2">
        <v>0</v>
      </c>
      <c r="AC77" s="2">
        <v>0</v>
      </c>
      <c r="AD77" s="2">
        <v>0</v>
      </c>
      <c r="AE77" s="2">
        <v>0</v>
      </c>
      <c r="AF77" s="2">
        <v>0</v>
      </c>
      <c r="AG77" s="2">
        <v>0</v>
      </c>
      <c r="AH77" t="s">
        <v>80</v>
      </c>
      <c r="AI77">
        <v>1</v>
      </c>
    </row>
    <row r="78" spans="1:35" x14ac:dyDescent="0.25">
      <c r="A78" t="s">
        <v>273</v>
      </c>
      <c r="B78" t="s">
        <v>157</v>
      </c>
      <c r="C78" t="s">
        <v>215</v>
      </c>
      <c r="D78" t="s">
        <v>244</v>
      </c>
      <c r="E78" s="2">
        <v>55.369565217391305</v>
      </c>
      <c r="F78" s="2">
        <v>5.0434782608695654</v>
      </c>
      <c r="G78" s="2">
        <v>0.20652173913043478</v>
      </c>
      <c r="H78" s="2">
        <v>0.1875</v>
      </c>
      <c r="I78" s="2">
        <v>0.72282608695652173</v>
      </c>
      <c r="J78" s="2">
        <v>0</v>
      </c>
      <c r="K78" s="2">
        <v>0</v>
      </c>
      <c r="L78" s="2">
        <v>0.41836956521739133</v>
      </c>
      <c r="M78" s="2">
        <v>6.1802173913043479</v>
      </c>
      <c r="N78" s="2">
        <v>0</v>
      </c>
      <c r="O78" s="2">
        <v>0.11161758932076954</v>
      </c>
      <c r="P78" s="2">
        <v>6.0978260869565215</v>
      </c>
      <c r="Q78" s="2">
        <v>4.3017391304347834</v>
      </c>
      <c r="R78" s="2">
        <v>0.18782096584216729</v>
      </c>
      <c r="S78" s="2">
        <v>3.0335869565217402</v>
      </c>
      <c r="T78" s="2">
        <v>0</v>
      </c>
      <c r="U78" s="2">
        <v>0</v>
      </c>
      <c r="V78" s="2">
        <v>5.4787985865724399E-2</v>
      </c>
      <c r="W78" s="2">
        <v>3.0891304347826081</v>
      </c>
      <c r="X78" s="2">
        <v>0</v>
      </c>
      <c r="Y78" s="2">
        <v>0</v>
      </c>
      <c r="Z78" s="2">
        <v>5.5791126815861784E-2</v>
      </c>
      <c r="AA78" s="2">
        <v>0</v>
      </c>
      <c r="AB78" s="2">
        <v>0</v>
      </c>
      <c r="AC78" s="2">
        <v>0</v>
      </c>
      <c r="AD78" s="2">
        <v>0</v>
      </c>
      <c r="AE78" s="2">
        <v>0</v>
      </c>
      <c r="AF78" s="2">
        <v>0</v>
      </c>
      <c r="AG78" s="2">
        <v>0</v>
      </c>
      <c r="AH78" t="s">
        <v>66</v>
      </c>
      <c r="AI78">
        <v>1</v>
      </c>
    </row>
    <row r="79" spans="1:35" x14ac:dyDescent="0.25">
      <c r="A79" t="s">
        <v>273</v>
      </c>
      <c r="B79" t="s">
        <v>109</v>
      </c>
      <c r="C79" t="s">
        <v>202</v>
      </c>
      <c r="D79" t="s">
        <v>241</v>
      </c>
      <c r="E79" s="2">
        <v>113.1304347826087</v>
      </c>
      <c r="F79" s="2">
        <v>3.3913043478260869</v>
      </c>
      <c r="G79" s="2">
        <v>0.28260869565217389</v>
      </c>
      <c r="H79" s="2">
        <v>0.57130434782608697</v>
      </c>
      <c r="I79" s="2">
        <v>2.6467391304347827</v>
      </c>
      <c r="J79" s="2">
        <v>0</v>
      </c>
      <c r="K79" s="2">
        <v>0</v>
      </c>
      <c r="L79" s="2">
        <v>3.6333695652173903</v>
      </c>
      <c r="M79" s="2">
        <v>13.944456521739131</v>
      </c>
      <c r="N79" s="2">
        <v>0</v>
      </c>
      <c r="O79" s="2">
        <v>0.12325999231360492</v>
      </c>
      <c r="P79" s="2">
        <v>0</v>
      </c>
      <c r="Q79" s="2">
        <v>10.593695652173912</v>
      </c>
      <c r="R79" s="2">
        <v>9.3641429669484993E-2</v>
      </c>
      <c r="S79" s="2">
        <v>10.051630434782609</v>
      </c>
      <c r="T79" s="2">
        <v>9.6553260869565207</v>
      </c>
      <c r="U79" s="2">
        <v>0</v>
      </c>
      <c r="V79" s="2">
        <v>0.17419677171406608</v>
      </c>
      <c r="W79" s="2">
        <v>6.8836956521739117</v>
      </c>
      <c r="X79" s="2">
        <v>9.0370652173913051</v>
      </c>
      <c r="Y79" s="2">
        <v>0</v>
      </c>
      <c r="Z79" s="2">
        <v>0.14072924673328208</v>
      </c>
      <c r="AA79" s="2">
        <v>0</v>
      </c>
      <c r="AB79" s="2">
        <v>4.2866304347826087</v>
      </c>
      <c r="AC79" s="2">
        <v>0</v>
      </c>
      <c r="AD79" s="2">
        <v>0</v>
      </c>
      <c r="AE79" s="2">
        <v>19.621521739130433</v>
      </c>
      <c r="AF79" s="2">
        <v>0</v>
      </c>
      <c r="AG79" s="2">
        <v>0</v>
      </c>
      <c r="AH79" t="s">
        <v>18</v>
      </c>
      <c r="AI79">
        <v>1</v>
      </c>
    </row>
    <row r="80" spans="1:35" x14ac:dyDescent="0.25">
      <c r="A80" t="s">
        <v>273</v>
      </c>
      <c r="B80" t="s">
        <v>135</v>
      </c>
      <c r="C80" t="s">
        <v>215</v>
      </c>
      <c r="D80" t="s">
        <v>244</v>
      </c>
      <c r="E80" s="2">
        <v>79.456521739130437</v>
      </c>
      <c r="F80" s="2">
        <v>9.9130434782608692</v>
      </c>
      <c r="G80" s="2">
        <v>0</v>
      </c>
      <c r="H80" s="2">
        <v>0.41304347826086957</v>
      </c>
      <c r="I80" s="2">
        <v>0.98641304347826086</v>
      </c>
      <c r="J80" s="2">
        <v>0</v>
      </c>
      <c r="K80" s="2">
        <v>0</v>
      </c>
      <c r="L80" s="2">
        <v>4.0372826086956533</v>
      </c>
      <c r="M80" s="2">
        <v>4.6086956521739131</v>
      </c>
      <c r="N80" s="2">
        <v>2.5679347826086958</v>
      </c>
      <c r="O80" s="2">
        <v>9.0321477428180585E-2</v>
      </c>
      <c r="P80" s="2">
        <v>9.4021739130434785</v>
      </c>
      <c r="Q80" s="2">
        <v>4.3478260869565215</v>
      </c>
      <c r="R80" s="2">
        <v>0.17305061559507523</v>
      </c>
      <c r="S80" s="2">
        <v>6.121739130434781</v>
      </c>
      <c r="T80" s="2">
        <v>4.7135869565217394</v>
      </c>
      <c r="U80" s="2">
        <v>0</v>
      </c>
      <c r="V80" s="2">
        <v>0.13636798905608752</v>
      </c>
      <c r="W80" s="2">
        <v>6.0606521739130423</v>
      </c>
      <c r="X80" s="2">
        <v>4.7449999999999992</v>
      </c>
      <c r="Y80" s="2">
        <v>1.5367391304347828</v>
      </c>
      <c r="Z80" s="2">
        <v>0.15533515731874142</v>
      </c>
      <c r="AA80" s="2">
        <v>0</v>
      </c>
      <c r="AB80" s="2">
        <v>0</v>
      </c>
      <c r="AC80" s="2">
        <v>0</v>
      </c>
      <c r="AD80" s="2">
        <v>0</v>
      </c>
      <c r="AE80" s="2">
        <v>0</v>
      </c>
      <c r="AF80" s="2">
        <v>0</v>
      </c>
      <c r="AG80" s="2">
        <v>0</v>
      </c>
      <c r="AH80" t="s">
        <v>44</v>
      </c>
      <c r="AI80">
        <v>1</v>
      </c>
    </row>
    <row r="81" spans="1:35" x14ac:dyDescent="0.25">
      <c r="A81" t="s">
        <v>273</v>
      </c>
      <c r="B81" t="s">
        <v>156</v>
      </c>
      <c r="C81" t="s">
        <v>184</v>
      </c>
      <c r="D81" t="s">
        <v>241</v>
      </c>
      <c r="E81" s="2">
        <v>87.130434782608702</v>
      </c>
      <c r="F81" s="2">
        <v>5.5326086956521738</v>
      </c>
      <c r="G81" s="2">
        <v>1.826086956521739</v>
      </c>
      <c r="H81" s="2">
        <v>0.23652173913043481</v>
      </c>
      <c r="I81" s="2">
        <v>0.68478260869565222</v>
      </c>
      <c r="J81" s="2">
        <v>3.4782608695652173</v>
      </c>
      <c r="K81" s="2">
        <v>0.43478260869565216</v>
      </c>
      <c r="L81" s="2">
        <v>1.9609782608695652</v>
      </c>
      <c r="M81" s="2">
        <v>5.3695652173913047</v>
      </c>
      <c r="N81" s="2">
        <v>9.238695652173913</v>
      </c>
      <c r="O81" s="2">
        <v>0.16765968063872255</v>
      </c>
      <c r="P81" s="2">
        <v>4.4945652173913047</v>
      </c>
      <c r="Q81" s="2">
        <v>14.169347826086955</v>
      </c>
      <c r="R81" s="2">
        <v>0.21420658682634727</v>
      </c>
      <c r="S81" s="2">
        <v>3.3485869565217397</v>
      </c>
      <c r="T81" s="2">
        <v>3.2241304347826083</v>
      </c>
      <c r="U81" s="2">
        <v>0</v>
      </c>
      <c r="V81" s="2">
        <v>7.5435379241516956E-2</v>
      </c>
      <c r="W81" s="2">
        <v>4.0971739130434788</v>
      </c>
      <c r="X81" s="2">
        <v>4.9256521739130434</v>
      </c>
      <c r="Y81" s="2">
        <v>0</v>
      </c>
      <c r="Z81" s="2">
        <v>0.10355538922155688</v>
      </c>
      <c r="AA81" s="2">
        <v>0</v>
      </c>
      <c r="AB81" s="2">
        <v>0</v>
      </c>
      <c r="AC81" s="2">
        <v>0</v>
      </c>
      <c r="AD81" s="2">
        <v>0.96934782608695647</v>
      </c>
      <c r="AE81" s="2">
        <v>0</v>
      </c>
      <c r="AF81" s="2">
        <v>0</v>
      </c>
      <c r="AG81" s="2">
        <v>1.0869565217391304</v>
      </c>
      <c r="AH81" t="s">
        <v>65</v>
      </c>
      <c r="AI81">
        <v>1</v>
      </c>
    </row>
    <row r="82" spans="1:35" x14ac:dyDescent="0.25">
      <c r="A82" t="s">
        <v>273</v>
      </c>
      <c r="B82" t="s">
        <v>101</v>
      </c>
      <c r="C82" t="s">
        <v>190</v>
      </c>
      <c r="D82" t="s">
        <v>243</v>
      </c>
      <c r="E82" s="2">
        <v>163.29347826086956</v>
      </c>
      <c r="F82" s="2">
        <v>0</v>
      </c>
      <c r="G82" s="2">
        <v>0</v>
      </c>
      <c r="H82" s="2">
        <v>0.92391304347826086</v>
      </c>
      <c r="I82" s="2">
        <v>3.3641304347826089</v>
      </c>
      <c r="J82" s="2">
        <v>0</v>
      </c>
      <c r="K82" s="2">
        <v>0</v>
      </c>
      <c r="L82" s="2">
        <v>5.9923913043478265</v>
      </c>
      <c r="M82" s="2">
        <v>0</v>
      </c>
      <c r="N82" s="2">
        <v>0</v>
      </c>
      <c r="O82" s="2">
        <v>0</v>
      </c>
      <c r="P82" s="2">
        <v>0</v>
      </c>
      <c r="Q82" s="2">
        <v>0.18206521739130435</v>
      </c>
      <c r="R82" s="2">
        <v>1.1149570658323903E-3</v>
      </c>
      <c r="S82" s="2">
        <v>15.949782608695653</v>
      </c>
      <c r="T82" s="2">
        <v>14.296086956521744</v>
      </c>
      <c r="U82" s="2">
        <v>0</v>
      </c>
      <c r="V82" s="2">
        <v>0.1852239898821807</v>
      </c>
      <c r="W82" s="2">
        <v>11.602500000000001</v>
      </c>
      <c r="X82" s="2">
        <v>14.606739130434782</v>
      </c>
      <c r="Y82" s="2">
        <v>0</v>
      </c>
      <c r="Z82" s="2">
        <v>0.1605038940291553</v>
      </c>
      <c r="AA82" s="2">
        <v>0</v>
      </c>
      <c r="AB82" s="2">
        <v>0</v>
      </c>
      <c r="AC82" s="2">
        <v>2.1304347826086953</v>
      </c>
      <c r="AD82" s="2">
        <v>0</v>
      </c>
      <c r="AE82" s="2">
        <v>0</v>
      </c>
      <c r="AF82" s="2">
        <v>0</v>
      </c>
      <c r="AG82" s="2">
        <v>1.1086956521739131</v>
      </c>
      <c r="AH82" t="s">
        <v>10</v>
      </c>
      <c r="AI82">
        <v>1</v>
      </c>
    </row>
    <row r="83" spans="1:35" x14ac:dyDescent="0.25">
      <c r="A83" t="s">
        <v>273</v>
      </c>
      <c r="B83" t="s">
        <v>142</v>
      </c>
      <c r="C83" t="s">
        <v>196</v>
      </c>
      <c r="D83" t="s">
        <v>246</v>
      </c>
      <c r="E83" s="2">
        <v>46.304347826086953</v>
      </c>
      <c r="F83" s="2">
        <v>2.0869565217391304</v>
      </c>
      <c r="G83" s="2">
        <v>0.13043478260869565</v>
      </c>
      <c r="H83" s="2">
        <v>0.2565217391304348</v>
      </c>
      <c r="I83" s="2">
        <v>0.23423913043478262</v>
      </c>
      <c r="J83" s="2">
        <v>0</v>
      </c>
      <c r="K83" s="2">
        <v>0</v>
      </c>
      <c r="L83" s="2">
        <v>3.007608695652173</v>
      </c>
      <c r="M83" s="2">
        <v>4.769347826086956</v>
      </c>
      <c r="N83" s="2">
        <v>0</v>
      </c>
      <c r="O83" s="2">
        <v>0.10299999999999999</v>
      </c>
      <c r="P83" s="2">
        <v>0</v>
      </c>
      <c r="Q83" s="2">
        <v>7.7701086956521745</v>
      </c>
      <c r="R83" s="2">
        <v>0.16780516431924886</v>
      </c>
      <c r="S83" s="2">
        <v>4.5945652173913034</v>
      </c>
      <c r="T83" s="2">
        <v>4.5247826086956522</v>
      </c>
      <c r="U83" s="2">
        <v>0</v>
      </c>
      <c r="V83" s="2">
        <v>0.19694366197183097</v>
      </c>
      <c r="W83" s="2">
        <v>2.7769565217391303</v>
      </c>
      <c r="X83" s="2">
        <v>4.2842391304347833</v>
      </c>
      <c r="Y83" s="2">
        <v>0</v>
      </c>
      <c r="Z83" s="2">
        <v>0.15249530516431928</v>
      </c>
      <c r="AA83" s="2">
        <v>0</v>
      </c>
      <c r="AB83" s="2">
        <v>0</v>
      </c>
      <c r="AC83" s="2">
        <v>0</v>
      </c>
      <c r="AD83" s="2">
        <v>0</v>
      </c>
      <c r="AE83" s="2">
        <v>0</v>
      </c>
      <c r="AF83" s="2">
        <v>0</v>
      </c>
      <c r="AG83" s="2">
        <v>0</v>
      </c>
      <c r="AH83" t="s">
        <v>51</v>
      </c>
      <c r="AI83">
        <v>1</v>
      </c>
    </row>
    <row r="84" spans="1:35" x14ac:dyDescent="0.25">
      <c r="A84" t="s">
        <v>273</v>
      </c>
      <c r="B84" t="s">
        <v>95</v>
      </c>
      <c r="C84" t="s">
        <v>186</v>
      </c>
      <c r="D84" t="s">
        <v>244</v>
      </c>
      <c r="E84" s="2">
        <v>42.434782608695649</v>
      </c>
      <c r="F84" s="2">
        <v>5.7391304347826084</v>
      </c>
      <c r="G84" s="2">
        <v>0.17391304347826086</v>
      </c>
      <c r="H84" s="2">
        <v>0.28532608695652173</v>
      </c>
      <c r="I84" s="2">
        <v>0.57608695652173914</v>
      </c>
      <c r="J84" s="2">
        <v>0</v>
      </c>
      <c r="K84" s="2">
        <v>0</v>
      </c>
      <c r="L84" s="2">
        <v>1.6304347826086956E-2</v>
      </c>
      <c r="M84" s="2">
        <v>10.735108695652174</v>
      </c>
      <c r="N84" s="2">
        <v>0</v>
      </c>
      <c r="O84" s="2">
        <v>0.25297899590163936</v>
      </c>
      <c r="P84" s="2">
        <v>4.6129347826086962</v>
      </c>
      <c r="Q84" s="2">
        <v>1.080434782608696</v>
      </c>
      <c r="R84" s="2">
        <v>0.1341675204918033</v>
      </c>
      <c r="S84" s="2">
        <v>1.152717391304348</v>
      </c>
      <c r="T84" s="2">
        <v>0</v>
      </c>
      <c r="U84" s="2">
        <v>0</v>
      </c>
      <c r="V84" s="2">
        <v>2.7164446721311481E-2</v>
      </c>
      <c r="W84" s="2">
        <v>2.468695652173913</v>
      </c>
      <c r="X84" s="2">
        <v>0</v>
      </c>
      <c r="Y84" s="2">
        <v>0</v>
      </c>
      <c r="Z84" s="2">
        <v>5.8176229508196724E-2</v>
      </c>
      <c r="AA84" s="2">
        <v>0</v>
      </c>
      <c r="AB84" s="2">
        <v>0</v>
      </c>
      <c r="AC84" s="2">
        <v>0</v>
      </c>
      <c r="AD84" s="2">
        <v>0</v>
      </c>
      <c r="AE84" s="2">
        <v>0</v>
      </c>
      <c r="AF84" s="2">
        <v>0</v>
      </c>
      <c r="AG84" s="2">
        <v>0</v>
      </c>
      <c r="AH84" t="s">
        <v>4</v>
      </c>
      <c r="AI84">
        <v>1</v>
      </c>
    </row>
    <row r="85" spans="1:35" x14ac:dyDescent="0.25">
      <c r="A85" t="s">
        <v>273</v>
      </c>
      <c r="B85" t="s">
        <v>160</v>
      </c>
      <c r="C85" t="s">
        <v>223</v>
      </c>
      <c r="D85" t="s">
        <v>251</v>
      </c>
      <c r="E85" s="2">
        <v>32.326086956521742</v>
      </c>
      <c r="F85" s="2">
        <v>5.5652173913043477</v>
      </c>
      <c r="G85" s="2">
        <v>0.2608695652173913</v>
      </c>
      <c r="H85" s="2">
        <v>0.12141304347826087</v>
      </c>
      <c r="I85" s="2">
        <v>0.86413043478260865</v>
      </c>
      <c r="J85" s="2">
        <v>0</v>
      </c>
      <c r="K85" s="2">
        <v>0</v>
      </c>
      <c r="L85" s="2">
        <v>0</v>
      </c>
      <c r="M85" s="2">
        <v>5.7038043478260869</v>
      </c>
      <c r="N85" s="2">
        <v>0</v>
      </c>
      <c r="O85" s="2">
        <v>0.17644586415601882</v>
      </c>
      <c r="P85" s="2">
        <v>3.160326086956522</v>
      </c>
      <c r="Q85" s="2">
        <v>2.1440217391304346</v>
      </c>
      <c r="R85" s="2">
        <v>0.16408876933423</v>
      </c>
      <c r="S85" s="2">
        <v>5.0822826086956523</v>
      </c>
      <c r="T85" s="2">
        <v>0</v>
      </c>
      <c r="U85" s="2">
        <v>0</v>
      </c>
      <c r="V85" s="2">
        <v>0.15721923335574983</v>
      </c>
      <c r="W85" s="2">
        <v>10.008152173913045</v>
      </c>
      <c r="X85" s="2">
        <v>4.3515217391304351</v>
      </c>
      <c r="Y85" s="2">
        <v>0</v>
      </c>
      <c r="Z85" s="2">
        <v>0.44421318090114326</v>
      </c>
      <c r="AA85" s="2">
        <v>0</v>
      </c>
      <c r="AB85" s="2">
        <v>0</v>
      </c>
      <c r="AC85" s="2">
        <v>0</v>
      </c>
      <c r="AD85" s="2">
        <v>0</v>
      </c>
      <c r="AE85" s="2">
        <v>0</v>
      </c>
      <c r="AF85" s="2">
        <v>0</v>
      </c>
      <c r="AG85" s="2">
        <v>0</v>
      </c>
      <c r="AH85" t="s">
        <v>69</v>
      </c>
      <c r="AI85">
        <v>1</v>
      </c>
    </row>
    <row r="86" spans="1:35" x14ac:dyDescent="0.25">
      <c r="A86" t="s">
        <v>273</v>
      </c>
      <c r="B86" t="s">
        <v>99</v>
      </c>
      <c r="C86" t="s">
        <v>181</v>
      </c>
      <c r="D86" t="s">
        <v>240</v>
      </c>
      <c r="E86" s="2">
        <v>31.782608695652176</v>
      </c>
      <c r="F86" s="2">
        <v>0</v>
      </c>
      <c r="G86" s="2">
        <v>4.8913043478260872E-2</v>
      </c>
      <c r="H86" s="2">
        <v>0.21956521739130433</v>
      </c>
      <c r="I86" s="2">
        <v>2.7119565217391304</v>
      </c>
      <c r="J86" s="2">
        <v>0</v>
      </c>
      <c r="K86" s="2">
        <v>2.4130434782608696</v>
      </c>
      <c r="L86" s="2">
        <v>0.26054347826086954</v>
      </c>
      <c r="M86" s="2">
        <v>5.1304347826086953</v>
      </c>
      <c r="N86" s="2">
        <v>0</v>
      </c>
      <c r="O86" s="2">
        <v>0.16142270861833102</v>
      </c>
      <c r="P86" s="2">
        <v>0</v>
      </c>
      <c r="Q86" s="2">
        <v>5.4891304347826084</v>
      </c>
      <c r="R86" s="2">
        <v>0.17270861833105333</v>
      </c>
      <c r="S86" s="2">
        <v>3.4694565217391311</v>
      </c>
      <c r="T86" s="2">
        <v>0.40663043478260869</v>
      </c>
      <c r="U86" s="2">
        <v>0</v>
      </c>
      <c r="V86" s="2">
        <v>0.12195622435020521</v>
      </c>
      <c r="W86" s="2">
        <v>6.144347826086956</v>
      </c>
      <c r="X86" s="2">
        <v>0</v>
      </c>
      <c r="Y86" s="2">
        <v>0</v>
      </c>
      <c r="Z86" s="2">
        <v>0.19332421340629272</v>
      </c>
      <c r="AA86" s="2">
        <v>0</v>
      </c>
      <c r="AB86" s="2">
        <v>0</v>
      </c>
      <c r="AC86" s="2">
        <v>0</v>
      </c>
      <c r="AD86" s="2">
        <v>0</v>
      </c>
      <c r="AE86" s="2">
        <v>0</v>
      </c>
      <c r="AF86" s="2">
        <v>0</v>
      </c>
      <c r="AG86" s="2">
        <v>2.9239130434782608</v>
      </c>
      <c r="AH86" t="s">
        <v>8</v>
      </c>
      <c r="AI86">
        <v>1</v>
      </c>
    </row>
    <row r="87" spans="1:35" x14ac:dyDescent="0.25">
      <c r="A87" t="s">
        <v>273</v>
      </c>
      <c r="B87" t="s">
        <v>144</v>
      </c>
      <c r="C87" t="s">
        <v>210</v>
      </c>
      <c r="D87" t="s">
        <v>247</v>
      </c>
      <c r="E87" s="2">
        <v>91.586956521739125</v>
      </c>
      <c r="F87" s="2">
        <v>5.7391304347826084</v>
      </c>
      <c r="G87" s="2">
        <v>0.58695652173913049</v>
      </c>
      <c r="H87" s="2">
        <v>0</v>
      </c>
      <c r="I87" s="2">
        <v>0</v>
      </c>
      <c r="J87" s="2">
        <v>0</v>
      </c>
      <c r="K87" s="2">
        <v>0</v>
      </c>
      <c r="L87" s="2">
        <v>5.3936956521739123</v>
      </c>
      <c r="M87" s="2">
        <v>16.695652173913043</v>
      </c>
      <c r="N87" s="2">
        <v>4.9945652173913047</v>
      </c>
      <c r="O87" s="2">
        <v>0.23682648943745552</v>
      </c>
      <c r="P87" s="2">
        <v>5.4456521739130439</v>
      </c>
      <c r="Q87" s="2">
        <v>13.798913043478262</v>
      </c>
      <c r="R87" s="2">
        <v>0.21012342748635179</v>
      </c>
      <c r="S87" s="2">
        <v>4.4206521739130444</v>
      </c>
      <c r="T87" s="2">
        <v>9.4084782608695647</v>
      </c>
      <c r="U87" s="2">
        <v>0</v>
      </c>
      <c r="V87" s="2">
        <v>0.15099454070733445</v>
      </c>
      <c r="W87" s="2">
        <v>3.6416304347826065</v>
      </c>
      <c r="X87" s="2">
        <v>12.548478260869564</v>
      </c>
      <c r="Y87" s="2">
        <v>0</v>
      </c>
      <c r="Z87" s="2">
        <v>0.17677308331355326</v>
      </c>
      <c r="AA87" s="2">
        <v>0</v>
      </c>
      <c r="AB87" s="2">
        <v>0</v>
      </c>
      <c r="AC87" s="2">
        <v>5.7391304347826084</v>
      </c>
      <c r="AD87" s="2">
        <v>0</v>
      </c>
      <c r="AE87" s="2">
        <v>0</v>
      </c>
      <c r="AF87" s="2">
        <v>0</v>
      </c>
      <c r="AG87" s="2">
        <v>0</v>
      </c>
      <c r="AH87" t="s">
        <v>53</v>
      </c>
      <c r="AI87">
        <v>1</v>
      </c>
    </row>
    <row r="88" spans="1:35" x14ac:dyDescent="0.25">
      <c r="A88" t="s">
        <v>273</v>
      </c>
      <c r="B88" t="s">
        <v>133</v>
      </c>
      <c r="C88" t="s">
        <v>196</v>
      </c>
      <c r="D88" t="s">
        <v>246</v>
      </c>
      <c r="E88" s="2">
        <v>59.923913043478258</v>
      </c>
      <c r="F88" s="2">
        <v>5.5652173913043477</v>
      </c>
      <c r="G88" s="2">
        <v>0.21739130434782608</v>
      </c>
      <c r="H88" s="2">
        <v>0.44021739130434784</v>
      </c>
      <c r="I88" s="2">
        <v>1.1195652173913044</v>
      </c>
      <c r="J88" s="2">
        <v>0</v>
      </c>
      <c r="K88" s="2">
        <v>0</v>
      </c>
      <c r="L88" s="2">
        <v>3.9670652173913048</v>
      </c>
      <c r="M88" s="2">
        <v>5.3532608695652177</v>
      </c>
      <c r="N88" s="2">
        <v>0</v>
      </c>
      <c r="O88" s="2">
        <v>8.9334300743696721E-2</v>
      </c>
      <c r="P88" s="2">
        <v>15.206521739130435</v>
      </c>
      <c r="Q88" s="2">
        <v>27.453804347826086</v>
      </c>
      <c r="R88" s="2">
        <v>0.71190821694177409</v>
      </c>
      <c r="S88" s="2">
        <v>6.0968478260869583</v>
      </c>
      <c r="T88" s="2">
        <v>0</v>
      </c>
      <c r="U88" s="2">
        <v>0</v>
      </c>
      <c r="V88" s="2">
        <v>0.1017431525485217</v>
      </c>
      <c r="W88" s="2">
        <v>5.9013043478260876</v>
      </c>
      <c r="X88" s="2">
        <v>3.2894565217391296</v>
      </c>
      <c r="Y88" s="2">
        <v>0</v>
      </c>
      <c r="Z88" s="2">
        <v>0.15337384364230003</v>
      </c>
      <c r="AA88" s="2">
        <v>0</v>
      </c>
      <c r="AB88" s="2">
        <v>0</v>
      </c>
      <c r="AC88" s="2">
        <v>0</v>
      </c>
      <c r="AD88" s="2">
        <v>0</v>
      </c>
      <c r="AE88" s="2">
        <v>0</v>
      </c>
      <c r="AF88" s="2">
        <v>0</v>
      </c>
      <c r="AG88" s="2">
        <v>0</v>
      </c>
      <c r="AH88" t="s">
        <v>42</v>
      </c>
      <c r="AI88">
        <v>1</v>
      </c>
    </row>
    <row r="89" spans="1:35" x14ac:dyDescent="0.25">
      <c r="A89" t="s">
        <v>273</v>
      </c>
      <c r="B89" t="s">
        <v>176</v>
      </c>
      <c r="C89" t="s">
        <v>181</v>
      </c>
      <c r="D89" t="s">
        <v>240</v>
      </c>
      <c r="E89" s="2">
        <v>51.510869565217391</v>
      </c>
      <c r="F89" s="2">
        <v>4.2608695652173916</v>
      </c>
      <c r="G89" s="2">
        <v>0.56521739130434778</v>
      </c>
      <c r="H89" s="2">
        <v>0.32380434782608697</v>
      </c>
      <c r="I89" s="2">
        <v>2.2391304347826089</v>
      </c>
      <c r="J89" s="2">
        <v>0</v>
      </c>
      <c r="K89" s="2">
        <v>4.4347826086956523</v>
      </c>
      <c r="L89" s="2">
        <v>1.3466304347826088</v>
      </c>
      <c r="M89" s="2">
        <v>5.5985869565217401</v>
      </c>
      <c r="N89" s="2">
        <v>0</v>
      </c>
      <c r="O89" s="2">
        <v>0.10868748681156364</v>
      </c>
      <c r="P89" s="2">
        <v>0</v>
      </c>
      <c r="Q89" s="2">
        <v>7.9770652173913019</v>
      </c>
      <c r="R89" s="2">
        <v>0.1548617851867482</v>
      </c>
      <c r="S89" s="2">
        <v>3.760326086956522</v>
      </c>
      <c r="T89" s="2">
        <v>6.4435869565217399</v>
      </c>
      <c r="U89" s="2">
        <v>0</v>
      </c>
      <c r="V89" s="2">
        <v>0.19809242456214396</v>
      </c>
      <c r="W89" s="2">
        <v>4.4122826086956515</v>
      </c>
      <c r="X89" s="2">
        <v>10.224347826086957</v>
      </c>
      <c r="Y89" s="2">
        <v>0</v>
      </c>
      <c r="Z89" s="2">
        <v>0.28414644439755221</v>
      </c>
      <c r="AA89" s="2">
        <v>0</v>
      </c>
      <c r="AB89" s="2">
        <v>0.95847826086956533</v>
      </c>
      <c r="AC89" s="2">
        <v>0</v>
      </c>
      <c r="AD89" s="2">
        <v>0</v>
      </c>
      <c r="AE89" s="2">
        <v>0</v>
      </c>
      <c r="AF89" s="2">
        <v>0</v>
      </c>
      <c r="AG89" s="2">
        <v>0</v>
      </c>
      <c r="AH89" t="s">
        <v>86</v>
      </c>
      <c r="AI89">
        <v>1</v>
      </c>
    </row>
    <row r="90" spans="1:35" x14ac:dyDescent="0.25">
      <c r="A90" t="s">
        <v>273</v>
      </c>
      <c r="B90" t="s">
        <v>117</v>
      </c>
      <c r="C90" t="s">
        <v>206</v>
      </c>
      <c r="D90" t="s">
        <v>250</v>
      </c>
      <c r="E90" s="2">
        <v>54.456521739130437</v>
      </c>
      <c r="F90" s="2">
        <v>5.5652173913043477</v>
      </c>
      <c r="G90" s="2">
        <v>0.47010869565217389</v>
      </c>
      <c r="H90" s="2">
        <v>0.35597826086956524</v>
      </c>
      <c r="I90" s="2">
        <v>1.5869565217391304</v>
      </c>
      <c r="J90" s="2">
        <v>0</v>
      </c>
      <c r="K90" s="2">
        <v>0</v>
      </c>
      <c r="L90" s="2">
        <v>1.6603260869565217</v>
      </c>
      <c r="M90" s="2">
        <v>4.9918478260869561</v>
      </c>
      <c r="N90" s="2">
        <v>0</v>
      </c>
      <c r="O90" s="2">
        <v>9.166666666666666E-2</v>
      </c>
      <c r="P90" s="2">
        <v>4.8206521739130439</v>
      </c>
      <c r="Q90" s="2">
        <v>4.7690217391304346</v>
      </c>
      <c r="R90" s="2">
        <v>0.17609780439121756</v>
      </c>
      <c r="S90" s="2">
        <v>8.491847826086957</v>
      </c>
      <c r="T90" s="2">
        <v>0</v>
      </c>
      <c r="U90" s="2">
        <v>0</v>
      </c>
      <c r="V90" s="2">
        <v>0.15593812375249502</v>
      </c>
      <c r="W90" s="2">
        <v>4.125</v>
      </c>
      <c r="X90" s="2">
        <v>0.85326086956521741</v>
      </c>
      <c r="Y90" s="2">
        <v>0</v>
      </c>
      <c r="Z90" s="2">
        <v>9.1417165668662675E-2</v>
      </c>
      <c r="AA90" s="2">
        <v>0</v>
      </c>
      <c r="AB90" s="2">
        <v>0</v>
      </c>
      <c r="AC90" s="2">
        <v>0</v>
      </c>
      <c r="AD90" s="2">
        <v>0</v>
      </c>
      <c r="AE90" s="2">
        <v>0</v>
      </c>
      <c r="AF90" s="2">
        <v>0</v>
      </c>
      <c r="AG90" s="2">
        <v>0</v>
      </c>
      <c r="AH90" t="s">
        <v>26</v>
      </c>
      <c r="AI90">
        <v>1</v>
      </c>
    </row>
    <row r="91" spans="1:35" x14ac:dyDescent="0.25">
      <c r="A91" t="s">
        <v>273</v>
      </c>
      <c r="B91" t="s">
        <v>165</v>
      </c>
      <c r="C91" t="s">
        <v>198</v>
      </c>
      <c r="D91" t="s">
        <v>248</v>
      </c>
      <c r="E91" s="2">
        <v>39.554347826086953</v>
      </c>
      <c r="F91" s="2">
        <v>5.6521739130434785</v>
      </c>
      <c r="G91" s="2">
        <v>0.16304347826086957</v>
      </c>
      <c r="H91" s="2">
        <v>0.19891304347826089</v>
      </c>
      <c r="I91" s="2">
        <v>0.2608695652173913</v>
      </c>
      <c r="J91" s="2">
        <v>0</v>
      </c>
      <c r="K91" s="2">
        <v>0</v>
      </c>
      <c r="L91" s="2">
        <v>7.2608695652173913E-2</v>
      </c>
      <c r="M91" s="2">
        <v>2.8909782608695656</v>
      </c>
      <c r="N91" s="2">
        <v>0</v>
      </c>
      <c r="O91" s="2">
        <v>7.308876064852983E-2</v>
      </c>
      <c r="P91" s="2">
        <v>0</v>
      </c>
      <c r="Q91" s="2">
        <v>4.4880434782608702</v>
      </c>
      <c r="R91" s="2">
        <v>0.11346523770266559</v>
      </c>
      <c r="S91" s="2">
        <v>4.1658695652173909</v>
      </c>
      <c r="T91" s="2">
        <v>0.57097826086956516</v>
      </c>
      <c r="U91" s="2">
        <v>0</v>
      </c>
      <c r="V91" s="2">
        <v>0.11975542731519648</v>
      </c>
      <c r="W91" s="2">
        <v>4.9617391304347818</v>
      </c>
      <c r="X91" s="2">
        <v>2.5822826086956523</v>
      </c>
      <c r="Y91" s="2">
        <v>0.60673913043478267</v>
      </c>
      <c r="Z91" s="2">
        <v>0.20606485298158833</v>
      </c>
      <c r="AA91" s="2">
        <v>0</v>
      </c>
      <c r="AB91" s="2">
        <v>0</v>
      </c>
      <c r="AC91" s="2">
        <v>0</v>
      </c>
      <c r="AD91" s="2">
        <v>0</v>
      </c>
      <c r="AE91" s="2">
        <v>0</v>
      </c>
      <c r="AF91" s="2">
        <v>0</v>
      </c>
      <c r="AG91" s="2">
        <v>0</v>
      </c>
      <c r="AH91" t="s">
        <v>74</v>
      </c>
      <c r="AI91">
        <v>1</v>
      </c>
    </row>
  </sheetData>
  <pageMargins left="0.7" right="0.7" top="0.75" bottom="0.75" header="0.3" footer="0.3"/>
  <pageSetup orientation="portrait" horizontalDpi="1200" verticalDpi="1200" r:id="rId1"/>
  <ignoredErrors>
    <ignoredError sqref="AH2:AH91"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447</v>
      </c>
      <c r="C2" s="3" t="s">
        <v>303</v>
      </c>
      <c r="D2" s="3" t="s">
        <v>448</v>
      </c>
      <c r="E2" s="4"/>
      <c r="F2" s="5" t="s">
        <v>315</v>
      </c>
      <c r="G2" s="5" t="s">
        <v>316</v>
      </c>
      <c r="H2" s="5" t="s">
        <v>311</v>
      </c>
      <c r="I2" s="5" t="s">
        <v>317</v>
      </c>
      <c r="J2" s="6" t="s">
        <v>318</v>
      </c>
      <c r="K2" s="5" t="s">
        <v>319</v>
      </c>
      <c r="L2" s="5"/>
      <c r="M2" s="5" t="s">
        <v>303</v>
      </c>
      <c r="N2" s="5" t="s">
        <v>316</v>
      </c>
      <c r="O2" s="5" t="s">
        <v>311</v>
      </c>
      <c r="P2" s="5" t="s">
        <v>317</v>
      </c>
      <c r="Q2" s="6" t="s">
        <v>318</v>
      </c>
      <c r="R2" s="5" t="s">
        <v>319</v>
      </c>
      <c r="T2" s="7" t="s">
        <v>320</v>
      </c>
      <c r="U2" s="7" t="s">
        <v>449</v>
      </c>
      <c r="V2" s="8" t="s">
        <v>321</v>
      </c>
      <c r="W2" s="8" t="s">
        <v>322</v>
      </c>
    </row>
    <row r="3" spans="2:29" ht="15" customHeight="1" x14ac:dyDescent="0.25">
      <c r="B3" s="9" t="s">
        <v>323</v>
      </c>
      <c r="C3" s="10">
        <f>AVERAGE(Nurse[MDS Census])</f>
        <v>54.833091787439599</v>
      </c>
      <c r="D3" s="18">
        <v>76.573652573281407</v>
      </c>
      <c r="E3" s="10"/>
      <c r="F3" s="7">
        <v>1</v>
      </c>
      <c r="G3" s="11">
        <v>69193.21739130441</v>
      </c>
      <c r="H3" s="12">
        <v>3.6434308857239039</v>
      </c>
      <c r="I3" s="11">
        <v>5</v>
      </c>
      <c r="J3" s="13">
        <v>0.69655137723978899</v>
      </c>
      <c r="K3" s="11">
        <v>4</v>
      </c>
      <c r="M3" t="s">
        <v>252</v>
      </c>
      <c r="N3" s="11">
        <v>499.60869565217388</v>
      </c>
      <c r="O3" s="12">
        <v>5.6112183447915767</v>
      </c>
      <c r="P3" s="14">
        <v>1</v>
      </c>
      <c r="Q3" s="13">
        <v>1.6792550691845793</v>
      </c>
      <c r="R3" s="14">
        <v>1</v>
      </c>
      <c r="T3" s="15" t="s">
        <v>324</v>
      </c>
      <c r="U3" s="11">
        <f>SUM(Nurse[Total Nurse Staff Hours])</f>
        <v>21224.741413043481</v>
      </c>
      <c r="V3" s="16" t="s">
        <v>325</v>
      </c>
      <c r="W3" s="12">
        <f>Category[[#This Row],[State Total]]/C9</f>
        <v>4.3008784012968659</v>
      </c>
    </row>
    <row r="4" spans="2:29" ht="15" customHeight="1" x14ac:dyDescent="0.25">
      <c r="B4" s="17" t="s">
        <v>311</v>
      </c>
      <c r="C4" s="18">
        <f>SUM(Nurse[Total Nurse Staff Hours])/SUM(Nurse[MDS Census])</f>
        <v>4.3008784012968659</v>
      </c>
      <c r="D4" s="18">
        <v>3.6176047823193387</v>
      </c>
      <c r="E4" s="10"/>
      <c r="F4" s="7">
        <v>2</v>
      </c>
      <c r="G4" s="11">
        <v>127581.48913043467</v>
      </c>
      <c r="H4" s="12">
        <v>3.4416696063905325</v>
      </c>
      <c r="I4" s="11">
        <v>10</v>
      </c>
      <c r="J4" s="13">
        <v>0.65620339242685222</v>
      </c>
      <c r="K4" s="11">
        <v>6</v>
      </c>
      <c r="M4" t="s">
        <v>253</v>
      </c>
      <c r="N4" s="11">
        <v>19399.108695652176</v>
      </c>
      <c r="O4" s="12">
        <v>3.6775058076401965</v>
      </c>
      <c r="P4" s="14">
        <v>27</v>
      </c>
      <c r="Q4" s="13">
        <v>0.57240147743228875</v>
      </c>
      <c r="R4" s="14">
        <v>40</v>
      </c>
      <c r="T4" s="11" t="s">
        <v>326</v>
      </c>
      <c r="U4" s="11">
        <f>SUM(Nurse[Total Direct Care Staff Hours])</f>
        <v>19876.888152173924</v>
      </c>
      <c r="V4" s="16">
        <f>Category[[#This Row],[State Total]]/U3</f>
        <v>0.93649612804982185</v>
      </c>
      <c r="W4" s="12">
        <f>Category[[#This Row],[State Total]]/C9</f>
        <v>4.0277559700276235</v>
      </c>
    </row>
    <row r="5" spans="2:29" ht="15" customHeight="1" x14ac:dyDescent="0.25">
      <c r="B5" s="19" t="s">
        <v>327</v>
      </c>
      <c r="C5" s="20">
        <f>SUM(Nurse[Total Direct Care Staff Hours])/SUM(Nurse[MDS Census])</f>
        <v>4.0277559700276235</v>
      </c>
      <c r="D5" s="20">
        <v>3.3431272661315639</v>
      </c>
      <c r="E5" s="21"/>
      <c r="F5" s="7">
        <v>3</v>
      </c>
      <c r="G5" s="11">
        <v>122874.52173913032</v>
      </c>
      <c r="H5" s="12">
        <v>3.5340426527380098</v>
      </c>
      <c r="I5" s="11">
        <v>6</v>
      </c>
      <c r="J5" s="13">
        <v>0.69302446309667654</v>
      </c>
      <c r="K5" s="11">
        <v>5</v>
      </c>
      <c r="M5" t="s">
        <v>254</v>
      </c>
      <c r="N5" s="11">
        <v>14869.576086956522</v>
      </c>
      <c r="O5" s="12">
        <v>3.8599588596791961</v>
      </c>
      <c r="P5" s="14">
        <v>18</v>
      </c>
      <c r="Q5" s="13">
        <v>0.37364743885421114</v>
      </c>
      <c r="R5" s="14">
        <v>49</v>
      </c>
      <c r="T5" s="15" t="s">
        <v>328</v>
      </c>
      <c r="U5" s="11">
        <f>SUM(Nurse[Total RN Hours (w/ Admin, DON)])</f>
        <v>5104.7136956521736</v>
      </c>
      <c r="V5" s="16">
        <f>Category[[#This Row],[State Total]]/U3</f>
        <v>0.24050769789426579</v>
      </c>
      <c r="W5" s="12">
        <f>Category[[#This Row],[State Total]]/C9</f>
        <v>1.0343943632190795</v>
      </c>
      <c r="X5" s="22"/>
      <c r="Y5" s="22"/>
      <c r="AB5" s="22"/>
      <c r="AC5" s="22"/>
    </row>
    <row r="6" spans="2:29" ht="15" customHeight="1" x14ac:dyDescent="0.25">
      <c r="B6" s="23" t="s">
        <v>313</v>
      </c>
      <c r="C6" s="20">
        <f>SUM(Nurse[Total RN Hours (w/ Admin, DON)])/SUM(Nurse[MDS Census])</f>
        <v>1.0343943632190795</v>
      </c>
      <c r="D6" s="20">
        <v>0.62562661165643296</v>
      </c>
      <c r="E6"/>
      <c r="F6" s="7">
        <v>4</v>
      </c>
      <c r="G6" s="11">
        <v>216064.59782608761</v>
      </c>
      <c r="H6" s="12">
        <v>3.7380880873840776</v>
      </c>
      <c r="I6" s="11">
        <v>4</v>
      </c>
      <c r="J6" s="13">
        <v>0.58927713647231816</v>
      </c>
      <c r="K6" s="11">
        <v>9</v>
      </c>
      <c r="M6" t="s">
        <v>255</v>
      </c>
      <c r="N6" s="11">
        <v>10304.97826086957</v>
      </c>
      <c r="O6" s="12">
        <v>3.9885240354493057</v>
      </c>
      <c r="P6" s="14">
        <v>12</v>
      </c>
      <c r="Q6" s="13">
        <v>0.66199321138580036</v>
      </c>
      <c r="R6" s="14">
        <v>31</v>
      </c>
      <c r="T6" s="24" t="s">
        <v>329</v>
      </c>
      <c r="U6" s="11">
        <f>SUM(Nurse[RN Hours (excl. Admin, DON)])</f>
        <v>3795.59293478261</v>
      </c>
      <c r="V6" s="16">
        <f>Category[[#This Row],[State Total]]/U3</f>
        <v>0.1788287009447409</v>
      </c>
      <c r="W6" s="12">
        <f>Category[[#This Row],[State Total]]/C9</f>
        <v>0.7691204974252126</v>
      </c>
      <c r="X6" s="22"/>
      <c r="Y6" s="22"/>
      <c r="AB6" s="22"/>
      <c r="AC6" s="22"/>
    </row>
    <row r="7" spans="2:29" ht="15" customHeight="1" thickBot="1" x14ac:dyDescent="0.3">
      <c r="B7" s="25" t="s">
        <v>330</v>
      </c>
      <c r="C7" s="20">
        <f>SUM(Nurse[RN Hours (excl. Admin, DON)])/SUM(Nurse[MDS Census])</f>
        <v>0.7691204974252126</v>
      </c>
      <c r="D7" s="20">
        <v>0.42587093571797052</v>
      </c>
      <c r="E7"/>
      <c r="F7" s="7">
        <v>5</v>
      </c>
      <c r="G7" s="11">
        <v>221410.13043478233</v>
      </c>
      <c r="H7" s="12">
        <v>3.4421919709105748</v>
      </c>
      <c r="I7" s="11">
        <v>9</v>
      </c>
      <c r="J7" s="13">
        <v>0.70035472729832737</v>
      </c>
      <c r="K7" s="11">
        <v>3</v>
      </c>
      <c r="M7" t="s">
        <v>256</v>
      </c>
      <c r="N7" s="11">
        <v>90441.815217391239</v>
      </c>
      <c r="O7" s="12">
        <v>4.1688434288824041</v>
      </c>
      <c r="P7" s="14">
        <v>7</v>
      </c>
      <c r="Q7" s="13">
        <v>0.55565366972063701</v>
      </c>
      <c r="R7" s="14">
        <v>41</v>
      </c>
      <c r="T7" s="24" t="s">
        <v>309</v>
      </c>
      <c r="U7" s="11">
        <f>SUM(Nurse[RN Admin Hours])</f>
        <v>895.91076086956502</v>
      </c>
      <c r="V7" s="16">
        <f>Category[[#This Row],[State Total]]/U3</f>
        <v>4.2210679670235736E-2</v>
      </c>
      <c r="W7" s="12">
        <f>Category[[#This Row],[State Total]]/C9</f>
        <v>0.18154300049777763</v>
      </c>
      <c r="X7" s="22"/>
      <c r="Y7" s="22"/>
      <c r="Z7" s="22"/>
      <c r="AA7" s="22"/>
      <c r="AB7" s="22"/>
      <c r="AC7" s="22"/>
    </row>
    <row r="8" spans="2:29" ht="15" customHeight="1" thickTop="1" x14ac:dyDescent="0.25">
      <c r="B8" s="26" t="s">
        <v>331</v>
      </c>
      <c r="C8" s="27">
        <f>COUNTA(Nurse[Provider])</f>
        <v>90</v>
      </c>
      <c r="D8" s="27">
        <v>14806</v>
      </c>
      <c r="F8" s="7">
        <v>6</v>
      </c>
      <c r="G8" s="11">
        <v>135212.58695652158</v>
      </c>
      <c r="H8" s="12">
        <v>3.4486186599234512</v>
      </c>
      <c r="I8" s="11">
        <v>7</v>
      </c>
      <c r="J8" s="13">
        <v>0.36452698962455138</v>
      </c>
      <c r="K8" s="11">
        <v>10</v>
      </c>
      <c r="M8" t="s">
        <v>257</v>
      </c>
      <c r="N8" s="11">
        <v>14172.717391304339</v>
      </c>
      <c r="O8" s="12">
        <v>3.7166031567080071</v>
      </c>
      <c r="P8" s="14">
        <v>24</v>
      </c>
      <c r="Q8" s="13">
        <v>0.88015673101258662</v>
      </c>
      <c r="R8" s="14">
        <v>10</v>
      </c>
      <c r="T8" s="33" t="s">
        <v>308</v>
      </c>
      <c r="U8" s="34">
        <f>SUM(Nurse[RN DON Hours])</f>
        <v>413.20999999999992</v>
      </c>
      <c r="V8" s="16">
        <f>Category[[#This Row],[State Total]]/U3</f>
        <v>1.9468317279289223E-2</v>
      </c>
      <c r="W8" s="12">
        <f>Category[[#This Row],[State Total]]/C9</f>
        <v>8.3730865296089585E-2</v>
      </c>
      <c r="X8" s="22"/>
      <c r="Y8" s="22"/>
      <c r="Z8" s="22"/>
      <c r="AA8" s="22"/>
      <c r="AB8" s="22"/>
      <c r="AC8" s="22"/>
    </row>
    <row r="9" spans="2:29" ht="15" customHeight="1" x14ac:dyDescent="0.25">
      <c r="B9" s="26" t="s">
        <v>332</v>
      </c>
      <c r="C9" s="27">
        <f>SUM(Nurse[MDS Census])</f>
        <v>4934.9782608695641</v>
      </c>
      <c r="D9" s="27">
        <v>1133749.5000000044</v>
      </c>
      <c r="F9" s="7">
        <v>7</v>
      </c>
      <c r="G9" s="11">
        <v>75955.347826086945</v>
      </c>
      <c r="H9" s="12">
        <v>3.4450510440058326</v>
      </c>
      <c r="I9" s="11">
        <v>8</v>
      </c>
      <c r="J9" s="13">
        <v>0.5931386961904962</v>
      </c>
      <c r="K9" s="11">
        <v>8</v>
      </c>
      <c r="M9" t="s">
        <v>258</v>
      </c>
      <c r="N9" s="11">
        <v>18656.978260869564</v>
      </c>
      <c r="O9" s="12">
        <v>3.5149813975654292</v>
      </c>
      <c r="P9" s="14">
        <v>40</v>
      </c>
      <c r="Q9" s="13">
        <v>0.65521450768508349</v>
      </c>
      <c r="R9" s="14">
        <v>32</v>
      </c>
      <c r="T9" s="15" t="s">
        <v>333</v>
      </c>
      <c r="U9" s="11">
        <f>SUM(Nurse[Total LPN Hours (w/ Admin)])</f>
        <v>2437.7708695652173</v>
      </c>
      <c r="V9" s="16">
        <f>Category[[#This Row],[State Total]]/U3</f>
        <v>0.11485515051161502</v>
      </c>
      <c r="W9" s="12">
        <f>Category[[#This Row],[State Total]]/C9</f>
        <v>0.49397803611310576</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259</v>
      </c>
      <c r="N10" s="11">
        <v>1991.2717391304345</v>
      </c>
      <c r="O10" s="12">
        <v>4.1797175172082515</v>
      </c>
      <c r="P10" s="14">
        <v>6</v>
      </c>
      <c r="Q10" s="13">
        <v>1.1788154282002434</v>
      </c>
      <c r="R10" s="14">
        <v>3</v>
      </c>
      <c r="T10" s="24" t="s">
        <v>334</v>
      </c>
      <c r="U10" s="11">
        <f>SUM(Nurse[LPN Hours (excl. Admin)])</f>
        <v>2399.0383695652167</v>
      </c>
      <c r="V10" s="16">
        <f>Category[[#This Row],[State Total]]/U3</f>
        <v>0.1130302755109614</v>
      </c>
      <c r="W10" s="12">
        <f>Category[[#This Row],[State Total]]/C9</f>
        <v>0.48612947063772799</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260</v>
      </c>
      <c r="N11" s="11">
        <v>3455.0000000000005</v>
      </c>
      <c r="O11" s="12">
        <v>3.9600654690744359</v>
      </c>
      <c r="P11" s="14">
        <v>14</v>
      </c>
      <c r="Q11" s="13">
        <v>0.96703712326181301</v>
      </c>
      <c r="R11" s="14">
        <v>7</v>
      </c>
      <c r="T11" s="24" t="s">
        <v>310</v>
      </c>
      <c r="U11" s="11">
        <f>SUM(Nurse[LPN Admin Hours])</f>
        <v>38.732500000000002</v>
      </c>
      <c r="V11" s="16">
        <f>Category[[#This Row],[State Total]]/U3</f>
        <v>1.8248750006535901E-3</v>
      </c>
      <c r="W11" s="12">
        <f>Category[[#This Row],[State Total]]/C9</f>
        <v>7.8485654753776297E-3</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261</v>
      </c>
      <c r="N12" s="11">
        <v>65769.554347826066</v>
      </c>
      <c r="O12" s="12">
        <v>4.1160659410434892</v>
      </c>
      <c r="P12" s="14">
        <v>10</v>
      </c>
      <c r="Q12" s="13">
        <v>0.69445656019973667</v>
      </c>
      <c r="R12" s="14">
        <v>26</v>
      </c>
      <c r="T12" s="15" t="s">
        <v>335</v>
      </c>
      <c r="U12" s="11">
        <f>SUM(Nurse[Total CNA, NA TR, Med Aide/Tech Hours])</f>
        <v>13682.256847826086</v>
      </c>
      <c r="V12" s="16">
        <f>Category[[#This Row],[State Total]]/U3</f>
        <v>0.64463715159411894</v>
      </c>
      <c r="W12" s="12">
        <f>Category[[#This Row],[State Total]]/C9</f>
        <v>2.7725060019646803</v>
      </c>
      <c r="X12" s="22"/>
      <c r="Y12" s="22"/>
      <c r="Z12" s="22"/>
      <c r="AA12" s="22"/>
      <c r="AB12" s="22"/>
      <c r="AC12" s="22"/>
    </row>
    <row r="13" spans="2:29" ht="15" customHeight="1" x14ac:dyDescent="0.25">
      <c r="I13" s="11"/>
      <c r="J13" s="11"/>
      <c r="K13" s="11"/>
      <c r="M13" t="s">
        <v>262</v>
      </c>
      <c r="N13" s="11">
        <v>27780.826086956524</v>
      </c>
      <c r="O13" s="12">
        <v>3.3807142868321751</v>
      </c>
      <c r="P13" s="14">
        <v>47</v>
      </c>
      <c r="Q13" s="13">
        <v>0.42906146169002968</v>
      </c>
      <c r="R13" s="14">
        <v>46</v>
      </c>
      <c r="T13" s="24" t="s">
        <v>336</v>
      </c>
      <c r="U13" s="11">
        <f>SUM(Nurse[CNA Hours])</f>
        <v>11983.564456521739</v>
      </c>
      <c r="V13" s="16">
        <f>Category[[#This Row],[State Total]]/U3</f>
        <v>0.56460355503588577</v>
      </c>
      <c r="W13" s="12">
        <f>Category[[#This Row],[State Total]]/C9</f>
        <v>2.4282912351492678</v>
      </c>
      <c r="X13" s="22"/>
      <c r="Y13" s="22"/>
      <c r="Z13" s="22"/>
      <c r="AA13" s="22"/>
      <c r="AB13" s="22"/>
      <c r="AC13" s="22"/>
    </row>
    <row r="14" spans="2:29" ht="15" customHeight="1" x14ac:dyDescent="0.25">
      <c r="G14" s="12"/>
      <c r="I14" s="11"/>
      <c r="J14" s="11"/>
      <c r="K14" s="11"/>
      <c r="M14" t="s">
        <v>263</v>
      </c>
      <c r="N14" s="11">
        <v>3190.6195652173915</v>
      </c>
      <c r="O14" s="12">
        <v>4.4830250360261221</v>
      </c>
      <c r="P14" s="14">
        <v>3</v>
      </c>
      <c r="Q14" s="13">
        <v>1.4751847637606159</v>
      </c>
      <c r="R14" s="14">
        <v>2</v>
      </c>
      <c r="T14" s="24" t="s">
        <v>337</v>
      </c>
      <c r="U14" s="11">
        <f>SUM(Nurse[NA TR Hours])</f>
        <v>117.40293478260867</v>
      </c>
      <c r="V14" s="16">
        <f>Category[[#This Row],[State Total]]/U3</f>
        <v>5.5314188520789098E-3</v>
      </c>
      <c r="W14" s="12">
        <f>Category[[#This Row],[State Total]]/C9</f>
        <v>2.3789959869432491E-2</v>
      </c>
    </row>
    <row r="15" spans="2:29" ht="15" customHeight="1" x14ac:dyDescent="0.25">
      <c r="I15" s="11"/>
      <c r="J15" s="11"/>
      <c r="K15" s="11"/>
      <c r="M15" t="s">
        <v>264</v>
      </c>
      <c r="N15" s="11">
        <v>20203.739130434784</v>
      </c>
      <c r="O15" s="12">
        <v>3.6020515197359071</v>
      </c>
      <c r="P15" s="14">
        <v>33</v>
      </c>
      <c r="Q15" s="13">
        <v>0.7107612452279598</v>
      </c>
      <c r="R15" s="14">
        <v>23</v>
      </c>
      <c r="T15" s="28" t="s">
        <v>338</v>
      </c>
      <c r="U15" s="29">
        <f>SUM(Nurse[Med Aide/Tech Hours])</f>
        <v>1581.2894565217384</v>
      </c>
      <c r="V15" s="16">
        <f>Category[[#This Row],[State Total]]/U3</f>
        <v>7.4502177706154318E-2</v>
      </c>
      <c r="W15" s="12">
        <f>Category[[#This Row],[State Total]]/C9</f>
        <v>0.32042480694598002</v>
      </c>
    </row>
    <row r="16" spans="2:29" ht="15" customHeight="1" x14ac:dyDescent="0.25">
      <c r="I16" s="11"/>
      <c r="J16" s="11"/>
      <c r="K16" s="11"/>
      <c r="M16" t="s">
        <v>265</v>
      </c>
      <c r="N16" s="11">
        <v>3648.0760869565211</v>
      </c>
      <c r="O16" s="12">
        <v>4.1569399594187546</v>
      </c>
      <c r="P16" s="14">
        <v>8</v>
      </c>
      <c r="Q16" s="13">
        <v>0.88999982122798493</v>
      </c>
      <c r="R16" s="14">
        <v>9</v>
      </c>
    </row>
    <row r="17" spans="9:23" ht="15" customHeight="1" x14ac:dyDescent="0.25">
      <c r="I17" s="11"/>
      <c r="J17" s="11"/>
      <c r="K17" s="11"/>
      <c r="M17" t="s">
        <v>266</v>
      </c>
      <c r="N17" s="11">
        <v>56360.021739130454</v>
      </c>
      <c r="O17" s="12">
        <v>2.9793116169687046</v>
      </c>
      <c r="P17" s="14">
        <v>51</v>
      </c>
      <c r="Q17" s="13">
        <v>0.67574055538133815</v>
      </c>
      <c r="R17" s="14">
        <v>29</v>
      </c>
    </row>
    <row r="18" spans="9:23" ht="15" customHeight="1" x14ac:dyDescent="0.25">
      <c r="I18" s="11"/>
      <c r="J18" s="11"/>
      <c r="K18" s="11"/>
      <c r="M18" t="s">
        <v>267</v>
      </c>
      <c r="N18" s="11">
        <v>33912.184782608732</v>
      </c>
      <c r="O18" s="12">
        <v>3.4266122764005855</v>
      </c>
      <c r="P18" s="14">
        <v>44</v>
      </c>
      <c r="Q18" s="13">
        <v>0.5972269073479739</v>
      </c>
      <c r="R18" s="14">
        <v>37</v>
      </c>
      <c r="T18" s="7" t="s">
        <v>339</v>
      </c>
      <c r="U18" s="7" t="s">
        <v>449</v>
      </c>
    </row>
    <row r="19" spans="9:23" ht="15" customHeight="1" x14ac:dyDescent="0.25">
      <c r="M19" t="s">
        <v>268</v>
      </c>
      <c r="N19" s="11">
        <v>14767.652173913046</v>
      </c>
      <c r="O19" s="12">
        <v>3.8376440575170174</v>
      </c>
      <c r="P19" s="14">
        <v>20</v>
      </c>
      <c r="Q19" s="13">
        <v>0.69296483795369435</v>
      </c>
      <c r="R19" s="14">
        <v>28</v>
      </c>
      <c r="T19" s="7" t="s">
        <v>340</v>
      </c>
      <c r="U19" s="11">
        <f>SUM(Nurse[RN Hours Contract (excl. Admin, DON)])</f>
        <v>376.88945652173913</v>
      </c>
    </row>
    <row r="20" spans="9:23" ht="15" customHeight="1" x14ac:dyDescent="0.25">
      <c r="M20" t="s">
        <v>269</v>
      </c>
      <c r="N20" s="11">
        <v>20228.043478260875</v>
      </c>
      <c r="O20" s="12">
        <v>3.649939445883351</v>
      </c>
      <c r="P20" s="14">
        <v>29</v>
      </c>
      <c r="Q20" s="13">
        <v>0.65163810465453664</v>
      </c>
      <c r="R20" s="14">
        <v>33</v>
      </c>
      <c r="T20" s="7" t="s">
        <v>341</v>
      </c>
      <c r="U20" s="11">
        <f>SUM(Nurse[RN Admin Hours Contract])</f>
        <v>9.3103260869565201</v>
      </c>
      <c r="W20" s="11"/>
    </row>
    <row r="21" spans="9:23" ht="15" customHeight="1" x14ac:dyDescent="0.25">
      <c r="M21" t="s">
        <v>270</v>
      </c>
      <c r="N21" s="11">
        <v>20988.326086956513</v>
      </c>
      <c r="O21" s="12">
        <v>3.5257540682553339</v>
      </c>
      <c r="P21" s="14">
        <v>39</v>
      </c>
      <c r="Q21" s="13">
        <v>0.24752919065774662</v>
      </c>
      <c r="R21" s="14">
        <v>51</v>
      </c>
      <c r="T21" s="7" t="s">
        <v>342</v>
      </c>
      <c r="U21" s="11">
        <f>SUM(Nurse[RN DON Hours Contract])</f>
        <v>14.878695652173914</v>
      </c>
    </row>
    <row r="22" spans="9:23" ht="15" customHeight="1" x14ac:dyDescent="0.25">
      <c r="M22" t="s">
        <v>271</v>
      </c>
      <c r="N22" s="11">
        <v>31567.130434782615</v>
      </c>
      <c r="O22" s="12">
        <v>3.6090746807356027</v>
      </c>
      <c r="P22" s="14">
        <v>32</v>
      </c>
      <c r="Q22" s="13">
        <v>0.64982515178143496</v>
      </c>
      <c r="R22" s="14">
        <v>34</v>
      </c>
      <c r="T22" s="7" t="s">
        <v>343</v>
      </c>
      <c r="U22" s="11">
        <f>SUM(Nurse[LPN Hours Contract (excl. Admin)])</f>
        <v>560.01434782608715</v>
      </c>
    </row>
    <row r="23" spans="9:23" ht="15" customHeight="1" x14ac:dyDescent="0.25">
      <c r="M23" t="s">
        <v>272</v>
      </c>
      <c r="N23" s="11">
        <v>20843.717391304348</v>
      </c>
      <c r="O23" s="12">
        <v>3.7171215599320409</v>
      </c>
      <c r="P23" s="14">
        <v>23</v>
      </c>
      <c r="Q23" s="13">
        <v>0.7752439792618151</v>
      </c>
      <c r="R23" s="14">
        <v>17</v>
      </c>
      <c r="T23" s="7" t="s">
        <v>344</v>
      </c>
      <c r="U23" s="11">
        <f>SUM(Nurse[LPN Admin Hours Contract])</f>
        <v>1.9375</v>
      </c>
    </row>
    <row r="24" spans="9:23" ht="15" customHeight="1" x14ac:dyDescent="0.25">
      <c r="M24" t="s">
        <v>273</v>
      </c>
      <c r="N24" s="11">
        <v>4934.9782608695641</v>
      </c>
      <c r="O24" s="12">
        <v>4.3008784012968659</v>
      </c>
      <c r="P24" s="14">
        <v>5</v>
      </c>
      <c r="Q24" s="13">
        <v>1.0343943632190795</v>
      </c>
      <c r="R24" s="14">
        <v>6</v>
      </c>
      <c r="T24" s="7" t="s">
        <v>345</v>
      </c>
      <c r="U24" s="11">
        <f>SUM(Nurse[CNA Hours Contract])</f>
        <v>1901.6586956521737</v>
      </c>
    </row>
    <row r="25" spans="9:23" ht="15" customHeight="1" x14ac:dyDescent="0.25">
      <c r="M25" t="s">
        <v>274</v>
      </c>
      <c r="N25" s="11">
        <v>31237.043478260846</v>
      </c>
      <c r="O25" s="12">
        <v>3.669082729256794</v>
      </c>
      <c r="P25" s="14">
        <v>28</v>
      </c>
      <c r="Q25" s="13">
        <v>0.71055695787610029</v>
      </c>
      <c r="R25" s="14">
        <v>24</v>
      </c>
      <c r="T25" s="7" t="s">
        <v>346</v>
      </c>
      <c r="U25" s="11">
        <f>SUM(Nurse[NA TR Hours Contract])</f>
        <v>0</v>
      </c>
    </row>
    <row r="26" spans="9:23" ht="15" customHeight="1" x14ac:dyDescent="0.25">
      <c r="M26" t="s">
        <v>275</v>
      </c>
      <c r="N26" s="11">
        <v>20244.869565217403</v>
      </c>
      <c r="O26" s="12">
        <v>4.1530949172307707</v>
      </c>
      <c r="P26" s="14">
        <v>9</v>
      </c>
      <c r="Q26" s="13">
        <v>1.0613915441808113</v>
      </c>
      <c r="R26" s="14">
        <v>5</v>
      </c>
      <c r="T26" s="7" t="s">
        <v>347</v>
      </c>
      <c r="U26" s="11">
        <f>SUM(Nurse[Med Aide/Tech Hours Contract])</f>
        <v>45.215978260869576</v>
      </c>
    </row>
    <row r="27" spans="9:23" ht="15" customHeight="1" x14ac:dyDescent="0.25">
      <c r="M27" t="s">
        <v>276</v>
      </c>
      <c r="N27" s="11">
        <v>31430.967391304355</v>
      </c>
      <c r="O27" s="12">
        <v>2.9948222484817468</v>
      </c>
      <c r="P27" s="14">
        <v>50</v>
      </c>
      <c r="Q27" s="13">
        <v>0.41892845224299335</v>
      </c>
      <c r="R27" s="14">
        <v>47</v>
      </c>
      <c r="T27" s="7" t="s">
        <v>348</v>
      </c>
      <c r="U27" s="11">
        <f>SUM(Nurse[Total Contract Hours])</f>
        <v>2909.9049999999997</v>
      </c>
    </row>
    <row r="28" spans="9:23" ht="15" customHeight="1" x14ac:dyDescent="0.25">
      <c r="M28" t="s">
        <v>277</v>
      </c>
      <c r="N28" s="11">
        <v>13447.456521739132</v>
      </c>
      <c r="O28" s="12">
        <v>3.9079850319197242</v>
      </c>
      <c r="P28" s="14">
        <v>17</v>
      </c>
      <c r="Q28" s="13">
        <v>0.58742220526590605</v>
      </c>
      <c r="R28" s="14">
        <v>38</v>
      </c>
      <c r="T28" s="7" t="s">
        <v>369</v>
      </c>
      <c r="U28" s="11">
        <f>SUM(Nurse[Total Nurse Staff Hours])</f>
        <v>21224.741413043481</v>
      </c>
    </row>
    <row r="29" spans="9:23" ht="15" customHeight="1" x14ac:dyDescent="0.25">
      <c r="M29" t="s">
        <v>278</v>
      </c>
      <c r="N29" s="11">
        <v>3239.3369565217386</v>
      </c>
      <c r="O29" s="12">
        <v>3.7065618970602547</v>
      </c>
      <c r="P29" s="14">
        <v>25</v>
      </c>
      <c r="Q29" s="13">
        <v>0.81876702492122988</v>
      </c>
      <c r="R29" s="14">
        <v>15</v>
      </c>
      <c r="T29" s="7" t="s">
        <v>349</v>
      </c>
      <c r="U29" s="30">
        <f>U27/U28</f>
        <v>0.1370996679475088</v>
      </c>
    </row>
    <row r="30" spans="9:23" ht="15" customHeight="1" x14ac:dyDescent="0.25">
      <c r="M30" t="s">
        <v>279</v>
      </c>
      <c r="N30" s="11">
        <v>31207.90217391304</v>
      </c>
      <c r="O30" s="12">
        <v>3.4602131009878692</v>
      </c>
      <c r="P30" s="14">
        <v>42</v>
      </c>
      <c r="Q30" s="13">
        <v>0.53505824367922394</v>
      </c>
      <c r="R30" s="14">
        <v>44</v>
      </c>
    </row>
    <row r="31" spans="9:23" ht="15" customHeight="1" x14ac:dyDescent="0.25">
      <c r="M31" t="s">
        <v>280</v>
      </c>
      <c r="N31" s="11">
        <v>4519.467391304348</v>
      </c>
      <c r="O31" s="12">
        <v>4.4549235553439095</v>
      </c>
      <c r="P31" s="14">
        <v>4</v>
      </c>
      <c r="Q31" s="13">
        <v>0.8534804986158907</v>
      </c>
      <c r="R31" s="14">
        <v>12</v>
      </c>
      <c r="U31" s="11"/>
    </row>
    <row r="32" spans="9:23" ht="15" customHeight="1" x14ac:dyDescent="0.25">
      <c r="M32" t="s">
        <v>281</v>
      </c>
      <c r="N32" s="11">
        <v>9552.9891304347821</v>
      </c>
      <c r="O32" s="12">
        <v>3.9874417863746263</v>
      </c>
      <c r="P32" s="14">
        <v>13</v>
      </c>
      <c r="Q32" s="13">
        <v>0.76324079078367268</v>
      </c>
      <c r="R32" s="14">
        <v>18</v>
      </c>
    </row>
    <row r="33" spans="13:23" ht="15" customHeight="1" x14ac:dyDescent="0.25">
      <c r="M33" t="s">
        <v>282</v>
      </c>
      <c r="N33" s="11">
        <v>5527.1413043478251</v>
      </c>
      <c r="O33" s="12">
        <v>3.7897723880376883</v>
      </c>
      <c r="P33" s="14">
        <v>22</v>
      </c>
      <c r="Q33" s="13">
        <v>0.70854187930312285</v>
      </c>
      <c r="R33" s="14">
        <v>25</v>
      </c>
      <c r="T33" s="49"/>
      <c r="U33" s="50"/>
    </row>
    <row r="34" spans="13:23" ht="15" customHeight="1" x14ac:dyDescent="0.25">
      <c r="M34" t="s">
        <v>283</v>
      </c>
      <c r="N34" s="11">
        <v>36267.402173912989</v>
      </c>
      <c r="O34" s="12">
        <v>3.5869267047513382</v>
      </c>
      <c r="P34" s="14">
        <v>34</v>
      </c>
      <c r="Q34" s="13">
        <v>0.69307262390678503</v>
      </c>
      <c r="R34" s="14">
        <v>27</v>
      </c>
      <c r="T34" s="51"/>
      <c r="U34" s="52"/>
    </row>
    <row r="35" spans="13:23" ht="15" customHeight="1" x14ac:dyDescent="0.25">
      <c r="M35" t="s">
        <v>284</v>
      </c>
      <c r="N35" s="11">
        <v>4756.804347826087</v>
      </c>
      <c r="O35" s="12">
        <v>3.5403690137240473</v>
      </c>
      <c r="P35" s="14">
        <v>38</v>
      </c>
      <c r="Q35" s="13">
        <v>0.66842913812250659</v>
      </c>
      <c r="R35" s="14">
        <v>30</v>
      </c>
      <c r="T35" s="53"/>
      <c r="U35" s="54"/>
    </row>
    <row r="36" spans="13:23" ht="15" customHeight="1" x14ac:dyDescent="0.25">
      <c r="M36" t="s">
        <v>285</v>
      </c>
      <c r="N36" s="11">
        <v>5172.9782608695668</v>
      </c>
      <c r="O36" s="12">
        <v>3.8502402324789768</v>
      </c>
      <c r="P36" s="14">
        <v>19</v>
      </c>
      <c r="Q36" s="13">
        <v>0.77957656215198534</v>
      </c>
      <c r="R36" s="14">
        <v>16</v>
      </c>
      <c r="T36" s="53"/>
      <c r="U36" s="54"/>
    </row>
    <row r="37" spans="13:23" ht="15" customHeight="1" x14ac:dyDescent="0.25">
      <c r="M37" t="s">
        <v>286</v>
      </c>
      <c r="N37" s="11">
        <v>91180.445652173919</v>
      </c>
      <c r="O37" s="12">
        <v>3.3841995453115512</v>
      </c>
      <c r="P37" s="14">
        <v>46</v>
      </c>
      <c r="Q37" s="13">
        <v>0.63938540645812103</v>
      </c>
      <c r="R37" s="14">
        <v>35</v>
      </c>
      <c r="T37" s="53"/>
      <c r="U37" s="54"/>
      <c r="W37" s="12"/>
    </row>
    <row r="38" spans="13:23" ht="15" customHeight="1" x14ac:dyDescent="0.25">
      <c r="M38" t="s">
        <v>287</v>
      </c>
      <c r="N38" s="11">
        <v>61588.445652173861</v>
      </c>
      <c r="O38" s="12">
        <v>3.4122058238267097</v>
      </c>
      <c r="P38" s="14">
        <v>45</v>
      </c>
      <c r="Q38" s="13">
        <v>0.58208364887753339</v>
      </c>
      <c r="R38" s="14">
        <v>39</v>
      </c>
      <c r="T38" s="49"/>
      <c r="U38" s="49"/>
    </row>
    <row r="39" spans="13:23" ht="15" customHeight="1" x14ac:dyDescent="0.25">
      <c r="M39" t="s">
        <v>288</v>
      </c>
      <c r="N39" s="11">
        <v>15250.72826086957</v>
      </c>
      <c r="O39" s="12">
        <v>3.6884554835941534</v>
      </c>
      <c r="P39" s="14">
        <v>26</v>
      </c>
      <c r="Q39" s="13">
        <v>0.36361032652040087</v>
      </c>
      <c r="R39" s="14">
        <v>50</v>
      </c>
    </row>
    <row r="40" spans="13:23" ht="15" customHeight="1" x14ac:dyDescent="0.25">
      <c r="M40" t="s">
        <v>289</v>
      </c>
      <c r="N40" s="11">
        <v>6106.5760869565238</v>
      </c>
      <c r="O40" s="12">
        <v>4.7231716164861455</v>
      </c>
      <c r="P40" s="14">
        <v>2</v>
      </c>
      <c r="Q40" s="13">
        <v>0.74970906275309002</v>
      </c>
      <c r="R40" s="14">
        <v>20</v>
      </c>
    </row>
    <row r="41" spans="13:23" ht="15" customHeight="1" x14ac:dyDescent="0.25">
      <c r="M41" t="s">
        <v>290</v>
      </c>
      <c r="N41" s="11">
        <v>63468.804347826132</v>
      </c>
      <c r="O41" s="12">
        <v>3.5005099201422096</v>
      </c>
      <c r="P41" s="14">
        <v>41</v>
      </c>
      <c r="Q41" s="13">
        <v>0.71129022131721642</v>
      </c>
      <c r="R41" s="14">
        <v>22</v>
      </c>
    </row>
    <row r="42" spans="13:23" ht="15" customHeight="1" x14ac:dyDescent="0.25">
      <c r="M42" t="s">
        <v>291</v>
      </c>
      <c r="N42" s="11">
        <v>6268.7065217391309</v>
      </c>
      <c r="O42" s="12">
        <v>3.4431534485479123</v>
      </c>
      <c r="P42" s="14">
        <v>43</v>
      </c>
      <c r="Q42" s="13">
        <v>0.75944399458316914</v>
      </c>
      <c r="R42" s="14">
        <v>19</v>
      </c>
    </row>
    <row r="43" spans="13:23" ht="15" customHeight="1" x14ac:dyDescent="0.25">
      <c r="M43" t="s">
        <v>292</v>
      </c>
      <c r="N43" s="11">
        <v>14918.402173913038</v>
      </c>
      <c r="O43" s="12">
        <v>3.5435185898944495</v>
      </c>
      <c r="P43" s="14">
        <v>37</v>
      </c>
      <c r="Q43" s="13">
        <v>0.53974215533339709</v>
      </c>
      <c r="R43" s="14">
        <v>43</v>
      </c>
    </row>
    <row r="44" spans="13:23" ht="15" customHeight="1" x14ac:dyDescent="0.25">
      <c r="M44" t="s">
        <v>293</v>
      </c>
      <c r="N44" s="11">
        <v>4723.108695652174</v>
      </c>
      <c r="O44" s="12">
        <v>3.5677603181397655</v>
      </c>
      <c r="P44" s="14">
        <v>35</v>
      </c>
      <c r="Q44" s="13">
        <v>0.8353498064557705</v>
      </c>
      <c r="R44" s="14">
        <v>14</v>
      </c>
    </row>
    <row r="45" spans="13:23" ht="15" customHeight="1" x14ac:dyDescent="0.25">
      <c r="M45" t="s">
        <v>294</v>
      </c>
      <c r="N45" s="11">
        <v>23313.304347826088</v>
      </c>
      <c r="O45" s="12">
        <v>3.6229993323461502</v>
      </c>
      <c r="P45" s="14">
        <v>30</v>
      </c>
      <c r="Q45" s="13">
        <v>0.54875251302670991</v>
      </c>
      <c r="R45" s="14">
        <v>42</v>
      </c>
    </row>
    <row r="46" spans="13:23" ht="15" customHeight="1" x14ac:dyDescent="0.25">
      <c r="M46" t="s">
        <v>295</v>
      </c>
      <c r="N46" s="11">
        <v>79347.152173913142</v>
      </c>
      <c r="O46" s="12">
        <v>3.2995330042529103</v>
      </c>
      <c r="P46" s="14">
        <v>49</v>
      </c>
      <c r="Q46" s="13">
        <v>0.37572269654892942</v>
      </c>
      <c r="R46" s="14">
        <v>48</v>
      </c>
    </row>
    <row r="47" spans="13:23" ht="15" customHeight="1" x14ac:dyDescent="0.25">
      <c r="M47" t="s">
        <v>296</v>
      </c>
      <c r="N47" s="11">
        <v>5298.0652173913022</v>
      </c>
      <c r="O47" s="12">
        <v>3.9381061380077234</v>
      </c>
      <c r="P47" s="14">
        <v>16</v>
      </c>
      <c r="Q47" s="13">
        <v>1.0787532569313658</v>
      </c>
      <c r="R47" s="14">
        <v>4</v>
      </c>
    </row>
    <row r="48" spans="13:23" ht="15" customHeight="1" x14ac:dyDescent="0.25">
      <c r="M48" t="s">
        <v>297</v>
      </c>
      <c r="N48" s="11">
        <v>24257.923913043476</v>
      </c>
      <c r="O48" s="12">
        <v>3.3229098335864258</v>
      </c>
      <c r="P48" s="14">
        <v>48</v>
      </c>
      <c r="Q48" s="13">
        <v>0.51671344952724996</v>
      </c>
      <c r="R48" s="14">
        <v>45</v>
      </c>
    </row>
    <row r="49" spans="13:18" ht="15" customHeight="1" x14ac:dyDescent="0.25">
      <c r="M49" t="s">
        <v>298</v>
      </c>
      <c r="N49" s="11">
        <v>2238.2826086956525</v>
      </c>
      <c r="O49" s="12">
        <v>3.9486413302124101</v>
      </c>
      <c r="P49" s="14">
        <v>15</v>
      </c>
      <c r="Q49" s="13">
        <v>0.74947480113829501</v>
      </c>
      <c r="R49" s="14">
        <v>21</v>
      </c>
    </row>
    <row r="50" spans="13:18" ht="15" customHeight="1" x14ac:dyDescent="0.25">
      <c r="M50" t="s">
        <v>299</v>
      </c>
      <c r="N50" s="11">
        <v>12189.869565217394</v>
      </c>
      <c r="O50" s="12">
        <v>4.070232035153925</v>
      </c>
      <c r="P50" s="14">
        <v>11</v>
      </c>
      <c r="Q50" s="13">
        <v>0.87998641958575707</v>
      </c>
      <c r="R50" s="14">
        <v>11</v>
      </c>
    </row>
    <row r="51" spans="13:18" ht="15" customHeight="1" x14ac:dyDescent="0.25">
      <c r="M51" t="s">
        <v>300</v>
      </c>
      <c r="N51" s="11">
        <v>18067.565217391315</v>
      </c>
      <c r="O51" s="12">
        <v>3.8287163581628367</v>
      </c>
      <c r="P51" s="14">
        <v>21</v>
      </c>
      <c r="Q51" s="13">
        <v>0.95168056979357585</v>
      </c>
      <c r="R51" s="14">
        <v>8</v>
      </c>
    </row>
    <row r="52" spans="13:18" ht="15" customHeight="1" x14ac:dyDescent="0.25">
      <c r="M52" t="s">
        <v>301</v>
      </c>
      <c r="N52" s="11">
        <v>8857.8043478260879</v>
      </c>
      <c r="O52" s="12">
        <v>3.6103887016853227</v>
      </c>
      <c r="P52" s="14">
        <v>31</v>
      </c>
      <c r="Q52" s="13">
        <v>0.6354275031352844</v>
      </c>
      <c r="R52" s="14">
        <v>36</v>
      </c>
    </row>
    <row r="53" spans="13:18" ht="15" customHeight="1" x14ac:dyDescent="0.25">
      <c r="M53" t="s">
        <v>302</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386</v>
      </c>
      <c r="D2" s="40"/>
    </row>
    <row r="3" spans="2:4" x14ac:dyDescent="0.25">
      <c r="C3" s="41" t="s">
        <v>336</v>
      </c>
      <c r="D3" s="42" t="s">
        <v>387</v>
      </c>
    </row>
    <row r="4" spans="2:4" x14ac:dyDescent="0.25">
      <c r="C4" s="43" t="s">
        <v>322</v>
      </c>
      <c r="D4" s="44" t="s">
        <v>388</v>
      </c>
    </row>
    <row r="5" spans="2:4" x14ac:dyDescent="0.25">
      <c r="C5" s="43" t="s">
        <v>389</v>
      </c>
      <c r="D5" s="44" t="s">
        <v>390</v>
      </c>
    </row>
    <row r="6" spans="2:4" ht="15.6" customHeight="1" x14ac:dyDescent="0.25">
      <c r="C6" s="43" t="s">
        <v>338</v>
      </c>
      <c r="D6" s="44" t="s">
        <v>391</v>
      </c>
    </row>
    <row r="7" spans="2:4" ht="15.6" customHeight="1" x14ac:dyDescent="0.25">
      <c r="C7" s="43" t="s">
        <v>337</v>
      </c>
      <c r="D7" s="44" t="s">
        <v>392</v>
      </c>
    </row>
    <row r="8" spans="2:4" x14ac:dyDescent="0.25">
      <c r="C8" s="43" t="s">
        <v>393</v>
      </c>
      <c r="D8" s="44" t="s">
        <v>394</v>
      </c>
    </row>
    <row r="9" spans="2:4" x14ac:dyDescent="0.25">
      <c r="C9" s="45" t="s">
        <v>395</v>
      </c>
      <c r="D9" s="43" t="s">
        <v>396</v>
      </c>
    </row>
    <row r="10" spans="2:4" x14ac:dyDescent="0.25">
      <c r="B10" s="46"/>
      <c r="C10" s="43" t="s">
        <v>397</v>
      </c>
      <c r="D10" s="44" t="s">
        <v>398</v>
      </c>
    </row>
    <row r="11" spans="2:4" x14ac:dyDescent="0.25">
      <c r="C11" s="43" t="s">
        <v>290</v>
      </c>
      <c r="D11" s="44" t="s">
        <v>399</v>
      </c>
    </row>
    <row r="12" spans="2:4" x14ac:dyDescent="0.25">
      <c r="C12" s="43" t="s">
        <v>400</v>
      </c>
      <c r="D12" s="44" t="s">
        <v>401</v>
      </c>
    </row>
    <row r="13" spans="2:4" x14ac:dyDescent="0.25">
      <c r="C13" s="43" t="s">
        <v>397</v>
      </c>
      <c r="D13" s="44" t="s">
        <v>398</v>
      </c>
    </row>
    <row r="14" spans="2:4" x14ac:dyDescent="0.25">
      <c r="C14" s="43" t="s">
        <v>290</v>
      </c>
      <c r="D14" s="44" t="s">
        <v>402</v>
      </c>
    </row>
    <row r="15" spans="2:4" x14ac:dyDescent="0.25">
      <c r="C15" s="47" t="s">
        <v>400</v>
      </c>
      <c r="D15" s="48" t="s">
        <v>401</v>
      </c>
    </row>
    <row r="17" spans="3:4" ht="23.25" x14ac:dyDescent="0.35">
      <c r="C17" s="39" t="s">
        <v>403</v>
      </c>
      <c r="D17" s="40"/>
    </row>
    <row r="18" spans="3:4" x14ac:dyDescent="0.25">
      <c r="C18" s="43" t="s">
        <v>322</v>
      </c>
      <c r="D18" s="44" t="s">
        <v>404</v>
      </c>
    </row>
    <row r="19" spans="3:4" x14ac:dyDescent="0.25">
      <c r="C19" s="43" t="s">
        <v>312</v>
      </c>
      <c r="D19" s="44" t="s">
        <v>405</v>
      </c>
    </row>
    <row r="20" spans="3:4" x14ac:dyDescent="0.25">
      <c r="C20" s="45" t="s">
        <v>406</v>
      </c>
      <c r="D20" s="43" t="s">
        <v>407</v>
      </c>
    </row>
    <row r="21" spans="3:4" x14ac:dyDescent="0.25">
      <c r="C21" s="43" t="s">
        <v>408</v>
      </c>
      <c r="D21" s="44" t="s">
        <v>409</v>
      </c>
    </row>
    <row r="22" spans="3:4" x14ac:dyDescent="0.25">
      <c r="C22" s="43" t="s">
        <v>410</v>
      </c>
      <c r="D22" s="44" t="s">
        <v>411</v>
      </c>
    </row>
    <row r="23" spans="3:4" x14ac:dyDescent="0.25">
      <c r="C23" s="43" t="s">
        <v>412</v>
      </c>
      <c r="D23" s="44" t="s">
        <v>413</v>
      </c>
    </row>
    <row r="24" spans="3:4" x14ac:dyDescent="0.25">
      <c r="C24" s="43" t="s">
        <v>414</v>
      </c>
      <c r="D24" s="44" t="s">
        <v>415</v>
      </c>
    </row>
    <row r="25" spans="3:4" x14ac:dyDescent="0.25">
      <c r="C25" s="43" t="s">
        <v>328</v>
      </c>
      <c r="D25" s="44" t="s">
        <v>416</v>
      </c>
    </row>
    <row r="26" spans="3:4" x14ac:dyDescent="0.25">
      <c r="C26" s="43" t="s">
        <v>410</v>
      </c>
      <c r="D26" s="44" t="s">
        <v>411</v>
      </c>
    </row>
    <row r="27" spans="3:4" x14ac:dyDescent="0.25">
      <c r="C27" s="43" t="s">
        <v>412</v>
      </c>
      <c r="D27" s="44" t="s">
        <v>413</v>
      </c>
    </row>
    <row r="28" spans="3:4" x14ac:dyDescent="0.25">
      <c r="C28" s="47" t="s">
        <v>414</v>
      </c>
      <c r="D28" s="48" t="s">
        <v>415</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P o w e r P i v o t V e r s i o n " > < C u s t o m C o n t e n t > < ! [ C D A T A [ 2 0 1 5 . 1 3 0 . 1 6 0 5 . 4 0 6 ] ] > < / C u s t o m C o n t e n t > < / G e m i n i > 
</file>

<file path=customXml/item2.xml>��< ? x m l   v e r s i o n = " 1 . 0 "   e n c o d i n g = " U T F - 1 6 " ? > < G e m i n i   x m l n s = " h t t p : / / g e m i n i / p i v o t c u s t o m i z a t i o n / I s S a n d b o x E m b e d d e d " > < C u s t o m C o n t e n t > < ! [ C D A T A [ y e s ] ] > < / C u s t o m C o n t e n t > < / G e m i n i > 
</file>

<file path=customXml/item3.xml>��< ? x m l   v e r s i o n = " 1 . 0 "   e n c o d i n g = " U T F - 1 6 " ? > < G e m i n i   x m l n s = " h t t p : / / g e m i n i / p i v o t c u s t o m i z a t i o n / R e l a t i o n s h i p A u t o D e t e c t i o n E n a b l e d " > < C u s t o m C o n t e n t > < ! [ C D A T A [ T r u e ] ] > < / C u s t o m C o n t e n t > < / G e m i n i > 
</file>

<file path=customXml/item4.xml>��< ? x m l   v e r s i o n = " 1 . 0 "   e n c o d i n g = " U T F - 1 6 " ? > < G e m i n i   x m l n s = " h t t p : / / g e m i n i / p i v o t c u s t o m i z a t i o n / S a n d b o x N o n E m p t y " > < C u s t o m C o n t e n t > < ! [ C D A T A [ 1 ] ] > < / C u s t o m C o n t e n t > < / G e m i n i > 
</file>

<file path=customXml/item5.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Props1.xml><?xml version="1.0" encoding="utf-8"?>
<ds:datastoreItem xmlns:ds="http://schemas.openxmlformats.org/officeDocument/2006/customXml" ds:itemID="{97E02576-7B1E-4A71-8318-92E74C9030BB}">
  <ds:schemaRefs/>
</ds:datastoreItem>
</file>

<file path=customXml/itemProps2.xml><?xml version="1.0" encoding="utf-8"?>
<ds:datastoreItem xmlns:ds="http://schemas.openxmlformats.org/officeDocument/2006/customXml" ds:itemID="{80E33DC4-4DD3-49B7-9092-FE12AD1B1012}">
  <ds:schemaRefs/>
</ds:datastoreItem>
</file>

<file path=customXml/itemProps3.xml><?xml version="1.0" encoding="utf-8"?>
<ds:datastoreItem xmlns:ds="http://schemas.openxmlformats.org/officeDocument/2006/customXml" ds:itemID="{4A0F9BBD-0722-44C0-A51D-871F1E608662}">
  <ds:schemaRefs/>
</ds:datastoreItem>
</file>

<file path=customXml/itemProps4.xml><?xml version="1.0" encoding="utf-8"?>
<ds:datastoreItem xmlns:ds="http://schemas.openxmlformats.org/officeDocument/2006/customXml" ds:itemID="{5E70A7C7-2103-44AA-8B08-92C32F7E8F41}">
  <ds:schemaRefs/>
</ds:datastoreItem>
</file>

<file path=customXml/itemProps5.xml><?xml version="1.0" encoding="utf-8"?>
<ds:datastoreItem xmlns:ds="http://schemas.openxmlformats.org/officeDocument/2006/customXml" ds:itemID="{696E26E2-54FB-4F48-A7C1-42B31EB870F2}">
  <ds:schemaRefs>
    <ds:schemaRef ds:uri="http://schemas.microsoft.com/DataMashup"/>
  </ds:schemaRefs>
</ds:datastoreItem>
</file>

<file path=customXml/itemProps6.xml><?xml version="1.0" encoding="utf-8"?>
<ds:datastoreItem xmlns:ds="http://schemas.openxmlformats.org/officeDocument/2006/customXml" ds:itemID="{A4A438E6-B8DE-4271-94C6-683D0D7167D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2022-03-02T16:29:54Z</dcterms:modified>
</cp:coreProperties>
</file>