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1024F61F-A56F-408C-9A35-8E3392410C6D}"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W15" i="6" s="1"/>
  <c r="C8" i="6"/>
  <c r="C7" i="6"/>
  <c r="C6" i="6"/>
  <c r="C5" i="6"/>
  <c r="C4" i="6"/>
  <c r="C3" i="6"/>
  <c r="U15" i="6"/>
  <c r="U14" i="6"/>
  <c r="U13" i="6"/>
  <c r="U11" i="6"/>
  <c r="U10" i="6"/>
  <c r="U8" i="6"/>
  <c r="U7" i="6"/>
  <c r="U6" i="6"/>
  <c r="W11" i="6" l="1"/>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<sst xmlns="http://schemas.openxmlformats.org/spreadsheetml/2006/main" count="1594" uniqueCount="430">
  <si>
    <t>135004</t>
  </si>
  <si>
    <t>135006</t>
  </si>
  <si>
    <t>135007</t>
  </si>
  <si>
    <t>135010</t>
  </si>
  <si>
    <t>135011</t>
  </si>
  <si>
    <t>135014</t>
  </si>
  <si>
    <t>135015</t>
  </si>
  <si>
    <t>135018</t>
  </si>
  <si>
    <t>135019</t>
  </si>
  <si>
    <t>135020</t>
  </si>
  <si>
    <t>135021</t>
  </si>
  <si>
    <t>135038</t>
  </si>
  <si>
    <t>135042</t>
  </si>
  <si>
    <t>135048</t>
  </si>
  <si>
    <t>135051</t>
  </si>
  <si>
    <t>135052</t>
  </si>
  <si>
    <t>135053</t>
  </si>
  <si>
    <t>135055</t>
  </si>
  <si>
    <t>135056</t>
  </si>
  <si>
    <t>135058</t>
  </si>
  <si>
    <t>135059</t>
  </si>
  <si>
    <t>135062</t>
  </si>
  <si>
    <t>135064</t>
  </si>
  <si>
    <t>135065</t>
  </si>
  <si>
    <t>135066</t>
  </si>
  <si>
    <t>135067</t>
  </si>
  <si>
    <t>135068</t>
  </si>
  <si>
    <t>135069</t>
  </si>
  <si>
    <t>135070</t>
  </si>
  <si>
    <t>135075</t>
  </si>
  <si>
    <t>135076</t>
  </si>
  <si>
    <t>135077</t>
  </si>
  <si>
    <t>135079</t>
  </si>
  <si>
    <t>135080</t>
  </si>
  <si>
    <t>135081</t>
  </si>
  <si>
    <t>135082</t>
  </si>
  <si>
    <t>135084</t>
  </si>
  <si>
    <t>135087</t>
  </si>
  <si>
    <t>135089</t>
  </si>
  <si>
    <t>135090</t>
  </si>
  <si>
    <t>135091</t>
  </si>
  <si>
    <t>135092</t>
  </si>
  <si>
    <t>135093</t>
  </si>
  <si>
    <t>135094</t>
  </si>
  <si>
    <t>135095</t>
  </si>
  <si>
    <t>135097</t>
  </si>
  <si>
    <t>135098</t>
  </si>
  <si>
    <t>135102</t>
  </si>
  <si>
    <t>135103</t>
  </si>
  <si>
    <t>135104</t>
  </si>
  <si>
    <t>135105</t>
  </si>
  <si>
    <t>135110</t>
  </si>
  <si>
    <t>135111</t>
  </si>
  <si>
    <t>135113</t>
  </si>
  <si>
    <t>135116</t>
  </si>
  <si>
    <t>135122</t>
  </si>
  <si>
    <t>135123</t>
  </si>
  <si>
    <t>135125</t>
  </si>
  <si>
    <t>135127</t>
  </si>
  <si>
    <t>135128</t>
  </si>
  <si>
    <t>135129</t>
  </si>
  <si>
    <t>135130</t>
  </si>
  <si>
    <t>135131</t>
  </si>
  <si>
    <t>135132</t>
  </si>
  <si>
    <t>135133</t>
  </si>
  <si>
    <t>135134</t>
  </si>
  <si>
    <t>135135</t>
  </si>
  <si>
    <t>135136</t>
  </si>
  <si>
    <t>135137</t>
  </si>
  <si>
    <t>135138</t>
  </si>
  <si>
    <t>135139</t>
  </si>
  <si>
    <t>135140</t>
  </si>
  <si>
    <t>135141</t>
  </si>
  <si>
    <t>135142</t>
  </si>
  <si>
    <t>135143</t>
  </si>
  <si>
    <t>135144</t>
  </si>
  <si>
    <t>135145</t>
  </si>
  <si>
    <t>135146</t>
  </si>
  <si>
    <t>135147</t>
  </si>
  <si>
    <t>BOUNDARY COUNTY NURSING HOME</t>
  </si>
  <si>
    <t>ST LUKE'S ELMORE LONG TERM CARE</t>
  </si>
  <si>
    <t>BINGHAM MEMORIAL SKILLED NURSING &amp; REHABILITATION</t>
  </si>
  <si>
    <t>WEISER CARE OF CASCADIA</t>
  </si>
  <si>
    <t>GATEWAY TRANSITIONAL CARE CENTER</t>
  </si>
  <si>
    <t>CALDWELL CARE OF CASCADIA</t>
  </si>
  <si>
    <t>PAYETTE HEALTHCARE OF CASCADIA</t>
  </si>
  <si>
    <t>MONTE VISTA HILLS HEALTHCARE CENTER</t>
  </si>
  <si>
    <t>ORCHARDS OF CASCADIA, THE</t>
  </si>
  <si>
    <t>RIVER'S EDGE REHABILITATION &amp; LIVING CENTER</t>
  </si>
  <si>
    <t>LEWISTON TRANSITIONAL CARE OF CASCADIA</t>
  </si>
  <si>
    <t>LIFE CARE CENTER OF BOISE</t>
  </si>
  <si>
    <t>LACROSSE HEALTH &amp; REHABILITATION CENTER</t>
  </si>
  <si>
    <t>CLEARWATER HEALTH &amp; REHABILITATION OF CASCADIA</t>
  </si>
  <si>
    <t>CANYON WEST OF CASCADIA</t>
  </si>
  <si>
    <t>COEUR D'ALENE HEALTH &amp; REHABILITATION OF CASCADIA</t>
  </si>
  <si>
    <t>IVY COURT</t>
  </si>
  <si>
    <t>VALLEY VISTA CARE CENTER OF SANDPOINT</t>
  </si>
  <si>
    <t>LINCOLN COUNTY CARE CENTER</t>
  </si>
  <si>
    <t>GOOD SAMARITAN SOCIETY - SILVER WOOD VILLAGE</t>
  </si>
  <si>
    <t>FRANKLIN COUNTY TRANSITIONAL CARE</t>
  </si>
  <si>
    <t>ONEIDA COUNTY HOSPITAL &amp; LONG TERM CARE FACILITY</t>
  </si>
  <si>
    <t>COUNTRYSIDE CARE &amp; REHABILITATION</t>
  </si>
  <si>
    <t>MOUNTAIN VALLEY OF CASCADIA</t>
  </si>
  <si>
    <t>POWER COUNTY NURSING HOME</t>
  </si>
  <si>
    <t>GOOD SAMARITAN SOCIETY - MOSCOW VILLAGE</t>
  </si>
  <si>
    <t>PARKE VIEW REHABILITATION &amp; CARE CENTER</t>
  </si>
  <si>
    <t>COVE OF CASCADIA, THE</t>
  </si>
  <si>
    <t>BEAR LAKE MEMORIAL SKILLED NURSING FACILITY</t>
  </si>
  <si>
    <t>VALLEY VISTA CARE CENTER OF ST MARIES</t>
  </si>
  <si>
    <t>MEADOW VIEW NURSING AND REHABILITATION</t>
  </si>
  <si>
    <t>SKYLINE TRANSITIONAL CARE CENTER</t>
  </si>
  <si>
    <t>ARBOR VALLEY OF CASCADIA</t>
  </si>
  <si>
    <t>GRANGEVILLE HEALTH &amp; REHABILITATION CENTER</t>
  </si>
  <si>
    <t>MINI-CASSIA CARE CENTER</t>
  </si>
  <si>
    <t>MCCALL REHABILITATION AND CARE CENTER</t>
  </si>
  <si>
    <t>OAK CREEK REHABILITATION CENTER OF KIMBERLY</t>
  </si>
  <si>
    <t>OWYHEE HEALTH &amp; REHABILITATION CENTER</t>
  </si>
  <si>
    <t>DESERT VIEW CARE CENTER OF BUHL</t>
  </si>
  <si>
    <t>SHAW MOUNTAIN OF CASCADIA</t>
  </si>
  <si>
    <t>LIFE CARE CENTER OF IDAHO FALLS</t>
  </si>
  <si>
    <t>GOOD SAMARITAN SOCIETY - IDAHO FALLS VILLAGE</t>
  </si>
  <si>
    <t>ASPEN PARK OF CASCADIA</t>
  </si>
  <si>
    <t>WELLSPRING HEALTH &amp; REHABILITATION OF CASCADIA</t>
  </si>
  <si>
    <t>CHERRY RIDGE OF CASCADIA</t>
  </si>
  <si>
    <t>ASHTON MEMORIAL  LIVING CENTER</t>
  </si>
  <si>
    <t>VALLEY VIEW NURSING &amp; REHABILITATION</t>
  </si>
  <si>
    <t>SUNNY RIDGE</t>
  </si>
  <si>
    <t>PRESTIGE CARE &amp; REHABILITATION - THE ORCHARDS</t>
  </si>
  <si>
    <t>TWIN FALLS TRANSITIONAL CARE OF CASCADIA</t>
  </si>
  <si>
    <t>TEMPLE VIEW TRANSITIONAL CARE CENTER</t>
  </si>
  <si>
    <t>KARCHER POST-ACUTE &amp; REHABILITATION CENTER</t>
  </si>
  <si>
    <t>SYRINGA CHALET NURSING FACILITY</t>
  </si>
  <si>
    <t>BRIDGEVIEW ESTATES</t>
  </si>
  <si>
    <t>ROYAL PLAZA HEALTH &amp; REHABILITATION</t>
  </si>
  <si>
    <t>LIFE CARE CENTER OF COEUR D'ALENE</t>
  </si>
  <si>
    <t>LIFE CARE CENTER OF TREASURE VALLEY</t>
  </si>
  <si>
    <t>CREEKSIDE TRANSITIONAL CARE AND REHABILITATION</t>
  </si>
  <si>
    <t>LIFE CARE CENTER OF SANDPOINT</t>
  </si>
  <si>
    <t>LIFE CARE CENTER OF LEWISTON</t>
  </si>
  <si>
    <t>DISCOVERY REHABILITATION AND LIVING</t>
  </si>
  <si>
    <t>ASPEN TRANSITIONAL REHABILITATION</t>
  </si>
  <si>
    <t>IDAHO STATE VETERANS HOME - BOISE</t>
  </si>
  <si>
    <t>IDAHO STATE VETERANS HOME - POCATELLO</t>
  </si>
  <si>
    <t>IDAHO STATE VETERANS HOME - LEWISTON</t>
  </si>
  <si>
    <t>BENNETT HILLS REHABILITATION AND CARE CENTER</t>
  </si>
  <si>
    <t>LIFE CARE CENTER OF POST FALLS</t>
  </si>
  <si>
    <t>QUINN MEADOWS REHABILITATION AND CARE CENTER</t>
  </si>
  <si>
    <t>PROMONTORY POINT REHABILITATION</t>
  </si>
  <si>
    <t>TETON POST ACUTE CARE &amp; REHABILITATION</t>
  </si>
  <si>
    <t>SUNTERRA SPRINGS RIVERVIEW</t>
  </si>
  <si>
    <t>MADISON CARRIAGE COVE SHORT STAY REHABILITATION</t>
  </si>
  <si>
    <t>TERRACES OF BOISE, THE</t>
  </si>
  <si>
    <t>ADVANCED HEALTH CARE OF COEUR D'ALENE LLC</t>
  </si>
  <si>
    <t>SERENITY HEALTHCARE</t>
  </si>
  <si>
    <t>CASCADIA OF NAMPA</t>
  </si>
  <si>
    <t>ADVANCED HEALTH CARE OF LEWISTON</t>
  </si>
  <si>
    <t>CASCADIA OF BOISE</t>
  </si>
  <si>
    <t>MERIDIAN MEADOWS TRANSITIONAL CARE</t>
  </si>
  <si>
    <t>MOUNTAIN HOME</t>
  </si>
  <si>
    <t>BONNERS FERRY</t>
  </si>
  <si>
    <t>BLACKFOOT</t>
  </si>
  <si>
    <t>WEISER</t>
  </si>
  <si>
    <t>POCATELLO</t>
  </si>
  <si>
    <t>CALDWELL</t>
  </si>
  <si>
    <t>PAYETTE</t>
  </si>
  <si>
    <t>NAMPA</t>
  </si>
  <si>
    <t>EMMETT</t>
  </si>
  <si>
    <t>LEWISTON</t>
  </si>
  <si>
    <t>BOISE</t>
  </si>
  <si>
    <t>COEUR D'ALENE</t>
  </si>
  <si>
    <t>OROFINO</t>
  </si>
  <si>
    <t>SANDPOINT</t>
  </si>
  <si>
    <t>SHOSHONE</t>
  </si>
  <si>
    <t>SILVERTON</t>
  </si>
  <si>
    <t>PRESTON</t>
  </si>
  <si>
    <t>MALAD</t>
  </si>
  <si>
    <t>RUPERT</t>
  </si>
  <si>
    <t>KELLOGG</t>
  </si>
  <si>
    <t>AMERICAN FALLS</t>
  </si>
  <si>
    <t>MOSCOW</t>
  </si>
  <si>
    <t>BURLEY</t>
  </si>
  <si>
    <t>BELLEVUE</t>
  </si>
  <si>
    <t>MONTPELIER</t>
  </si>
  <si>
    <t>ST MARIES</t>
  </si>
  <si>
    <t>GRANGEVILLE</t>
  </si>
  <si>
    <t>MCCALL</t>
  </si>
  <si>
    <t>KIMBERLY</t>
  </si>
  <si>
    <t>HOMEDALE</t>
  </si>
  <si>
    <t>BUHL</t>
  </si>
  <si>
    <t>IDAHO FALLS</t>
  </si>
  <si>
    <t>ASHTON</t>
  </si>
  <si>
    <t>TWIN FALLS</t>
  </si>
  <si>
    <t>REXBURG</t>
  </si>
  <si>
    <t>COEUR D ALENE</t>
  </si>
  <si>
    <t>MERIDIAN</t>
  </si>
  <si>
    <t>SALMON</t>
  </si>
  <si>
    <t>GOODING</t>
  </si>
  <si>
    <t>POST FALLS</t>
  </si>
  <si>
    <t>AMMON</t>
  </si>
  <si>
    <t>Elmore</t>
  </si>
  <si>
    <t>Franklin</t>
  </si>
  <si>
    <t>Madison</t>
  </si>
  <si>
    <t>Washington</t>
  </si>
  <si>
    <t>Lincoln</t>
  </si>
  <si>
    <t>Fremont</t>
  </si>
  <si>
    <t>Boundary</t>
  </si>
  <si>
    <t>Bingham</t>
  </si>
  <si>
    <t>Bannock</t>
  </si>
  <si>
    <t>Canyon</t>
  </si>
  <si>
    <t>Payette</t>
  </si>
  <si>
    <t>Gem</t>
  </si>
  <si>
    <t>Nez Perce</t>
  </si>
  <si>
    <t>Ada</t>
  </si>
  <si>
    <t>Kootenai</t>
  </si>
  <si>
    <t>Clearwater</t>
  </si>
  <si>
    <t>Bonner</t>
  </si>
  <si>
    <t>Shoshone</t>
  </si>
  <si>
    <t>Oneida</t>
  </si>
  <si>
    <t>Minidoka</t>
  </si>
  <si>
    <t>Power</t>
  </si>
  <si>
    <t>Latah</t>
  </si>
  <si>
    <t>Cassia</t>
  </si>
  <si>
    <t>Blaine</t>
  </si>
  <si>
    <t>Bear Lake</t>
  </si>
  <si>
    <t>Benewah</t>
  </si>
  <si>
    <t>Idaho</t>
  </si>
  <si>
    <t>Valley</t>
  </si>
  <si>
    <t>Twin Falls</t>
  </si>
  <si>
    <t>Owyhee</t>
  </si>
  <si>
    <t>Bonneville</t>
  </si>
  <si>
    <t>Lemhi</t>
  </si>
  <si>
    <t>Gooding</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</si>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</sst>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80" totalsRowShown="0" headerRowDxfId="125">
  <autoFilter ref="A1:AG80"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80" totalsRowShown="0" headerRowDxfId="96">
  <autoFilter ref="A1:AK80" xr:uid="{F6C3CB19-CE12-4B14-8BE9-BE2DA56924F3}"/>
  <sortState xmlns:xlrd2="http://schemas.microsoft.com/office/spreadsheetml/2017/richdata2" ref="A2:AK80">
    <sortCondition ref="A1:A80"/>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80" totalsRowShown="0" headerRowDxfId="63">
  <autoFilter ref="A1:AI80" xr:uid="{0BC5ADF1-15D4-4F74-902E-CBC634AC45F1}"/>
  <sortState xmlns:xlrd2="http://schemas.microsoft.com/office/spreadsheetml/2017/richdata2" ref="A2:AI80">
    <sortCondition ref="A1:A80"/>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92"/>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283</v>
      </c>
      <c r="B1" s="1" t="s">
        <v>350</v>
      </c>
      <c r="C1" s="1" t="s">
        <v>286</v>
      </c>
      <c r="D1" s="1" t="s">
        <v>285</v>
      </c>
      <c r="E1" s="1" t="s">
        <v>287</v>
      </c>
      <c r="F1" s="1" t="s">
        <v>291</v>
      </c>
      <c r="G1" s="1" t="s">
        <v>294</v>
      </c>
      <c r="H1" s="1" t="s">
        <v>293</v>
      </c>
      <c r="I1" s="1" t="s">
        <v>351</v>
      </c>
      <c r="J1" s="1" t="s">
        <v>330</v>
      </c>
      <c r="K1" s="1" t="s">
        <v>332</v>
      </c>
      <c r="L1" s="1" t="s">
        <v>331</v>
      </c>
      <c r="M1" s="1" t="s">
        <v>333</v>
      </c>
      <c r="N1" s="1" t="s">
        <v>334</v>
      </c>
      <c r="O1" s="1" t="s">
        <v>335</v>
      </c>
      <c r="P1" s="1" t="s">
        <v>340</v>
      </c>
      <c r="Q1" s="1" t="s">
        <v>341</v>
      </c>
      <c r="R1" s="1" t="s">
        <v>336</v>
      </c>
      <c r="S1" s="1" t="s">
        <v>352</v>
      </c>
      <c r="T1" s="1" t="s">
        <v>337</v>
      </c>
      <c r="U1" s="1" t="s">
        <v>338</v>
      </c>
      <c r="V1" s="1" t="s">
        <v>339</v>
      </c>
      <c r="W1" s="1" t="s">
        <v>353</v>
      </c>
      <c r="X1" s="1" t="s">
        <v>343</v>
      </c>
      <c r="Y1" s="1" t="s">
        <v>342</v>
      </c>
      <c r="Z1" s="1" t="s">
        <v>344</v>
      </c>
      <c r="AA1" s="1" t="s">
        <v>354</v>
      </c>
      <c r="AB1" s="1" t="s">
        <v>345</v>
      </c>
      <c r="AC1" s="1" t="s">
        <v>346</v>
      </c>
      <c r="AD1" s="1" t="s">
        <v>347</v>
      </c>
      <c r="AE1" s="1" t="s">
        <v>348</v>
      </c>
      <c r="AF1" s="1" t="s">
        <v>284</v>
      </c>
      <c r="AG1" s="38" t="s">
        <v>295</v>
      </c>
    </row>
    <row r="2" spans="1:34" x14ac:dyDescent="0.25">
      <c r="A2" t="s">
        <v>245</v>
      </c>
      <c r="B2" t="s">
        <v>152</v>
      </c>
      <c r="C2" t="s">
        <v>169</v>
      </c>
      <c r="D2" t="s">
        <v>213</v>
      </c>
      <c r="E2" s="31">
        <v>29.076086956521738</v>
      </c>
      <c r="F2" s="31">
        <v>5.8291439252336454</v>
      </c>
      <c r="G2" s="31">
        <v>5.0700672897196259</v>
      </c>
      <c r="H2" s="31">
        <v>1.03276261682243</v>
      </c>
      <c r="I2" s="31">
        <v>0.71867663551401872</v>
      </c>
      <c r="J2" s="31">
        <v>169.48869565217393</v>
      </c>
      <c r="K2" s="31">
        <v>147.41771739130434</v>
      </c>
      <c r="L2" s="31">
        <v>30.028695652173916</v>
      </c>
      <c r="M2" s="31">
        <v>20.896304347826089</v>
      </c>
      <c r="N2" s="31">
        <v>4.6956521739130439</v>
      </c>
      <c r="O2" s="31">
        <v>4.4367391304347823</v>
      </c>
      <c r="P2" s="31">
        <v>49.861413043478265</v>
      </c>
      <c r="Q2" s="31">
        <v>36.922826086956526</v>
      </c>
      <c r="R2" s="31">
        <v>12.938586956521741</v>
      </c>
      <c r="S2" s="31">
        <v>89.598586956521743</v>
      </c>
      <c r="T2" s="31">
        <v>66.296304347826094</v>
      </c>
      <c r="U2" s="31">
        <v>23.302282608695645</v>
      </c>
      <c r="V2" s="31">
        <v>0</v>
      </c>
      <c r="W2" s="31">
        <v>6.4593478260869581</v>
      </c>
      <c r="X2" s="31">
        <v>0</v>
      </c>
      <c r="Y2" s="31">
        <v>0</v>
      </c>
      <c r="Z2" s="31">
        <v>0</v>
      </c>
      <c r="AA2" s="31">
        <v>4.991956521739132</v>
      </c>
      <c r="AB2" s="31">
        <v>0</v>
      </c>
      <c r="AC2" s="31">
        <v>1.4673913043478262</v>
      </c>
      <c r="AD2" s="31">
        <v>0</v>
      </c>
      <c r="AE2" s="31">
        <v>0</v>
      </c>
      <c r="AF2" t="s">
        <v>73</v>
      </c>
      <c r="AG2" s="32">
        <v>10</v>
      </c>
      <c r="AH2"/>
    </row>
    <row r="3" spans="1:34" x14ac:dyDescent="0.25">
      <c r="A3" t="s">
        <v>245</v>
      </c>
      <c r="B3" t="s">
        <v>155</v>
      </c>
      <c r="C3" t="s">
        <v>167</v>
      </c>
      <c r="D3" t="s">
        <v>211</v>
      </c>
      <c r="E3" s="31">
        <v>30.782608695652176</v>
      </c>
      <c r="F3" s="31">
        <v>5.3994032485875687</v>
      </c>
      <c r="G3" s="31">
        <v>4.8400247175141233</v>
      </c>
      <c r="H3" s="31">
        <v>1.2011581920903953</v>
      </c>
      <c r="I3" s="31">
        <v>0.83813206214689251</v>
      </c>
      <c r="J3" s="31">
        <v>166.2077173913043</v>
      </c>
      <c r="K3" s="31">
        <v>148.98858695652171</v>
      </c>
      <c r="L3" s="31">
        <v>36.974782608695648</v>
      </c>
      <c r="M3" s="31">
        <v>25.799891304347824</v>
      </c>
      <c r="N3" s="31">
        <v>5.4357608695652164</v>
      </c>
      <c r="O3" s="31">
        <v>5.7391304347826084</v>
      </c>
      <c r="P3" s="31">
        <v>26.385869565217398</v>
      </c>
      <c r="Q3" s="31">
        <v>20.341630434782616</v>
      </c>
      <c r="R3" s="31">
        <v>6.0442391304347831</v>
      </c>
      <c r="S3" s="31">
        <v>102.84706521739126</v>
      </c>
      <c r="T3" s="31">
        <v>102.84706521739126</v>
      </c>
      <c r="U3" s="31">
        <v>0</v>
      </c>
      <c r="V3" s="31">
        <v>0</v>
      </c>
      <c r="W3" s="31">
        <v>0</v>
      </c>
      <c r="X3" s="31">
        <v>0</v>
      </c>
      <c r="Y3" s="31">
        <v>0</v>
      </c>
      <c r="Z3" s="31">
        <v>0</v>
      </c>
      <c r="AA3" s="31">
        <v>0</v>
      </c>
      <c r="AB3" s="31">
        <v>0</v>
      </c>
      <c r="AC3" s="31">
        <v>0</v>
      </c>
      <c r="AD3" s="31">
        <v>0</v>
      </c>
      <c r="AE3" s="31">
        <v>0</v>
      </c>
      <c r="AF3" t="s">
        <v>76</v>
      </c>
      <c r="AG3" s="32">
        <v>10</v>
      </c>
      <c r="AH3"/>
    </row>
    <row r="4" spans="1:34" x14ac:dyDescent="0.25">
      <c r="A4" t="s">
        <v>245</v>
      </c>
      <c r="B4" t="s">
        <v>111</v>
      </c>
      <c r="C4" t="s">
        <v>168</v>
      </c>
      <c r="D4" t="s">
        <v>212</v>
      </c>
      <c r="E4" s="31">
        <v>69.858695652173907</v>
      </c>
      <c r="F4" s="31">
        <v>4.2184098335148601</v>
      </c>
      <c r="G4" s="31">
        <v>4.0429718375602937</v>
      </c>
      <c r="H4" s="31">
        <v>0.97010735957678562</v>
      </c>
      <c r="I4" s="31">
        <v>0.79466936362221885</v>
      </c>
      <c r="J4" s="31">
        <v>294.69260869565221</v>
      </c>
      <c r="K4" s="31">
        <v>282.43673913043483</v>
      </c>
      <c r="L4" s="31">
        <v>67.770434782608703</v>
      </c>
      <c r="M4" s="31">
        <v>55.514565217391308</v>
      </c>
      <c r="N4" s="31">
        <v>6.6906521739130422</v>
      </c>
      <c r="O4" s="31">
        <v>5.5652173913043477</v>
      </c>
      <c r="P4" s="31">
        <v>63.74391304347828</v>
      </c>
      <c r="Q4" s="31">
        <v>63.74391304347828</v>
      </c>
      <c r="R4" s="31">
        <v>0</v>
      </c>
      <c r="S4" s="31">
        <v>163.17826086956524</v>
      </c>
      <c r="T4" s="31">
        <v>154.92880434782612</v>
      </c>
      <c r="U4" s="31">
        <v>8.2494565217391305</v>
      </c>
      <c r="V4" s="31">
        <v>0</v>
      </c>
      <c r="W4" s="31">
        <v>60.094891304347826</v>
      </c>
      <c r="X4" s="31">
        <v>7.2063043478260873</v>
      </c>
      <c r="Y4" s="31">
        <v>0</v>
      </c>
      <c r="Z4" s="31">
        <v>0</v>
      </c>
      <c r="AA4" s="31">
        <v>9.4891304347826093</v>
      </c>
      <c r="AB4" s="31">
        <v>0</v>
      </c>
      <c r="AC4" s="31">
        <v>43.399456521739133</v>
      </c>
      <c r="AD4" s="31">
        <v>0</v>
      </c>
      <c r="AE4" s="31">
        <v>0</v>
      </c>
      <c r="AF4" t="s">
        <v>32</v>
      </c>
      <c r="AG4" s="32">
        <v>10</v>
      </c>
      <c r="AH4"/>
    </row>
    <row r="5" spans="1:34" x14ac:dyDescent="0.25">
      <c r="A5" t="s">
        <v>245</v>
      </c>
      <c r="B5" t="s">
        <v>124</v>
      </c>
      <c r="C5" t="s">
        <v>190</v>
      </c>
      <c r="D5" t="s">
        <v>204</v>
      </c>
      <c r="E5" s="31">
        <v>25.75</v>
      </c>
      <c r="F5" s="31">
        <v>4.2771422541156605</v>
      </c>
      <c r="G5" s="31">
        <v>3.9804981004643305</v>
      </c>
      <c r="H5" s="31">
        <v>0.77828197551709577</v>
      </c>
      <c r="I5" s="31">
        <v>0.65628957365977203</v>
      </c>
      <c r="J5" s="31">
        <v>110.13641304347826</v>
      </c>
      <c r="K5" s="31">
        <v>102.49782608695651</v>
      </c>
      <c r="L5" s="31">
        <v>20.040760869565215</v>
      </c>
      <c r="M5" s="31">
        <v>16.899456521739129</v>
      </c>
      <c r="N5" s="31">
        <v>0</v>
      </c>
      <c r="O5" s="31">
        <v>3.1413043478260869</v>
      </c>
      <c r="P5" s="31">
        <v>14.9375</v>
      </c>
      <c r="Q5" s="31">
        <v>10.440217391304348</v>
      </c>
      <c r="R5" s="31">
        <v>4.4972826086956523</v>
      </c>
      <c r="S5" s="31">
        <v>75.158152173913038</v>
      </c>
      <c r="T5" s="31">
        <v>51.222717391304343</v>
      </c>
      <c r="U5" s="31">
        <v>23.935434782608695</v>
      </c>
      <c r="V5" s="31">
        <v>0</v>
      </c>
      <c r="W5" s="31">
        <v>0</v>
      </c>
      <c r="X5" s="31">
        <v>0</v>
      </c>
      <c r="Y5" s="31">
        <v>0</v>
      </c>
      <c r="Z5" s="31">
        <v>0</v>
      </c>
      <c r="AA5" s="31">
        <v>0</v>
      </c>
      <c r="AB5" s="31">
        <v>0</v>
      </c>
      <c r="AC5" s="31">
        <v>0</v>
      </c>
      <c r="AD5" s="31">
        <v>0</v>
      </c>
      <c r="AE5" s="31">
        <v>0</v>
      </c>
      <c r="AF5" t="s">
        <v>45</v>
      </c>
      <c r="AG5" s="32">
        <v>10</v>
      </c>
      <c r="AH5"/>
    </row>
    <row r="6" spans="1:34" x14ac:dyDescent="0.25">
      <c r="A6" t="s">
        <v>245</v>
      </c>
      <c r="B6" t="s">
        <v>121</v>
      </c>
      <c r="C6" t="s">
        <v>179</v>
      </c>
      <c r="D6" t="s">
        <v>220</v>
      </c>
      <c r="E6" s="31">
        <v>47.141304347826086</v>
      </c>
      <c r="F6" s="31">
        <v>3.6947336868803324</v>
      </c>
      <c r="G6" s="31">
        <v>3.5707424486972563</v>
      </c>
      <c r="H6" s="31">
        <v>0.64198754899700228</v>
      </c>
      <c r="I6" s="31">
        <v>0.51920682499423543</v>
      </c>
      <c r="J6" s="31">
        <v>174.17456521739132</v>
      </c>
      <c r="K6" s="31">
        <v>168.32945652173913</v>
      </c>
      <c r="L6" s="31">
        <v>30.264130434782597</v>
      </c>
      <c r="M6" s="31">
        <v>24.476086956521726</v>
      </c>
      <c r="N6" s="31">
        <v>1.0923913043478262</v>
      </c>
      <c r="O6" s="31">
        <v>4.6956521739130439</v>
      </c>
      <c r="P6" s="31">
        <v>31.500543478260877</v>
      </c>
      <c r="Q6" s="31">
        <v>31.443478260869572</v>
      </c>
      <c r="R6" s="31">
        <v>5.7065217391304345E-2</v>
      </c>
      <c r="S6" s="31">
        <v>112.40989130434784</v>
      </c>
      <c r="T6" s="31">
        <v>83.159565217391304</v>
      </c>
      <c r="U6" s="31">
        <v>29.25032608695653</v>
      </c>
      <c r="V6" s="31">
        <v>0</v>
      </c>
      <c r="W6" s="31">
        <v>4.7590217391304357</v>
      </c>
      <c r="X6" s="31">
        <v>0</v>
      </c>
      <c r="Y6" s="31">
        <v>0</v>
      </c>
      <c r="Z6" s="31">
        <v>0</v>
      </c>
      <c r="AA6" s="31">
        <v>4.701956521739131</v>
      </c>
      <c r="AB6" s="31">
        <v>5.7065217391304345E-2</v>
      </c>
      <c r="AC6" s="31">
        <v>0</v>
      </c>
      <c r="AD6" s="31">
        <v>0</v>
      </c>
      <c r="AE6" s="31">
        <v>0</v>
      </c>
      <c r="AF6" t="s">
        <v>42</v>
      </c>
      <c r="AG6" s="32">
        <v>10</v>
      </c>
      <c r="AH6"/>
    </row>
    <row r="7" spans="1:34" x14ac:dyDescent="0.25">
      <c r="A7" t="s">
        <v>245</v>
      </c>
      <c r="B7" t="s">
        <v>140</v>
      </c>
      <c r="C7" t="s">
        <v>194</v>
      </c>
      <c r="D7" t="s">
        <v>212</v>
      </c>
      <c r="E7" s="31">
        <v>25.173913043478262</v>
      </c>
      <c r="F7" s="31">
        <v>5.5656951640759926</v>
      </c>
      <c r="G7" s="31">
        <v>4.5553108808290155</v>
      </c>
      <c r="H7" s="31">
        <v>1.0288946459412782</v>
      </c>
      <c r="I7" s="31">
        <v>0.61440846286701212</v>
      </c>
      <c r="J7" s="31">
        <v>140.11032608695652</v>
      </c>
      <c r="K7" s="31">
        <v>114.675</v>
      </c>
      <c r="L7" s="31">
        <v>25.901304347826091</v>
      </c>
      <c r="M7" s="31">
        <v>15.467065217391307</v>
      </c>
      <c r="N7" s="31">
        <v>4.7820652173913043</v>
      </c>
      <c r="O7" s="31">
        <v>5.6521739130434785</v>
      </c>
      <c r="P7" s="31">
        <v>34.352173913043472</v>
      </c>
      <c r="Q7" s="31">
        <v>19.351086956521733</v>
      </c>
      <c r="R7" s="31">
        <v>15.001086956521741</v>
      </c>
      <c r="S7" s="31">
        <v>79.856847826086948</v>
      </c>
      <c r="T7" s="31">
        <v>56.528695652173916</v>
      </c>
      <c r="U7" s="31">
        <v>23.32815217391304</v>
      </c>
      <c r="V7" s="31">
        <v>0</v>
      </c>
      <c r="W7" s="31">
        <v>9.3260869565217397E-2</v>
      </c>
      <c r="X7" s="31">
        <v>0</v>
      </c>
      <c r="Y7" s="31">
        <v>0</v>
      </c>
      <c r="Z7" s="31">
        <v>0</v>
      </c>
      <c r="AA7" s="31">
        <v>0</v>
      </c>
      <c r="AB7" s="31">
        <v>0</v>
      </c>
      <c r="AC7" s="31">
        <v>9.3260869565217397E-2</v>
      </c>
      <c r="AD7" s="31">
        <v>0</v>
      </c>
      <c r="AE7" s="31">
        <v>0</v>
      </c>
      <c r="AF7" t="s">
        <v>61</v>
      </c>
      <c r="AG7" s="32">
        <v>10</v>
      </c>
      <c r="AH7"/>
    </row>
    <row r="8" spans="1:34" x14ac:dyDescent="0.25">
      <c r="A8" t="s">
        <v>245</v>
      </c>
      <c r="B8" t="s">
        <v>107</v>
      </c>
      <c r="C8" t="s">
        <v>182</v>
      </c>
      <c r="D8" t="s">
        <v>223</v>
      </c>
      <c r="E8" s="31">
        <v>25.956521739130434</v>
      </c>
      <c r="F8" s="31">
        <v>4.4786432160804024</v>
      </c>
      <c r="G8" s="31">
        <v>4.2990996649916253</v>
      </c>
      <c r="H8" s="31">
        <v>0.99717336683417102</v>
      </c>
      <c r="I8" s="31">
        <v>0.81762981574539373</v>
      </c>
      <c r="J8" s="31">
        <v>116.25</v>
      </c>
      <c r="K8" s="31">
        <v>111.58967391304348</v>
      </c>
      <c r="L8" s="31">
        <v>25.883152173913047</v>
      </c>
      <c r="M8" s="31">
        <v>21.222826086956523</v>
      </c>
      <c r="N8" s="31">
        <v>0.68206521739130432</v>
      </c>
      <c r="O8" s="31">
        <v>3.9782608695652173</v>
      </c>
      <c r="P8" s="31">
        <v>16.858695652173914</v>
      </c>
      <c r="Q8" s="31">
        <v>16.858695652173914</v>
      </c>
      <c r="R8" s="31">
        <v>0</v>
      </c>
      <c r="S8" s="31">
        <v>73.508152173913047</v>
      </c>
      <c r="T8" s="31">
        <v>73.173913043478265</v>
      </c>
      <c r="U8" s="31">
        <v>0.33423913043478259</v>
      </c>
      <c r="V8" s="31">
        <v>0</v>
      </c>
      <c r="W8" s="31">
        <v>0</v>
      </c>
      <c r="X8" s="31">
        <v>0</v>
      </c>
      <c r="Y8" s="31">
        <v>0</v>
      </c>
      <c r="Z8" s="31">
        <v>0</v>
      </c>
      <c r="AA8" s="31">
        <v>0</v>
      </c>
      <c r="AB8" s="31">
        <v>0</v>
      </c>
      <c r="AC8" s="31">
        <v>0</v>
      </c>
      <c r="AD8" s="31">
        <v>0</v>
      </c>
      <c r="AE8" s="31">
        <v>0</v>
      </c>
      <c r="AF8" t="s">
        <v>28</v>
      </c>
      <c r="AG8" s="32">
        <v>10</v>
      </c>
      <c r="AH8"/>
    </row>
    <row r="9" spans="1:34" x14ac:dyDescent="0.25">
      <c r="A9" t="s">
        <v>245</v>
      </c>
      <c r="B9" t="s">
        <v>144</v>
      </c>
      <c r="C9" t="s">
        <v>196</v>
      </c>
      <c r="D9" t="s">
        <v>231</v>
      </c>
      <c r="E9" s="31">
        <v>30.934782608695652</v>
      </c>
      <c r="F9" s="31">
        <v>3.9681517919887566</v>
      </c>
      <c r="G9" s="31">
        <v>3.7081939564300774</v>
      </c>
      <c r="H9" s="31">
        <v>0.48628601546029515</v>
      </c>
      <c r="I9" s="31">
        <v>0.25578706957132813</v>
      </c>
      <c r="J9" s="31">
        <v>122.75391304347828</v>
      </c>
      <c r="K9" s="31">
        <v>114.71217391304349</v>
      </c>
      <c r="L9" s="31">
        <v>15.043152173913043</v>
      </c>
      <c r="M9" s="31">
        <v>7.9127173913043469</v>
      </c>
      <c r="N9" s="31">
        <v>2.5217391304347827</v>
      </c>
      <c r="O9" s="31">
        <v>4.6086956521739131</v>
      </c>
      <c r="P9" s="31">
        <v>32.823043478260864</v>
      </c>
      <c r="Q9" s="31">
        <v>31.911739130434778</v>
      </c>
      <c r="R9" s="31">
        <v>0.91130434782608705</v>
      </c>
      <c r="S9" s="31">
        <v>74.887717391304363</v>
      </c>
      <c r="T9" s="31">
        <v>41.362500000000011</v>
      </c>
      <c r="U9" s="31">
        <v>33.525217391304352</v>
      </c>
      <c r="V9" s="31">
        <v>0</v>
      </c>
      <c r="W9" s="31">
        <v>0</v>
      </c>
      <c r="X9" s="31">
        <v>0</v>
      </c>
      <c r="Y9" s="31">
        <v>0</v>
      </c>
      <c r="Z9" s="31">
        <v>0</v>
      </c>
      <c r="AA9" s="31">
        <v>0</v>
      </c>
      <c r="AB9" s="31">
        <v>0</v>
      </c>
      <c r="AC9" s="31">
        <v>0</v>
      </c>
      <c r="AD9" s="31">
        <v>0</v>
      </c>
      <c r="AE9" s="31">
        <v>0</v>
      </c>
      <c r="AF9" t="s">
        <v>65</v>
      </c>
      <c r="AG9" s="32">
        <v>10</v>
      </c>
      <c r="AH9"/>
    </row>
    <row r="10" spans="1:34" x14ac:dyDescent="0.25">
      <c r="A10" t="s">
        <v>245</v>
      </c>
      <c r="B10" t="s">
        <v>81</v>
      </c>
      <c r="C10" t="s">
        <v>160</v>
      </c>
      <c r="D10" t="s">
        <v>206</v>
      </c>
      <c r="E10" s="31">
        <v>30.902173913043477</v>
      </c>
      <c r="F10" s="31">
        <v>5.6853605346465006</v>
      </c>
      <c r="G10" s="31">
        <v>5.2824481181850169</v>
      </c>
      <c r="H10" s="31">
        <v>1.6319838199085472</v>
      </c>
      <c r="I10" s="31">
        <v>1.2290714034470629</v>
      </c>
      <c r="J10" s="31">
        <v>175.69</v>
      </c>
      <c r="K10" s="31">
        <v>163.23913043478262</v>
      </c>
      <c r="L10" s="31">
        <v>50.431847826086951</v>
      </c>
      <c r="M10" s="31">
        <v>37.980978260869563</v>
      </c>
      <c r="N10" s="31">
        <v>7.1141304347826084</v>
      </c>
      <c r="O10" s="31">
        <v>5.3367391304347827</v>
      </c>
      <c r="P10" s="31">
        <v>0</v>
      </c>
      <c r="Q10" s="31">
        <v>0</v>
      </c>
      <c r="R10" s="31">
        <v>0</v>
      </c>
      <c r="S10" s="31">
        <v>125.25815217391305</v>
      </c>
      <c r="T10" s="31">
        <v>125.25815217391305</v>
      </c>
      <c r="U10" s="31">
        <v>0</v>
      </c>
      <c r="V10" s="31">
        <v>0</v>
      </c>
      <c r="W10" s="31">
        <v>0</v>
      </c>
      <c r="X10" s="31">
        <v>0</v>
      </c>
      <c r="Y10" s="31">
        <v>0</v>
      </c>
      <c r="Z10" s="31">
        <v>0</v>
      </c>
      <c r="AA10" s="31">
        <v>0</v>
      </c>
      <c r="AB10" s="31">
        <v>0</v>
      </c>
      <c r="AC10" s="31">
        <v>0</v>
      </c>
      <c r="AD10" s="31">
        <v>0</v>
      </c>
      <c r="AE10" s="31">
        <v>0</v>
      </c>
      <c r="AF10" t="s">
        <v>2</v>
      </c>
      <c r="AG10" s="32">
        <v>10</v>
      </c>
      <c r="AH10"/>
    </row>
    <row r="11" spans="1:34" x14ac:dyDescent="0.25">
      <c r="A11" t="s">
        <v>245</v>
      </c>
      <c r="B11" t="s">
        <v>79</v>
      </c>
      <c r="C11" t="s">
        <v>159</v>
      </c>
      <c r="D11" t="s">
        <v>205</v>
      </c>
      <c r="E11" s="31">
        <v>23.152173913043477</v>
      </c>
      <c r="F11" s="31">
        <v>6.0198356807511741</v>
      </c>
      <c r="G11" s="31">
        <v>5.6475352112676056</v>
      </c>
      <c r="H11" s="31">
        <v>0.97617370892018773</v>
      </c>
      <c r="I11" s="31">
        <v>0.60387323943661975</v>
      </c>
      <c r="J11" s="31">
        <v>139.37228260869566</v>
      </c>
      <c r="K11" s="31">
        <v>130.75271739130434</v>
      </c>
      <c r="L11" s="31">
        <v>22.600543478260867</v>
      </c>
      <c r="M11" s="31">
        <v>13.980978260869565</v>
      </c>
      <c r="N11" s="31">
        <v>3.6739130434782608</v>
      </c>
      <c r="O11" s="31">
        <v>4.9456521739130439</v>
      </c>
      <c r="P11" s="31">
        <v>24.9375</v>
      </c>
      <c r="Q11" s="31">
        <v>24.9375</v>
      </c>
      <c r="R11" s="31">
        <v>0</v>
      </c>
      <c r="S11" s="31">
        <v>91.834239130434781</v>
      </c>
      <c r="T11" s="31">
        <v>91.834239130434781</v>
      </c>
      <c r="U11" s="31">
        <v>0</v>
      </c>
      <c r="V11" s="31">
        <v>0</v>
      </c>
      <c r="W11" s="31">
        <v>3.5217391304347827</v>
      </c>
      <c r="X11" s="31">
        <v>3.5217391304347827</v>
      </c>
      <c r="Y11" s="31">
        <v>0</v>
      </c>
      <c r="Z11" s="31">
        <v>0</v>
      </c>
      <c r="AA11" s="31">
        <v>0</v>
      </c>
      <c r="AB11" s="31">
        <v>0</v>
      </c>
      <c r="AC11" s="31">
        <v>0</v>
      </c>
      <c r="AD11" s="31">
        <v>0</v>
      </c>
      <c r="AE11" s="31">
        <v>0</v>
      </c>
      <c r="AF11" t="s">
        <v>0</v>
      </c>
      <c r="AG11" s="32">
        <v>10</v>
      </c>
      <c r="AH11"/>
    </row>
    <row r="12" spans="1:34" x14ac:dyDescent="0.25">
      <c r="A12" t="s">
        <v>245</v>
      </c>
      <c r="B12" t="s">
        <v>132</v>
      </c>
      <c r="C12" t="s">
        <v>191</v>
      </c>
      <c r="D12" t="s">
        <v>227</v>
      </c>
      <c r="E12" s="31">
        <v>36.478260869565219</v>
      </c>
      <c r="F12" s="31">
        <v>4.1780452920143025</v>
      </c>
      <c r="G12" s="31">
        <v>3.7409445768772347</v>
      </c>
      <c r="H12" s="31">
        <v>0.49334028605482705</v>
      </c>
      <c r="I12" s="31">
        <v>0.33749999999999997</v>
      </c>
      <c r="J12" s="31">
        <v>152.40782608695653</v>
      </c>
      <c r="K12" s="31">
        <v>136.46315217391304</v>
      </c>
      <c r="L12" s="31">
        <v>17.99619565217391</v>
      </c>
      <c r="M12" s="31">
        <v>12.311413043478259</v>
      </c>
      <c r="N12" s="31">
        <v>0</v>
      </c>
      <c r="O12" s="31">
        <v>5.6847826086956523</v>
      </c>
      <c r="P12" s="31">
        <v>47.662934782608701</v>
      </c>
      <c r="Q12" s="31">
        <v>37.403043478260869</v>
      </c>
      <c r="R12" s="31">
        <v>10.259891304347828</v>
      </c>
      <c r="S12" s="31">
        <v>86.748695652173907</v>
      </c>
      <c r="T12" s="31">
        <v>81.808478260869563</v>
      </c>
      <c r="U12" s="31">
        <v>4.9402173913043486</v>
      </c>
      <c r="V12" s="31">
        <v>0</v>
      </c>
      <c r="W12" s="31">
        <v>0</v>
      </c>
      <c r="X12" s="31">
        <v>0</v>
      </c>
      <c r="Y12" s="31">
        <v>0</v>
      </c>
      <c r="Z12" s="31">
        <v>0</v>
      </c>
      <c r="AA12" s="31">
        <v>0</v>
      </c>
      <c r="AB12" s="31">
        <v>0</v>
      </c>
      <c r="AC12" s="31">
        <v>0</v>
      </c>
      <c r="AD12" s="31">
        <v>0</v>
      </c>
      <c r="AE12" s="31">
        <v>0</v>
      </c>
      <c r="AF12" t="s">
        <v>53</v>
      </c>
      <c r="AG12" s="32">
        <v>10</v>
      </c>
      <c r="AH12"/>
    </row>
    <row r="13" spans="1:34" x14ac:dyDescent="0.25">
      <c r="A13" t="s">
        <v>245</v>
      </c>
      <c r="B13" t="s">
        <v>84</v>
      </c>
      <c r="C13" t="s">
        <v>163</v>
      </c>
      <c r="D13" t="s">
        <v>208</v>
      </c>
      <c r="E13" s="31">
        <v>58.021739130434781</v>
      </c>
      <c r="F13" s="31">
        <v>4.4508167853128517</v>
      </c>
      <c r="G13" s="31">
        <v>4.3128269014612215</v>
      </c>
      <c r="H13" s="31">
        <v>0.63392656425627592</v>
      </c>
      <c r="I13" s="31">
        <v>0.49930872986137137</v>
      </c>
      <c r="J13" s="31">
        <v>258.24413043478262</v>
      </c>
      <c r="K13" s="31">
        <v>250.23771739130433</v>
      </c>
      <c r="L13" s="31">
        <v>36.78152173913044</v>
      </c>
      <c r="M13" s="31">
        <v>28.970760869565222</v>
      </c>
      <c r="N13" s="31">
        <v>3.2020652173913042</v>
      </c>
      <c r="O13" s="31">
        <v>4.6086956521739131</v>
      </c>
      <c r="P13" s="31">
        <v>50.074347826086971</v>
      </c>
      <c r="Q13" s="31">
        <v>49.878695652173924</v>
      </c>
      <c r="R13" s="31">
        <v>0.19565217391304349</v>
      </c>
      <c r="S13" s="31">
        <v>171.38826086956519</v>
      </c>
      <c r="T13" s="31">
        <v>149.3319565217391</v>
      </c>
      <c r="U13" s="31">
        <v>22.056304347826089</v>
      </c>
      <c r="V13" s="31">
        <v>0</v>
      </c>
      <c r="W13" s="31">
        <v>23.618152173913042</v>
      </c>
      <c r="X13" s="31">
        <v>0.32782608695652171</v>
      </c>
      <c r="Y13" s="31">
        <v>0</v>
      </c>
      <c r="Z13" s="31">
        <v>0</v>
      </c>
      <c r="AA13" s="31">
        <v>6.4202173913043463</v>
      </c>
      <c r="AB13" s="31">
        <v>0.19565217391304349</v>
      </c>
      <c r="AC13" s="31">
        <v>16.674456521739131</v>
      </c>
      <c r="AD13" s="31">
        <v>0</v>
      </c>
      <c r="AE13" s="31">
        <v>0</v>
      </c>
      <c r="AF13" t="s">
        <v>5</v>
      </c>
      <c r="AG13" s="32">
        <v>10</v>
      </c>
      <c r="AH13"/>
    </row>
    <row r="14" spans="1:34" x14ac:dyDescent="0.25">
      <c r="A14" t="s">
        <v>245</v>
      </c>
      <c r="B14" t="s">
        <v>93</v>
      </c>
      <c r="C14" t="s">
        <v>163</v>
      </c>
      <c r="D14" t="s">
        <v>208</v>
      </c>
      <c r="E14" s="31">
        <v>63.706521739130437</v>
      </c>
      <c r="F14" s="31">
        <v>3.4946067224023203</v>
      </c>
      <c r="G14" s="31">
        <v>3.288931922880054</v>
      </c>
      <c r="H14" s="31">
        <v>0.53017061934823417</v>
      </c>
      <c r="I14" s="31">
        <v>0.32449581982596837</v>
      </c>
      <c r="J14" s="31">
        <v>222.62923913043477</v>
      </c>
      <c r="K14" s="31">
        <v>209.52641304347824</v>
      </c>
      <c r="L14" s="31">
        <v>33.775326086956525</v>
      </c>
      <c r="M14" s="31">
        <v>20.672500000000007</v>
      </c>
      <c r="N14" s="31">
        <v>7.7984782608695671</v>
      </c>
      <c r="O14" s="31">
        <v>5.3043478260869561</v>
      </c>
      <c r="P14" s="31">
        <v>66.479239130434777</v>
      </c>
      <c r="Q14" s="31">
        <v>66.479239130434777</v>
      </c>
      <c r="R14" s="31">
        <v>0</v>
      </c>
      <c r="S14" s="31">
        <v>122.37467391304347</v>
      </c>
      <c r="T14" s="31">
        <v>85.217934782608694</v>
      </c>
      <c r="U14" s="31">
        <v>37.156739130434765</v>
      </c>
      <c r="V14" s="31">
        <v>0</v>
      </c>
      <c r="W14" s="31">
        <v>51.36119565217394</v>
      </c>
      <c r="X14" s="31">
        <v>1.206195652173913</v>
      </c>
      <c r="Y14" s="31">
        <v>0</v>
      </c>
      <c r="Z14" s="31">
        <v>0</v>
      </c>
      <c r="AA14" s="31">
        <v>14.168260869565213</v>
      </c>
      <c r="AB14" s="31">
        <v>0</v>
      </c>
      <c r="AC14" s="31">
        <v>35.986739130434813</v>
      </c>
      <c r="AD14" s="31">
        <v>0</v>
      </c>
      <c r="AE14" s="31">
        <v>0</v>
      </c>
      <c r="AF14" t="s">
        <v>14</v>
      </c>
      <c r="AG14" s="32">
        <v>10</v>
      </c>
      <c r="AH14"/>
    </row>
    <row r="15" spans="1:34" x14ac:dyDescent="0.25">
      <c r="A15" t="s">
        <v>245</v>
      </c>
      <c r="B15" t="s">
        <v>156</v>
      </c>
      <c r="C15" t="s">
        <v>168</v>
      </c>
      <c r="D15" t="s">
        <v>212</v>
      </c>
      <c r="E15" s="31">
        <v>49.619565217391305</v>
      </c>
      <c r="F15" s="31">
        <v>5.0242453450164284</v>
      </c>
      <c r="G15" s="31">
        <v>4.766981380065717</v>
      </c>
      <c r="H15" s="31">
        <v>1.1531741511500544</v>
      </c>
      <c r="I15" s="31">
        <v>0.8959101861993426</v>
      </c>
      <c r="J15" s="31">
        <v>249.30086956521734</v>
      </c>
      <c r="K15" s="31">
        <v>236.53554347826085</v>
      </c>
      <c r="L15" s="31">
        <v>57.219999999999985</v>
      </c>
      <c r="M15" s="31">
        <v>44.454673913043464</v>
      </c>
      <c r="N15" s="31">
        <v>7.2001086956521734</v>
      </c>
      <c r="O15" s="31">
        <v>5.5652173913043477</v>
      </c>
      <c r="P15" s="31">
        <v>70.833478260869583</v>
      </c>
      <c r="Q15" s="31">
        <v>70.833478260869583</v>
      </c>
      <c r="R15" s="31">
        <v>0</v>
      </c>
      <c r="S15" s="31">
        <v>121.24739130434781</v>
      </c>
      <c r="T15" s="31">
        <v>99.150434782608684</v>
      </c>
      <c r="U15" s="31">
        <v>22.096956521739127</v>
      </c>
      <c r="V15" s="31">
        <v>0</v>
      </c>
      <c r="W15" s="31">
        <v>11.063586956521739</v>
      </c>
      <c r="X15" s="31">
        <v>2.3097826086956523</v>
      </c>
      <c r="Y15" s="31">
        <v>0</v>
      </c>
      <c r="Z15" s="31">
        <v>0</v>
      </c>
      <c r="AA15" s="31">
        <v>0.25</v>
      </c>
      <c r="AB15" s="31">
        <v>0</v>
      </c>
      <c r="AC15" s="31">
        <v>8.5038043478260867</v>
      </c>
      <c r="AD15" s="31">
        <v>0</v>
      </c>
      <c r="AE15" s="31">
        <v>0</v>
      </c>
      <c r="AF15" t="s">
        <v>77</v>
      </c>
      <c r="AG15" s="32">
        <v>10</v>
      </c>
      <c r="AH15"/>
    </row>
    <row r="16" spans="1:34" x14ac:dyDescent="0.25">
      <c r="A16" t="s">
        <v>245</v>
      </c>
      <c r="B16" t="s">
        <v>154</v>
      </c>
      <c r="C16" t="s">
        <v>165</v>
      </c>
      <c r="D16" t="s">
        <v>212</v>
      </c>
      <c r="E16" s="31">
        <v>72.880434782608702</v>
      </c>
      <c r="F16" s="31">
        <v>3.9504340044742716</v>
      </c>
      <c r="G16" s="31">
        <v>3.824966442953019</v>
      </c>
      <c r="H16" s="31">
        <v>0.85757792692020862</v>
      </c>
      <c r="I16" s="31">
        <v>0.7321103653989558</v>
      </c>
      <c r="J16" s="31">
        <v>287.9093478260869</v>
      </c>
      <c r="K16" s="31">
        <v>278.7652173913043</v>
      </c>
      <c r="L16" s="31">
        <v>62.500652173913039</v>
      </c>
      <c r="M16" s="31">
        <v>53.356521739130429</v>
      </c>
      <c r="N16" s="31">
        <v>6.7093478260869555</v>
      </c>
      <c r="O16" s="31">
        <v>2.4347826086956523</v>
      </c>
      <c r="P16" s="31">
        <v>62.302282608695656</v>
      </c>
      <c r="Q16" s="31">
        <v>62.302282608695656</v>
      </c>
      <c r="R16" s="31">
        <v>0</v>
      </c>
      <c r="S16" s="31">
        <v>163.10641304347826</v>
      </c>
      <c r="T16" s="31">
        <v>131.90097826086955</v>
      </c>
      <c r="U16" s="31">
        <v>31.205434782608702</v>
      </c>
      <c r="V16" s="31">
        <v>0</v>
      </c>
      <c r="W16" s="31">
        <v>19.592608695652174</v>
      </c>
      <c r="X16" s="31">
        <v>5.7952173913043472</v>
      </c>
      <c r="Y16" s="31">
        <v>0</v>
      </c>
      <c r="Z16" s="31">
        <v>0</v>
      </c>
      <c r="AA16" s="31">
        <v>5.653804347826088</v>
      </c>
      <c r="AB16" s="31">
        <v>0</v>
      </c>
      <c r="AC16" s="31">
        <v>8.1435869565217409</v>
      </c>
      <c r="AD16" s="31">
        <v>0</v>
      </c>
      <c r="AE16" s="31">
        <v>0</v>
      </c>
      <c r="AF16" t="s">
        <v>75</v>
      </c>
      <c r="AG16" s="32">
        <v>10</v>
      </c>
      <c r="AH16"/>
    </row>
    <row r="17" spans="1:34" x14ac:dyDescent="0.25">
      <c r="A17" t="s">
        <v>245</v>
      </c>
      <c r="B17" t="s">
        <v>123</v>
      </c>
      <c r="C17" t="s">
        <v>166</v>
      </c>
      <c r="D17" t="s">
        <v>210</v>
      </c>
      <c r="E17" s="31">
        <v>27.217391304347824</v>
      </c>
      <c r="F17" s="31">
        <v>4.1168530351437704</v>
      </c>
      <c r="G17" s="31">
        <v>3.9123801916932903</v>
      </c>
      <c r="H17" s="31">
        <v>0.51886182108626189</v>
      </c>
      <c r="I17" s="31">
        <v>0.31438897763578272</v>
      </c>
      <c r="J17" s="31">
        <v>112.05000000000001</v>
      </c>
      <c r="K17" s="31">
        <v>106.48478260869564</v>
      </c>
      <c r="L17" s="31">
        <v>14.122065217391302</v>
      </c>
      <c r="M17" s="31">
        <v>8.5568478260869547</v>
      </c>
      <c r="N17" s="31">
        <v>0</v>
      </c>
      <c r="O17" s="31">
        <v>5.5652173913043477</v>
      </c>
      <c r="P17" s="31">
        <v>29.040869565217395</v>
      </c>
      <c r="Q17" s="31">
        <v>29.040869565217395</v>
      </c>
      <c r="R17" s="31">
        <v>0</v>
      </c>
      <c r="S17" s="31">
        <v>68.887065217391296</v>
      </c>
      <c r="T17" s="31">
        <v>40.848369565217389</v>
      </c>
      <c r="U17" s="31">
        <v>28.038695652173907</v>
      </c>
      <c r="V17" s="31">
        <v>0</v>
      </c>
      <c r="W17" s="31">
        <v>0</v>
      </c>
      <c r="X17" s="31">
        <v>0</v>
      </c>
      <c r="Y17" s="31">
        <v>0</v>
      </c>
      <c r="Z17" s="31">
        <v>0</v>
      </c>
      <c r="AA17" s="31">
        <v>0</v>
      </c>
      <c r="AB17" s="31">
        <v>0</v>
      </c>
      <c r="AC17" s="31">
        <v>0</v>
      </c>
      <c r="AD17" s="31">
        <v>0</v>
      </c>
      <c r="AE17" s="31">
        <v>0</v>
      </c>
      <c r="AF17" t="s">
        <v>44</v>
      </c>
      <c r="AG17" s="32">
        <v>10</v>
      </c>
      <c r="AH17"/>
    </row>
    <row r="18" spans="1:34" x14ac:dyDescent="0.25">
      <c r="A18" t="s">
        <v>245</v>
      </c>
      <c r="B18" t="s">
        <v>92</v>
      </c>
      <c r="C18" t="s">
        <v>170</v>
      </c>
      <c r="D18" t="s">
        <v>214</v>
      </c>
      <c r="E18" s="31">
        <v>39.902173913043477</v>
      </c>
      <c r="F18" s="31">
        <v>3.4123345137564698</v>
      </c>
      <c r="G18" s="31">
        <v>3.2676872786706621</v>
      </c>
      <c r="H18" s="31">
        <v>0.76204031599019351</v>
      </c>
      <c r="I18" s="31">
        <v>0.62038953963497701</v>
      </c>
      <c r="J18" s="31">
        <v>136.1595652173913</v>
      </c>
      <c r="K18" s="31">
        <v>130.38782608695652</v>
      </c>
      <c r="L18" s="31">
        <v>30.407065217391306</v>
      </c>
      <c r="M18" s="31">
        <v>24.754891304347829</v>
      </c>
      <c r="N18" s="31">
        <v>0</v>
      </c>
      <c r="O18" s="31">
        <v>5.6521739130434785</v>
      </c>
      <c r="P18" s="31">
        <v>24.117717391304353</v>
      </c>
      <c r="Q18" s="31">
        <v>23.998152173913049</v>
      </c>
      <c r="R18" s="31">
        <v>0.11956521739130435</v>
      </c>
      <c r="S18" s="31">
        <v>81.63478260869563</v>
      </c>
      <c r="T18" s="31">
        <v>60.287717391304334</v>
      </c>
      <c r="U18" s="31">
        <v>21.347065217391297</v>
      </c>
      <c r="V18" s="31">
        <v>0</v>
      </c>
      <c r="W18" s="31">
        <v>5.5191304347826087</v>
      </c>
      <c r="X18" s="31">
        <v>0</v>
      </c>
      <c r="Y18" s="31">
        <v>0</v>
      </c>
      <c r="Z18" s="31">
        <v>0</v>
      </c>
      <c r="AA18" s="31">
        <v>5.399565217391304</v>
      </c>
      <c r="AB18" s="31">
        <v>0.11956521739130435</v>
      </c>
      <c r="AC18" s="31">
        <v>0</v>
      </c>
      <c r="AD18" s="31">
        <v>0</v>
      </c>
      <c r="AE18" s="31">
        <v>0</v>
      </c>
      <c r="AF18" t="s">
        <v>13</v>
      </c>
      <c r="AG18" s="32">
        <v>10</v>
      </c>
      <c r="AH18"/>
    </row>
    <row r="19" spans="1:34" x14ac:dyDescent="0.25">
      <c r="A19" t="s">
        <v>245</v>
      </c>
      <c r="B19" t="s">
        <v>94</v>
      </c>
      <c r="C19" t="s">
        <v>169</v>
      </c>
      <c r="D19" t="s">
        <v>213</v>
      </c>
      <c r="E19" s="31">
        <v>62.489130434782609</v>
      </c>
      <c r="F19" s="31">
        <v>3.3864985214819971</v>
      </c>
      <c r="G19" s="31">
        <v>3.127997912680466</v>
      </c>
      <c r="H19" s="31">
        <v>0.50978952861367199</v>
      </c>
      <c r="I19" s="31">
        <v>0.25372412593494525</v>
      </c>
      <c r="J19" s="31">
        <v>211.61934782608697</v>
      </c>
      <c r="K19" s="31">
        <v>195.46586956521739</v>
      </c>
      <c r="L19" s="31">
        <v>31.856304347826093</v>
      </c>
      <c r="M19" s="31">
        <v>15.855000000000004</v>
      </c>
      <c r="N19" s="31">
        <v>10.43608695652174</v>
      </c>
      <c r="O19" s="31">
        <v>5.5652173913043477</v>
      </c>
      <c r="P19" s="31">
        <v>54.515978260869588</v>
      </c>
      <c r="Q19" s="31">
        <v>54.363804347826111</v>
      </c>
      <c r="R19" s="31">
        <v>0.15217391304347827</v>
      </c>
      <c r="S19" s="31">
        <v>125.24706521739128</v>
      </c>
      <c r="T19" s="31">
        <v>108.4198913043478</v>
      </c>
      <c r="U19" s="31">
        <v>16.827173913043485</v>
      </c>
      <c r="V19" s="31">
        <v>0</v>
      </c>
      <c r="W19" s="31">
        <v>2.954891304347826</v>
      </c>
      <c r="X19" s="31">
        <v>0.52173913043478259</v>
      </c>
      <c r="Y19" s="31">
        <v>0</v>
      </c>
      <c r="Z19" s="31">
        <v>0</v>
      </c>
      <c r="AA19" s="31">
        <v>1.5840217391304348</v>
      </c>
      <c r="AB19" s="31">
        <v>0.15217391304347827</v>
      </c>
      <c r="AC19" s="31">
        <v>0.69695652173913036</v>
      </c>
      <c r="AD19" s="31">
        <v>0</v>
      </c>
      <c r="AE19" s="31">
        <v>0</v>
      </c>
      <c r="AF19" t="s">
        <v>15</v>
      </c>
      <c r="AG19" s="32">
        <v>10</v>
      </c>
      <c r="AH19"/>
    </row>
    <row r="20" spans="1:34" x14ac:dyDescent="0.25">
      <c r="A20" t="s">
        <v>245</v>
      </c>
      <c r="B20" t="s">
        <v>101</v>
      </c>
      <c r="C20" t="s">
        <v>176</v>
      </c>
      <c r="D20" t="s">
        <v>218</v>
      </c>
      <c r="E20" s="31">
        <v>24.445652173913043</v>
      </c>
      <c r="F20" s="31">
        <v>5.8084215206758554</v>
      </c>
      <c r="G20" s="31">
        <v>5.2423299244108481</v>
      </c>
      <c r="H20" s="31">
        <v>0.96098710538016907</v>
      </c>
      <c r="I20" s="31">
        <v>0.48489550911516244</v>
      </c>
      <c r="J20" s="31">
        <v>141.99065217391302</v>
      </c>
      <c r="K20" s="31">
        <v>128.15217391304344</v>
      </c>
      <c r="L20" s="31">
        <v>23.491956521739134</v>
      </c>
      <c r="M20" s="31">
        <v>11.853586956521742</v>
      </c>
      <c r="N20" s="31">
        <v>7.3841304347826107</v>
      </c>
      <c r="O20" s="31">
        <v>4.2542391304347831</v>
      </c>
      <c r="P20" s="31">
        <v>29.955326086956514</v>
      </c>
      <c r="Q20" s="31">
        <v>27.755217391304342</v>
      </c>
      <c r="R20" s="31">
        <v>2.2001086956521734</v>
      </c>
      <c r="S20" s="31">
        <v>88.543369565217375</v>
      </c>
      <c r="T20" s="31">
        <v>88.543369565217375</v>
      </c>
      <c r="U20" s="31">
        <v>0</v>
      </c>
      <c r="V20" s="31">
        <v>0</v>
      </c>
      <c r="W20" s="31">
        <v>0</v>
      </c>
      <c r="X20" s="31">
        <v>0</v>
      </c>
      <c r="Y20" s="31">
        <v>0</v>
      </c>
      <c r="Z20" s="31">
        <v>0</v>
      </c>
      <c r="AA20" s="31">
        <v>0</v>
      </c>
      <c r="AB20" s="31">
        <v>0</v>
      </c>
      <c r="AC20" s="31">
        <v>0</v>
      </c>
      <c r="AD20" s="31">
        <v>0</v>
      </c>
      <c r="AE20" s="31">
        <v>0</v>
      </c>
      <c r="AF20" t="s">
        <v>22</v>
      </c>
      <c r="AG20" s="32">
        <v>10</v>
      </c>
      <c r="AH20"/>
    </row>
    <row r="21" spans="1:34" x14ac:dyDescent="0.25">
      <c r="A21" t="s">
        <v>245</v>
      </c>
      <c r="B21" t="s">
        <v>106</v>
      </c>
      <c r="C21" t="s">
        <v>181</v>
      </c>
      <c r="D21" t="s">
        <v>222</v>
      </c>
      <c r="E21" s="31">
        <v>29.467391304347824</v>
      </c>
      <c r="F21" s="31">
        <v>4.6982810770933252</v>
      </c>
      <c r="G21" s="31">
        <v>4.337561785319072</v>
      </c>
      <c r="H21" s="31">
        <v>1.1371228329029879</v>
      </c>
      <c r="I21" s="31">
        <v>0.77640354112873478</v>
      </c>
      <c r="J21" s="31">
        <v>138.44608695652178</v>
      </c>
      <c r="K21" s="31">
        <v>127.81663043478264</v>
      </c>
      <c r="L21" s="31">
        <v>33.508043478260866</v>
      </c>
      <c r="M21" s="31">
        <v>22.878586956521737</v>
      </c>
      <c r="N21" s="31">
        <v>4.6374999999999993</v>
      </c>
      <c r="O21" s="31">
        <v>5.9919565217391302</v>
      </c>
      <c r="P21" s="31">
        <v>13.252934782608692</v>
      </c>
      <c r="Q21" s="31">
        <v>13.252934782608692</v>
      </c>
      <c r="R21" s="31">
        <v>0</v>
      </c>
      <c r="S21" s="31">
        <v>91.685108695652218</v>
      </c>
      <c r="T21" s="31">
        <v>79.44326086956525</v>
      </c>
      <c r="U21" s="31">
        <v>10.096956521739138</v>
      </c>
      <c r="V21" s="31">
        <v>2.1448913043478264</v>
      </c>
      <c r="W21" s="31">
        <v>0</v>
      </c>
      <c r="X21" s="31">
        <v>0</v>
      </c>
      <c r="Y21" s="31">
        <v>0</v>
      </c>
      <c r="Z21" s="31">
        <v>0</v>
      </c>
      <c r="AA21" s="31">
        <v>0</v>
      </c>
      <c r="AB21" s="31">
        <v>0</v>
      </c>
      <c r="AC21" s="31">
        <v>0</v>
      </c>
      <c r="AD21" s="31">
        <v>0</v>
      </c>
      <c r="AE21" s="31">
        <v>0</v>
      </c>
      <c r="AF21" t="s">
        <v>27</v>
      </c>
      <c r="AG21" s="32">
        <v>10</v>
      </c>
      <c r="AH21"/>
    </row>
    <row r="22" spans="1:34" x14ac:dyDescent="0.25">
      <c r="A22" t="s">
        <v>245</v>
      </c>
      <c r="B22" t="s">
        <v>136</v>
      </c>
      <c r="C22" t="s">
        <v>194</v>
      </c>
      <c r="D22" t="s">
        <v>212</v>
      </c>
      <c r="E22" s="31">
        <v>94.282608695652172</v>
      </c>
      <c r="F22" s="31">
        <v>3.6434978095457686</v>
      </c>
      <c r="G22" s="31">
        <v>3.0272284989624163</v>
      </c>
      <c r="H22" s="31">
        <v>0.56054646068711089</v>
      </c>
      <c r="I22" s="31">
        <v>0.3240719391284298</v>
      </c>
      <c r="J22" s="31">
        <v>343.51847826086953</v>
      </c>
      <c r="K22" s="31">
        <v>285.41499999999996</v>
      </c>
      <c r="L22" s="31">
        <v>52.849782608695648</v>
      </c>
      <c r="M22" s="31">
        <v>30.554347826086957</v>
      </c>
      <c r="N22" s="31">
        <v>16.556304347826082</v>
      </c>
      <c r="O22" s="31">
        <v>5.7391304347826084</v>
      </c>
      <c r="P22" s="31">
        <v>123.7721739130435</v>
      </c>
      <c r="Q22" s="31">
        <v>87.964130434782632</v>
      </c>
      <c r="R22" s="31">
        <v>35.808043478260863</v>
      </c>
      <c r="S22" s="31">
        <v>166.89652173913038</v>
      </c>
      <c r="T22" s="31">
        <v>127.58206521739123</v>
      </c>
      <c r="U22" s="31">
        <v>39.314456521739146</v>
      </c>
      <c r="V22" s="31">
        <v>0</v>
      </c>
      <c r="W22" s="31">
        <v>0</v>
      </c>
      <c r="X22" s="31">
        <v>0</v>
      </c>
      <c r="Y22" s="31">
        <v>0</v>
      </c>
      <c r="Z22" s="31">
        <v>0</v>
      </c>
      <c r="AA22" s="31">
        <v>0</v>
      </c>
      <c r="AB22" s="31">
        <v>0</v>
      </c>
      <c r="AC22" s="31">
        <v>0</v>
      </c>
      <c r="AD22" s="31">
        <v>0</v>
      </c>
      <c r="AE22" s="31">
        <v>0</v>
      </c>
      <c r="AF22" t="s">
        <v>57</v>
      </c>
      <c r="AG22" s="32">
        <v>10</v>
      </c>
      <c r="AH22"/>
    </row>
    <row r="23" spans="1:34" x14ac:dyDescent="0.25">
      <c r="A23" t="s">
        <v>245</v>
      </c>
      <c r="B23" t="s">
        <v>117</v>
      </c>
      <c r="C23" t="s">
        <v>188</v>
      </c>
      <c r="D23" t="s">
        <v>227</v>
      </c>
      <c r="E23" s="31">
        <v>36.836956521739133</v>
      </c>
      <c r="F23" s="31">
        <v>4.1134405429330174</v>
      </c>
      <c r="G23" s="31">
        <v>3.8135880790793744</v>
      </c>
      <c r="H23" s="31">
        <v>0.9314547064030686</v>
      </c>
      <c r="I23" s="31">
        <v>0.63160224254942454</v>
      </c>
      <c r="J23" s="31">
        <v>151.52663043478259</v>
      </c>
      <c r="K23" s="31">
        <v>140.48097826086956</v>
      </c>
      <c r="L23" s="31">
        <v>34.311956521739127</v>
      </c>
      <c r="M23" s="31">
        <v>23.266304347826086</v>
      </c>
      <c r="N23" s="31">
        <v>5.8179347826086953</v>
      </c>
      <c r="O23" s="31">
        <v>5.2277173913043473</v>
      </c>
      <c r="P23" s="31">
        <v>14.652173913043478</v>
      </c>
      <c r="Q23" s="31">
        <v>14.652173913043478</v>
      </c>
      <c r="R23" s="31">
        <v>0</v>
      </c>
      <c r="S23" s="31">
        <v>102.5625</v>
      </c>
      <c r="T23" s="31">
        <v>98.038043478260875</v>
      </c>
      <c r="U23" s="31">
        <v>4.5244565217391308</v>
      </c>
      <c r="V23" s="31">
        <v>0</v>
      </c>
      <c r="W23" s="31">
        <v>0</v>
      </c>
      <c r="X23" s="31">
        <v>0</v>
      </c>
      <c r="Y23" s="31">
        <v>0</v>
      </c>
      <c r="Z23" s="31">
        <v>0</v>
      </c>
      <c r="AA23" s="31">
        <v>0</v>
      </c>
      <c r="AB23" s="31">
        <v>0</v>
      </c>
      <c r="AC23" s="31">
        <v>0</v>
      </c>
      <c r="AD23" s="31">
        <v>0</v>
      </c>
      <c r="AE23" s="31">
        <v>0</v>
      </c>
      <c r="AF23" t="s">
        <v>38</v>
      </c>
      <c r="AG23" s="32">
        <v>10</v>
      </c>
      <c r="AH23"/>
    </row>
    <row r="24" spans="1:34" x14ac:dyDescent="0.25">
      <c r="A24" t="s">
        <v>245</v>
      </c>
      <c r="B24" t="s">
        <v>139</v>
      </c>
      <c r="C24" t="s">
        <v>195</v>
      </c>
      <c r="D24" t="s">
        <v>230</v>
      </c>
      <c r="E24" s="31">
        <v>25.891304347826086</v>
      </c>
      <c r="F24" s="31">
        <v>4.2442779177162047</v>
      </c>
      <c r="G24" s="31">
        <v>3.955445004198153</v>
      </c>
      <c r="H24" s="31">
        <v>1.0865575146935351</v>
      </c>
      <c r="I24" s="31">
        <v>0.79772460117548294</v>
      </c>
      <c r="J24" s="31">
        <v>109.88989130434783</v>
      </c>
      <c r="K24" s="31">
        <v>102.41163043478261</v>
      </c>
      <c r="L24" s="31">
        <v>28.132391304347831</v>
      </c>
      <c r="M24" s="31">
        <v>20.654130434782612</v>
      </c>
      <c r="N24" s="31">
        <v>1.7391304347826086</v>
      </c>
      <c r="O24" s="31">
        <v>5.7391304347826084</v>
      </c>
      <c r="P24" s="31">
        <v>15.075108695652174</v>
      </c>
      <c r="Q24" s="31">
        <v>15.075108695652174</v>
      </c>
      <c r="R24" s="31">
        <v>0</v>
      </c>
      <c r="S24" s="31">
        <v>66.682391304347831</v>
      </c>
      <c r="T24" s="31">
        <v>54.021739130434796</v>
      </c>
      <c r="U24" s="31">
        <v>12.660652173913041</v>
      </c>
      <c r="V24" s="31">
        <v>0</v>
      </c>
      <c r="W24" s="31">
        <v>0</v>
      </c>
      <c r="X24" s="31">
        <v>0</v>
      </c>
      <c r="Y24" s="31">
        <v>0</v>
      </c>
      <c r="Z24" s="31">
        <v>0</v>
      </c>
      <c r="AA24" s="31">
        <v>0</v>
      </c>
      <c r="AB24" s="31">
        <v>0</v>
      </c>
      <c r="AC24" s="31">
        <v>0</v>
      </c>
      <c r="AD24" s="31">
        <v>0</v>
      </c>
      <c r="AE24" s="31">
        <v>0</v>
      </c>
      <c r="AF24" t="s">
        <v>60</v>
      </c>
      <c r="AG24" s="32">
        <v>10</v>
      </c>
      <c r="AH24"/>
    </row>
    <row r="25" spans="1:34" x14ac:dyDescent="0.25">
      <c r="A25" t="s">
        <v>245</v>
      </c>
      <c r="B25" t="s">
        <v>99</v>
      </c>
      <c r="C25" t="s">
        <v>174</v>
      </c>
      <c r="D25" t="s">
        <v>200</v>
      </c>
      <c r="E25" s="31">
        <v>32.923913043478258</v>
      </c>
      <c r="F25" s="31">
        <v>5.5371640805546392</v>
      </c>
      <c r="G25" s="31">
        <v>5.1594651700231093</v>
      </c>
      <c r="H25" s="31">
        <v>1.1082271376691979</v>
      </c>
      <c r="I25" s="31">
        <v>0.73052822713766918</v>
      </c>
      <c r="J25" s="31">
        <v>182.30510869565217</v>
      </c>
      <c r="K25" s="31">
        <v>169.86978260869563</v>
      </c>
      <c r="L25" s="31">
        <v>36.487173913043478</v>
      </c>
      <c r="M25" s="31">
        <v>24.051847826086956</v>
      </c>
      <c r="N25" s="31">
        <v>7.3918478260869565</v>
      </c>
      <c r="O25" s="31">
        <v>5.0434782608695654</v>
      </c>
      <c r="P25" s="31">
        <v>22.908043478260865</v>
      </c>
      <c r="Q25" s="31">
        <v>22.908043478260865</v>
      </c>
      <c r="R25" s="31">
        <v>0</v>
      </c>
      <c r="S25" s="31">
        <v>122.90989130434781</v>
      </c>
      <c r="T25" s="31">
        <v>106.30445652173911</v>
      </c>
      <c r="U25" s="31">
        <v>16.6054347826087</v>
      </c>
      <c r="V25" s="31">
        <v>0</v>
      </c>
      <c r="W25" s="31">
        <v>0</v>
      </c>
      <c r="X25" s="31">
        <v>0</v>
      </c>
      <c r="Y25" s="31">
        <v>0</v>
      </c>
      <c r="Z25" s="31">
        <v>0</v>
      </c>
      <c r="AA25" s="31">
        <v>0</v>
      </c>
      <c r="AB25" s="31">
        <v>0</v>
      </c>
      <c r="AC25" s="31">
        <v>0</v>
      </c>
      <c r="AD25" s="31">
        <v>0</v>
      </c>
      <c r="AE25" s="31">
        <v>0</v>
      </c>
      <c r="AF25" t="s">
        <v>20</v>
      </c>
      <c r="AG25" s="32">
        <v>10</v>
      </c>
      <c r="AH25"/>
    </row>
    <row r="26" spans="1:34" x14ac:dyDescent="0.25">
      <c r="A26" t="s">
        <v>245</v>
      </c>
      <c r="B26" t="s">
        <v>83</v>
      </c>
      <c r="C26" t="s">
        <v>162</v>
      </c>
      <c r="D26" t="s">
        <v>207</v>
      </c>
      <c r="E26" s="31">
        <v>73.510869565217391</v>
      </c>
      <c r="F26" s="31">
        <v>3.7764468431169598</v>
      </c>
      <c r="G26" s="31">
        <v>3.5222194292473752</v>
      </c>
      <c r="H26" s="31">
        <v>0.70200354872098181</v>
      </c>
      <c r="I26" s="31">
        <v>0.49042880378530235</v>
      </c>
      <c r="J26" s="31">
        <v>277.6098913043478</v>
      </c>
      <c r="K26" s="31">
        <v>258.92141304347825</v>
      </c>
      <c r="L26" s="31">
        <v>51.604891304347824</v>
      </c>
      <c r="M26" s="31">
        <v>36.051847826086956</v>
      </c>
      <c r="N26" s="31">
        <v>10.335652173913042</v>
      </c>
      <c r="O26" s="31">
        <v>5.2173913043478262</v>
      </c>
      <c r="P26" s="31">
        <v>75.468369565217358</v>
      </c>
      <c r="Q26" s="31">
        <v>72.33293478260866</v>
      </c>
      <c r="R26" s="31">
        <v>3.1354347826086961</v>
      </c>
      <c r="S26" s="31">
        <v>150.53663043478264</v>
      </c>
      <c r="T26" s="31">
        <v>121.47271739130439</v>
      </c>
      <c r="U26" s="31">
        <v>29.063913043478252</v>
      </c>
      <c r="V26" s="31">
        <v>0</v>
      </c>
      <c r="W26" s="31">
        <v>0</v>
      </c>
      <c r="X26" s="31">
        <v>0</v>
      </c>
      <c r="Y26" s="31">
        <v>0</v>
      </c>
      <c r="Z26" s="31">
        <v>0</v>
      </c>
      <c r="AA26" s="31">
        <v>0</v>
      </c>
      <c r="AB26" s="31">
        <v>0</v>
      </c>
      <c r="AC26" s="31">
        <v>0</v>
      </c>
      <c r="AD26" s="31">
        <v>0</v>
      </c>
      <c r="AE26" s="31">
        <v>0</v>
      </c>
      <c r="AF26" t="s">
        <v>4</v>
      </c>
      <c r="AG26" s="32">
        <v>10</v>
      </c>
      <c r="AH26"/>
    </row>
    <row r="27" spans="1:34" x14ac:dyDescent="0.25">
      <c r="A27" t="s">
        <v>245</v>
      </c>
      <c r="B27" t="s">
        <v>120</v>
      </c>
      <c r="C27" t="s">
        <v>189</v>
      </c>
      <c r="D27" t="s">
        <v>229</v>
      </c>
      <c r="E27" s="31">
        <v>28.065217391304348</v>
      </c>
      <c r="F27" s="31">
        <v>4.6610495739736635</v>
      </c>
      <c r="G27" s="31">
        <v>4.23004647560031</v>
      </c>
      <c r="H27" s="31">
        <v>1.1916305189775367</v>
      </c>
      <c r="I27" s="31">
        <v>0.76827652982184347</v>
      </c>
      <c r="J27" s="31">
        <v>130.81336956521739</v>
      </c>
      <c r="K27" s="31">
        <v>118.71717391304348</v>
      </c>
      <c r="L27" s="31">
        <v>33.443369565217388</v>
      </c>
      <c r="M27" s="31">
        <v>21.561847826086954</v>
      </c>
      <c r="N27" s="31">
        <v>6.0554347826086943</v>
      </c>
      <c r="O27" s="31">
        <v>5.8260869565217392</v>
      </c>
      <c r="P27" s="31">
        <v>15.766521739130431</v>
      </c>
      <c r="Q27" s="31">
        <v>15.551847826086952</v>
      </c>
      <c r="R27" s="31">
        <v>0.21467391304347827</v>
      </c>
      <c r="S27" s="31">
        <v>81.603478260869579</v>
      </c>
      <c r="T27" s="31">
        <v>81.603478260869579</v>
      </c>
      <c r="U27" s="31">
        <v>0</v>
      </c>
      <c r="V27" s="31">
        <v>0</v>
      </c>
      <c r="W27" s="31">
        <v>0.82336956521739135</v>
      </c>
      <c r="X27" s="31">
        <v>0</v>
      </c>
      <c r="Y27" s="31">
        <v>0</v>
      </c>
      <c r="Z27" s="31">
        <v>0.60869565217391308</v>
      </c>
      <c r="AA27" s="31">
        <v>0</v>
      </c>
      <c r="AB27" s="31">
        <v>0.21467391304347827</v>
      </c>
      <c r="AC27" s="31">
        <v>0</v>
      </c>
      <c r="AD27" s="31">
        <v>0</v>
      </c>
      <c r="AE27" s="31">
        <v>0</v>
      </c>
      <c r="AF27" t="s">
        <v>41</v>
      </c>
      <c r="AG27" s="32">
        <v>10</v>
      </c>
      <c r="AH27"/>
    </row>
    <row r="28" spans="1:34" x14ac:dyDescent="0.25">
      <c r="A28" t="s">
        <v>245</v>
      </c>
      <c r="B28" t="s">
        <v>104</v>
      </c>
      <c r="C28" t="s">
        <v>179</v>
      </c>
      <c r="D28" t="s">
        <v>220</v>
      </c>
      <c r="E28" s="31">
        <v>38.380434782608695</v>
      </c>
      <c r="F28" s="31">
        <v>4.0046219201359383</v>
      </c>
      <c r="G28" s="31">
        <v>3.8530359671481169</v>
      </c>
      <c r="H28" s="31">
        <v>1.4094732370433305</v>
      </c>
      <c r="I28" s="31">
        <v>1.2599405267629566</v>
      </c>
      <c r="J28" s="31">
        <v>153.6991304347826</v>
      </c>
      <c r="K28" s="31">
        <v>147.88119565217391</v>
      </c>
      <c r="L28" s="31">
        <v>54.096195652173911</v>
      </c>
      <c r="M28" s="31">
        <v>48.357065217391302</v>
      </c>
      <c r="N28" s="31">
        <v>0</v>
      </c>
      <c r="O28" s="31">
        <v>5.7391304347826084</v>
      </c>
      <c r="P28" s="31">
        <v>19.057391304347821</v>
      </c>
      <c r="Q28" s="31">
        <v>18.978586956521735</v>
      </c>
      <c r="R28" s="31">
        <v>7.880434782608696E-2</v>
      </c>
      <c r="S28" s="31">
        <v>80.545543478260882</v>
      </c>
      <c r="T28" s="31">
        <v>80.545543478260882</v>
      </c>
      <c r="U28" s="31">
        <v>0</v>
      </c>
      <c r="V28" s="31">
        <v>0</v>
      </c>
      <c r="W28" s="31">
        <v>7.880434782608696E-2</v>
      </c>
      <c r="X28" s="31">
        <v>0</v>
      </c>
      <c r="Y28" s="31">
        <v>0</v>
      </c>
      <c r="Z28" s="31">
        <v>0</v>
      </c>
      <c r="AA28" s="31">
        <v>0</v>
      </c>
      <c r="AB28" s="31">
        <v>7.880434782608696E-2</v>
      </c>
      <c r="AC28" s="31">
        <v>0</v>
      </c>
      <c r="AD28" s="31">
        <v>0</v>
      </c>
      <c r="AE28" s="31">
        <v>0</v>
      </c>
      <c r="AF28" t="s">
        <v>25</v>
      </c>
      <c r="AG28" s="32">
        <v>10</v>
      </c>
      <c r="AH28"/>
    </row>
    <row r="29" spans="1:34" x14ac:dyDescent="0.25">
      <c r="A29" t="s">
        <v>245</v>
      </c>
      <c r="B29" t="s">
        <v>98</v>
      </c>
      <c r="C29" t="s">
        <v>173</v>
      </c>
      <c r="D29" t="s">
        <v>216</v>
      </c>
      <c r="E29" s="31">
        <v>40.521739130434781</v>
      </c>
      <c r="F29" s="31">
        <v>3.1091872317596567</v>
      </c>
      <c r="G29" s="31">
        <v>2.9629962446351934</v>
      </c>
      <c r="H29" s="31">
        <v>0.61757242489270414</v>
      </c>
      <c r="I29" s="31">
        <v>0.47594152360515041</v>
      </c>
      <c r="J29" s="31">
        <v>125.98967391304348</v>
      </c>
      <c r="K29" s="31">
        <v>120.06576086956522</v>
      </c>
      <c r="L29" s="31">
        <v>25.025108695652182</v>
      </c>
      <c r="M29" s="31">
        <v>19.285978260869573</v>
      </c>
      <c r="N29" s="31">
        <v>0</v>
      </c>
      <c r="O29" s="31">
        <v>5.7391304347826084</v>
      </c>
      <c r="P29" s="31">
        <v>22.929347826086968</v>
      </c>
      <c r="Q29" s="31">
        <v>22.744565217391315</v>
      </c>
      <c r="R29" s="31">
        <v>0.18478260869565216</v>
      </c>
      <c r="S29" s="31">
        <v>78.035217391304329</v>
      </c>
      <c r="T29" s="31">
        <v>78.035217391304329</v>
      </c>
      <c r="U29" s="31">
        <v>0</v>
      </c>
      <c r="V29" s="31">
        <v>0</v>
      </c>
      <c r="W29" s="31">
        <v>0.18478260869565216</v>
      </c>
      <c r="X29" s="31">
        <v>0</v>
      </c>
      <c r="Y29" s="31">
        <v>0</v>
      </c>
      <c r="Z29" s="31">
        <v>0</v>
      </c>
      <c r="AA29" s="31">
        <v>0</v>
      </c>
      <c r="AB29" s="31">
        <v>0.18478260869565216</v>
      </c>
      <c r="AC29" s="31">
        <v>0</v>
      </c>
      <c r="AD29" s="31">
        <v>0</v>
      </c>
      <c r="AE29" s="31">
        <v>0</v>
      </c>
      <c r="AF29" t="s">
        <v>19</v>
      </c>
      <c r="AG29" s="32">
        <v>10</v>
      </c>
      <c r="AH29"/>
    </row>
    <row r="30" spans="1:34" x14ac:dyDescent="0.25">
      <c r="A30" t="s">
        <v>245</v>
      </c>
      <c r="B30" t="s">
        <v>112</v>
      </c>
      <c r="C30" t="s">
        <v>184</v>
      </c>
      <c r="D30" t="s">
        <v>225</v>
      </c>
      <c r="E30" s="31">
        <v>29.445652173913043</v>
      </c>
      <c r="F30" s="31">
        <v>5.146245847176079</v>
      </c>
      <c r="G30" s="31">
        <v>4.6713030638612016</v>
      </c>
      <c r="H30" s="31">
        <v>0.93004060538944267</v>
      </c>
      <c r="I30" s="31">
        <v>0.45509782207456612</v>
      </c>
      <c r="J30" s="31">
        <v>151.53456521739128</v>
      </c>
      <c r="K30" s="31">
        <v>137.54956521739126</v>
      </c>
      <c r="L30" s="31">
        <v>27.385652173913044</v>
      </c>
      <c r="M30" s="31">
        <v>13.40065217391304</v>
      </c>
      <c r="N30" s="31">
        <v>8.1878260869565231</v>
      </c>
      <c r="O30" s="31">
        <v>5.797173913043479</v>
      </c>
      <c r="P30" s="31">
        <v>27.789891304347833</v>
      </c>
      <c r="Q30" s="31">
        <v>27.789891304347833</v>
      </c>
      <c r="R30" s="31">
        <v>0</v>
      </c>
      <c r="S30" s="31">
        <v>96.359021739130398</v>
      </c>
      <c r="T30" s="31">
        <v>96.359021739130398</v>
      </c>
      <c r="U30" s="31">
        <v>0</v>
      </c>
      <c r="V30" s="31">
        <v>0</v>
      </c>
      <c r="W30" s="31">
        <v>19.450760869565219</v>
      </c>
      <c r="X30" s="31">
        <v>0</v>
      </c>
      <c r="Y30" s="31">
        <v>0</v>
      </c>
      <c r="Z30" s="31">
        <v>0</v>
      </c>
      <c r="AA30" s="31">
        <v>5.8933695652173919</v>
      </c>
      <c r="AB30" s="31">
        <v>0</v>
      </c>
      <c r="AC30" s="31">
        <v>13.557391304347826</v>
      </c>
      <c r="AD30" s="31">
        <v>0</v>
      </c>
      <c r="AE30" s="31">
        <v>0</v>
      </c>
      <c r="AF30" t="s">
        <v>33</v>
      </c>
      <c r="AG30" s="32">
        <v>10</v>
      </c>
      <c r="AH30"/>
    </row>
    <row r="31" spans="1:34" x14ac:dyDescent="0.25">
      <c r="A31" t="s">
        <v>245</v>
      </c>
      <c r="B31" t="s">
        <v>141</v>
      </c>
      <c r="C31" t="s">
        <v>168</v>
      </c>
      <c r="D31" t="s">
        <v>212</v>
      </c>
      <c r="E31" s="31">
        <v>85.945652173913047</v>
      </c>
      <c r="F31" s="31">
        <v>4.4388339446060465</v>
      </c>
      <c r="G31" s="31">
        <v>3.9770658909826744</v>
      </c>
      <c r="H31" s="31">
        <v>1.0233324901985583</v>
      </c>
      <c r="I31" s="31">
        <v>0.6239964588339445</v>
      </c>
      <c r="J31" s="31">
        <v>381.49847826086966</v>
      </c>
      <c r="K31" s="31">
        <v>341.81152173913051</v>
      </c>
      <c r="L31" s="31">
        <v>87.950978260869576</v>
      </c>
      <c r="M31" s="31">
        <v>53.629782608695649</v>
      </c>
      <c r="N31" s="31">
        <v>28.705434782608698</v>
      </c>
      <c r="O31" s="31">
        <v>5.615760869565217</v>
      </c>
      <c r="P31" s="31">
        <v>73.909347826086957</v>
      </c>
      <c r="Q31" s="31">
        <v>68.543586956521736</v>
      </c>
      <c r="R31" s="31">
        <v>5.365760869565217</v>
      </c>
      <c r="S31" s="31">
        <v>219.63815217391311</v>
      </c>
      <c r="T31" s="31">
        <v>219.63815217391311</v>
      </c>
      <c r="U31" s="31">
        <v>0</v>
      </c>
      <c r="V31" s="31">
        <v>0</v>
      </c>
      <c r="W31" s="31">
        <v>61.266413043478252</v>
      </c>
      <c r="X31" s="31">
        <v>18.967826086956517</v>
      </c>
      <c r="Y31" s="31">
        <v>0</v>
      </c>
      <c r="Z31" s="31">
        <v>0</v>
      </c>
      <c r="AA31" s="31">
        <v>11.336521739130433</v>
      </c>
      <c r="AB31" s="31">
        <v>0</v>
      </c>
      <c r="AC31" s="31">
        <v>30.962065217391306</v>
      </c>
      <c r="AD31" s="31">
        <v>0</v>
      </c>
      <c r="AE31" s="31">
        <v>0</v>
      </c>
      <c r="AF31" t="s">
        <v>62</v>
      </c>
      <c r="AG31" s="32">
        <v>10</v>
      </c>
      <c r="AH31"/>
    </row>
    <row r="32" spans="1:34" x14ac:dyDescent="0.25">
      <c r="A32" t="s">
        <v>245</v>
      </c>
      <c r="B32" t="s">
        <v>143</v>
      </c>
      <c r="C32" t="s">
        <v>167</v>
      </c>
      <c r="D32" t="s">
        <v>211</v>
      </c>
      <c r="E32" s="31">
        <v>51.673913043478258</v>
      </c>
      <c r="F32" s="31">
        <v>3.7439629785443835</v>
      </c>
      <c r="G32" s="31">
        <v>3.4149768615902398</v>
      </c>
      <c r="H32" s="31">
        <v>1.0400504838031128</v>
      </c>
      <c r="I32" s="31">
        <v>0.71106436684896901</v>
      </c>
      <c r="J32" s="31">
        <v>193.46521739130432</v>
      </c>
      <c r="K32" s="31">
        <v>176.46521739130435</v>
      </c>
      <c r="L32" s="31">
        <v>53.743478260869544</v>
      </c>
      <c r="M32" s="31">
        <v>36.743478260869551</v>
      </c>
      <c r="N32" s="31">
        <v>12.360869565217389</v>
      </c>
      <c r="O32" s="31">
        <v>4.6391304347826088</v>
      </c>
      <c r="P32" s="31">
        <v>29.688043478260873</v>
      </c>
      <c r="Q32" s="31">
        <v>29.688043478260873</v>
      </c>
      <c r="R32" s="31">
        <v>0</v>
      </c>
      <c r="S32" s="31">
        <v>110.0336956521739</v>
      </c>
      <c r="T32" s="31">
        <v>110.0336956521739</v>
      </c>
      <c r="U32" s="31">
        <v>0</v>
      </c>
      <c r="V32" s="31">
        <v>0</v>
      </c>
      <c r="W32" s="31">
        <v>7.5608695652173914</v>
      </c>
      <c r="X32" s="31">
        <v>0</v>
      </c>
      <c r="Y32" s="31">
        <v>0</v>
      </c>
      <c r="Z32" s="31">
        <v>0</v>
      </c>
      <c r="AA32" s="31">
        <v>7.5608695652173914</v>
      </c>
      <c r="AB32" s="31">
        <v>0</v>
      </c>
      <c r="AC32" s="31">
        <v>0</v>
      </c>
      <c r="AD32" s="31">
        <v>0</v>
      </c>
      <c r="AE32" s="31">
        <v>0</v>
      </c>
      <c r="AF32" t="s">
        <v>64</v>
      </c>
      <c r="AG32" s="32">
        <v>10</v>
      </c>
      <c r="AH32"/>
    </row>
    <row r="33" spans="1:34" x14ac:dyDescent="0.25">
      <c r="A33" t="s">
        <v>245</v>
      </c>
      <c r="B33" t="s">
        <v>142</v>
      </c>
      <c r="C33" t="s">
        <v>162</v>
      </c>
      <c r="D33" t="s">
        <v>207</v>
      </c>
      <c r="E33" s="31">
        <v>41.086956521739133</v>
      </c>
      <c r="F33" s="31">
        <v>5.1475767195767181</v>
      </c>
      <c r="G33" s="31">
        <v>4.5691904761904754</v>
      </c>
      <c r="H33" s="31">
        <v>1.5755370370370367</v>
      </c>
      <c r="I33" s="31">
        <v>0.9971507936507934</v>
      </c>
      <c r="J33" s="31">
        <v>211.49826086956517</v>
      </c>
      <c r="K33" s="31">
        <v>187.73413043478257</v>
      </c>
      <c r="L33" s="31">
        <v>64.734021739130426</v>
      </c>
      <c r="M33" s="31">
        <v>40.969891304347819</v>
      </c>
      <c r="N33" s="31">
        <v>16.816304347826087</v>
      </c>
      <c r="O33" s="31">
        <v>6.947826086956522</v>
      </c>
      <c r="P33" s="31">
        <v>32.267391304347832</v>
      </c>
      <c r="Q33" s="31">
        <v>32.267391304347832</v>
      </c>
      <c r="R33" s="31">
        <v>0</v>
      </c>
      <c r="S33" s="31">
        <v>114.49684782608692</v>
      </c>
      <c r="T33" s="31">
        <v>114.49684782608692</v>
      </c>
      <c r="U33" s="31">
        <v>0</v>
      </c>
      <c r="V33" s="31">
        <v>0</v>
      </c>
      <c r="W33" s="31">
        <v>4.5200000000000005</v>
      </c>
      <c r="X33" s="31">
        <v>1.1503260869565217</v>
      </c>
      <c r="Y33" s="31">
        <v>0</v>
      </c>
      <c r="Z33" s="31">
        <v>0</v>
      </c>
      <c r="AA33" s="31">
        <v>1.1532608695652173</v>
      </c>
      <c r="AB33" s="31">
        <v>0</v>
      </c>
      <c r="AC33" s="31">
        <v>2.2164130434782612</v>
      </c>
      <c r="AD33" s="31">
        <v>0</v>
      </c>
      <c r="AE33" s="31">
        <v>0</v>
      </c>
      <c r="AF33" t="s">
        <v>63</v>
      </c>
      <c r="AG33" s="32">
        <v>10</v>
      </c>
      <c r="AH33"/>
    </row>
    <row r="34" spans="1:34" x14ac:dyDescent="0.25">
      <c r="A34" t="s">
        <v>245</v>
      </c>
      <c r="B34" t="s">
        <v>95</v>
      </c>
      <c r="C34" t="s">
        <v>169</v>
      </c>
      <c r="D34" t="s">
        <v>213</v>
      </c>
      <c r="E34" s="31">
        <v>50.173913043478258</v>
      </c>
      <c r="F34" s="31">
        <v>4.1001234835355271</v>
      </c>
      <c r="G34" s="31">
        <v>3.7722660311958394</v>
      </c>
      <c r="H34" s="31">
        <v>0.73838821490467954</v>
      </c>
      <c r="I34" s="31">
        <v>0.52895363951473151</v>
      </c>
      <c r="J34" s="31">
        <v>205.71923913043472</v>
      </c>
      <c r="K34" s="31">
        <v>189.26934782608689</v>
      </c>
      <c r="L34" s="31">
        <v>37.047826086956526</v>
      </c>
      <c r="M34" s="31">
        <v>26.539673913043483</v>
      </c>
      <c r="N34" s="31">
        <v>4.7690217391304346</v>
      </c>
      <c r="O34" s="31">
        <v>5.7391304347826084</v>
      </c>
      <c r="P34" s="31">
        <v>60.875434782608686</v>
      </c>
      <c r="Q34" s="31">
        <v>54.933695652173903</v>
      </c>
      <c r="R34" s="31">
        <v>5.941739130434784</v>
      </c>
      <c r="S34" s="31">
        <v>107.79597826086952</v>
      </c>
      <c r="T34" s="31">
        <v>84.644673913043434</v>
      </c>
      <c r="U34" s="31">
        <v>23.151304347826084</v>
      </c>
      <c r="V34" s="31">
        <v>0</v>
      </c>
      <c r="W34" s="31">
        <v>1.2690217391304348</v>
      </c>
      <c r="X34" s="31">
        <v>0</v>
      </c>
      <c r="Y34" s="31">
        <v>7.3369565217391311E-2</v>
      </c>
      <c r="Z34" s="31">
        <v>0</v>
      </c>
      <c r="AA34" s="31">
        <v>0</v>
      </c>
      <c r="AB34" s="31">
        <v>5.9782608695652176E-2</v>
      </c>
      <c r="AC34" s="31">
        <v>1.0543478260869565</v>
      </c>
      <c r="AD34" s="31">
        <v>8.1521739130434784E-2</v>
      </c>
      <c r="AE34" s="31">
        <v>0</v>
      </c>
      <c r="AF34" t="s">
        <v>16</v>
      </c>
      <c r="AG34" s="32">
        <v>10</v>
      </c>
      <c r="AH34"/>
    </row>
    <row r="35" spans="1:34" x14ac:dyDescent="0.25">
      <c r="A35" t="s">
        <v>245</v>
      </c>
      <c r="B35" t="s">
        <v>130</v>
      </c>
      <c r="C35" t="s">
        <v>165</v>
      </c>
      <c r="D35" t="s">
        <v>208</v>
      </c>
      <c r="E35" s="31">
        <v>59.684782608695649</v>
      </c>
      <c r="F35" s="31">
        <v>4.3661427790930629</v>
      </c>
      <c r="G35" s="31">
        <v>3.9305008195228561</v>
      </c>
      <c r="H35" s="31">
        <v>0.83212347477690796</v>
      </c>
      <c r="I35" s="31">
        <v>0.39648151520670194</v>
      </c>
      <c r="J35" s="31">
        <v>260.59228260869571</v>
      </c>
      <c r="K35" s="31">
        <v>234.59108695652176</v>
      </c>
      <c r="L35" s="31">
        <v>49.665108695652187</v>
      </c>
      <c r="M35" s="31">
        <v>23.663913043478264</v>
      </c>
      <c r="N35" s="31">
        <v>20.620760869565228</v>
      </c>
      <c r="O35" s="31">
        <v>5.3804347826086953</v>
      </c>
      <c r="P35" s="31">
        <v>57.894565217391296</v>
      </c>
      <c r="Q35" s="31">
        <v>57.894565217391296</v>
      </c>
      <c r="R35" s="31">
        <v>0</v>
      </c>
      <c r="S35" s="31">
        <v>153.03260869565219</v>
      </c>
      <c r="T35" s="31">
        <v>140.51250000000002</v>
      </c>
      <c r="U35" s="31">
        <v>12.520108695652175</v>
      </c>
      <c r="V35" s="31">
        <v>0</v>
      </c>
      <c r="W35" s="31">
        <v>0</v>
      </c>
      <c r="X35" s="31">
        <v>0</v>
      </c>
      <c r="Y35" s="31">
        <v>0</v>
      </c>
      <c r="Z35" s="31">
        <v>0</v>
      </c>
      <c r="AA35" s="31">
        <v>0</v>
      </c>
      <c r="AB35" s="31">
        <v>0</v>
      </c>
      <c r="AC35" s="31">
        <v>0</v>
      </c>
      <c r="AD35" s="31">
        <v>0</v>
      </c>
      <c r="AE35" s="31">
        <v>0</v>
      </c>
      <c r="AF35" t="s">
        <v>51</v>
      </c>
      <c r="AG35" s="32">
        <v>10</v>
      </c>
      <c r="AH35"/>
    </row>
    <row r="36" spans="1:34" x14ac:dyDescent="0.25">
      <c r="A36" t="s">
        <v>245</v>
      </c>
      <c r="B36" t="s">
        <v>91</v>
      </c>
      <c r="C36" t="s">
        <v>169</v>
      </c>
      <c r="D36" t="s">
        <v>213</v>
      </c>
      <c r="E36" s="31">
        <v>46.836956521739133</v>
      </c>
      <c r="F36" s="31">
        <v>4.3520120677651413</v>
      </c>
      <c r="G36" s="31">
        <v>4.0032838245532592</v>
      </c>
      <c r="H36" s="31">
        <v>1.0277581805523321</v>
      </c>
      <c r="I36" s="31">
        <v>0.68106057089812011</v>
      </c>
      <c r="J36" s="31">
        <v>203.83499999999995</v>
      </c>
      <c r="K36" s="31">
        <v>187.50163043478256</v>
      </c>
      <c r="L36" s="31">
        <v>48.137065217391296</v>
      </c>
      <c r="M36" s="31">
        <v>31.898804347826083</v>
      </c>
      <c r="N36" s="31">
        <v>8.070760869565218</v>
      </c>
      <c r="O36" s="31">
        <v>8.1675000000000004</v>
      </c>
      <c r="P36" s="31">
        <v>56.062826086956477</v>
      </c>
      <c r="Q36" s="31">
        <v>55.967717391304305</v>
      </c>
      <c r="R36" s="31">
        <v>9.5108695652173919E-2</v>
      </c>
      <c r="S36" s="31">
        <v>99.635108695652178</v>
      </c>
      <c r="T36" s="31">
        <v>89.132608695652181</v>
      </c>
      <c r="U36" s="31">
        <v>10.333478260869565</v>
      </c>
      <c r="V36" s="31">
        <v>0.16902173913043478</v>
      </c>
      <c r="W36" s="31">
        <v>19.17173913043478</v>
      </c>
      <c r="X36" s="31">
        <v>0.85923913043478262</v>
      </c>
      <c r="Y36" s="31">
        <v>8.9673913043478257E-2</v>
      </c>
      <c r="Z36" s="31">
        <v>4.1141304347826084</v>
      </c>
      <c r="AA36" s="31">
        <v>5.8671739130434784</v>
      </c>
      <c r="AB36" s="31">
        <v>9.5108695652173919E-2</v>
      </c>
      <c r="AC36" s="31">
        <v>8.14641304347826</v>
      </c>
      <c r="AD36" s="31">
        <v>0</v>
      </c>
      <c r="AE36" s="31">
        <v>0</v>
      </c>
      <c r="AF36" t="s">
        <v>12</v>
      </c>
      <c r="AG36" s="32">
        <v>10</v>
      </c>
      <c r="AH36"/>
    </row>
    <row r="37" spans="1:34" x14ac:dyDescent="0.25">
      <c r="A37" t="s">
        <v>245</v>
      </c>
      <c r="B37" t="s">
        <v>89</v>
      </c>
      <c r="C37" t="s">
        <v>167</v>
      </c>
      <c r="D37" t="s">
        <v>211</v>
      </c>
      <c r="E37" s="31">
        <v>62.826086956521742</v>
      </c>
      <c r="F37" s="31">
        <v>3.5665847750865054</v>
      </c>
      <c r="G37" s="31">
        <v>3.3245865051903118</v>
      </c>
      <c r="H37" s="31">
        <v>0.96126989619377168</v>
      </c>
      <c r="I37" s="31">
        <v>0.72165051903114197</v>
      </c>
      <c r="J37" s="31">
        <v>224.07456521739132</v>
      </c>
      <c r="K37" s="31">
        <v>208.87076086956526</v>
      </c>
      <c r="L37" s="31">
        <v>60.392826086956525</v>
      </c>
      <c r="M37" s="31">
        <v>45.338478260869572</v>
      </c>
      <c r="N37" s="31">
        <v>1.0434782608695652</v>
      </c>
      <c r="O37" s="31">
        <v>14.010869565217391</v>
      </c>
      <c r="P37" s="31">
        <v>33.713804347826098</v>
      </c>
      <c r="Q37" s="31">
        <v>33.564347826086966</v>
      </c>
      <c r="R37" s="31">
        <v>0.14945652173913043</v>
      </c>
      <c r="S37" s="31">
        <v>129.96793478260872</v>
      </c>
      <c r="T37" s="31">
        <v>113.35880434782611</v>
      </c>
      <c r="U37" s="31">
        <v>16.609130434782607</v>
      </c>
      <c r="V37" s="31">
        <v>0</v>
      </c>
      <c r="W37" s="31">
        <v>6.5902173913043489</v>
      </c>
      <c r="X37" s="31">
        <v>0</v>
      </c>
      <c r="Y37" s="31">
        <v>0</v>
      </c>
      <c r="Z37" s="31">
        <v>0</v>
      </c>
      <c r="AA37" s="31">
        <v>6.4407608695652181</v>
      </c>
      <c r="AB37" s="31">
        <v>0.14945652173913043</v>
      </c>
      <c r="AC37" s="31">
        <v>0</v>
      </c>
      <c r="AD37" s="31">
        <v>0</v>
      </c>
      <c r="AE37" s="31">
        <v>0</v>
      </c>
      <c r="AF37" t="s">
        <v>10</v>
      </c>
      <c r="AG37" s="32">
        <v>10</v>
      </c>
      <c r="AH37"/>
    </row>
    <row r="38" spans="1:34" x14ac:dyDescent="0.25">
      <c r="A38" t="s">
        <v>245</v>
      </c>
      <c r="B38" t="s">
        <v>90</v>
      </c>
      <c r="C38" t="s">
        <v>168</v>
      </c>
      <c r="D38" t="s">
        <v>212</v>
      </c>
      <c r="E38" s="31">
        <v>53.793478260869563</v>
      </c>
      <c r="F38" s="31">
        <v>4.112141846837746</v>
      </c>
      <c r="G38" s="31">
        <v>3.7812123661345733</v>
      </c>
      <c r="H38" s="31">
        <v>0.96366942816730672</v>
      </c>
      <c r="I38" s="31">
        <v>0.72176399272580327</v>
      </c>
      <c r="J38" s="31">
        <v>221.20641304347831</v>
      </c>
      <c r="K38" s="31">
        <v>203.40456521739134</v>
      </c>
      <c r="L38" s="31">
        <v>51.839130434782618</v>
      </c>
      <c r="M38" s="31">
        <v>38.826195652173915</v>
      </c>
      <c r="N38" s="31">
        <v>7.4477173913043488</v>
      </c>
      <c r="O38" s="31">
        <v>5.5652173913043477</v>
      </c>
      <c r="P38" s="31">
        <v>40.265108695652174</v>
      </c>
      <c r="Q38" s="31">
        <v>35.476195652173914</v>
      </c>
      <c r="R38" s="31">
        <v>4.788913043478261</v>
      </c>
      <c r="S38" s="31">
        <v>129.10217391304352</v>
      </c>
      <c r="T38" s="31">
        <v>121.59728260869568</v>
      </c>
      <c r="U38" s="31">
        <v>7.5048913043478249</v>
      </c>
      <c r="V38" s="31">
        <v>0</v>
      </c>
      <c r="W38" s="31">
        <v>6.625</v>
      </c>
      <c r="X38" s="31">
        <v>0.86684782608695654</v>
      </c>
      <c r="Y38" s="31">
        <v>0</v>
      </c>
      <c r="Z38" s="31">
        <v>0</v>
      </c>
      <c r="AA38" s="31">
        <v>0</v>
      </c>
      <c r="AB38" s="31">
        <v>0</v>
      </c>
      <c r="AC38" s="31">
        <v>5.7581521739130439</v>
      </c>
      <c r="AD38" s="31">
        <v>0</v>
      </c>
      <c r="AE38" s="31">
        <v>0</v>
      </c>
      <c r="AF38" t="s">
        <v>11</v>
      </c>
      <c r="AG38" s="32">
        <v>10</v>
      </c>
      <c r="AH38"/>
    </row>
    <row r="39" spans="1:34" x14ac:dyDescent="0.25">
      <c r="A39" t="s">
        <v>245</v>
      </c>
      <c r="B39" t="s">
        <v>134</v>
      </c>
      <c r="C39" t="s">
        <v>193</v>
      </c>
      <c r="D39" t="s">
        <v>213</v>
      </c>
      <c r="E39" s="31">
        <v>65.543478260869563</v>
      </c>
      <c r="F39" s="31">
        <v>4.0832802653399662</v>
      </c>
      <c r="G39" s="31">
        <v>3.7297296849087891</v>
      </c>
      <c r="H39" s="31">
        <v>0.95634328358208953</v>
      </c>
      <c r="I39" s="31">
        <v>0.81329021558872294</v>
      </c>
      <c r="J39" s="31">
        <v>267.63239130434778</v>
      </c>
      <c r="K39" s="31">
        <v>244.4594565217391</v>
      </c>
      <c r="L39" s="31">
        <v>62.682065217391298</v>
      </c>
      <c r="M39" s="31">
        <v>53.305869565217385</v>
      </c>
      <c r="N39" s="31">
        <v>4.0908695652173916</v>
      </c>
      <c r="O39" s="31">
        <v>5.2853260869565215</v>
      </c>
      <c r="P39" s="31">
        <v>64.721847826086957</v>
      </c>
      <c r="Q39" s="31">
        <v>50.92510869565217</v>
      </c>
      <c r="R39" s="31">
        <v>13.79673913043478</v>
      </c>
      <c r="S39" s="31">
        <v>140.22847826086954</v>
      </c>
      <c r="T39" s="31">
        <v>131.30739130434779</v>
      </c>
      <c r="U39" s="31">
        <v>8.9210869565217354</v>
      </c>
      <c r="V39" s="31">
        <v>0</v>
      </c>
      <c r="W39" s="31">
        <v>0</v>
      </c>
      <c r="X39" s="31">
        <v>0</v>
      </c>
      <c r="Y39" s="31">
        <v>0</v>
      </c>
      <c r="Z39" s="31">
        <v>0</v>
      </c>
      <c r="AA39" s="31">
        <v>0</v>
      </c>
      <c r="AB39" s="31">
        <v>0</v>
      </c>
      <c r="AC39" s="31">
        <v>0</v>
      </c>
      <c r="AD39" s="31">
        <v>0</v>
      </c>
      <c r="AE39" s="31">
        <v>0</v>
      </c>
      <c r="AF39" t="s">
        <v>55</v>
      </c>
      <c r="AG39" s="32">
        <v>10</v>
      </c>
      <c r="AH39"/>
    </row>
    <row r="40" spans="1:34" x14ac:dyDescent="0.25">
      <c r="A40" t="s">
        <v>245</v>
      </c>
      <c r="B40" t="s">
        <v>119</v>
      </c>
      <c r="C40" t="s">
        <v>189</v>
      </c>
      <c r="D40" t="s">
        <v>229</v>
      </c>
      <c r="E40" s="31">
        <v>62.5</v>
      </c>
      <c r="F40" s="31">
        <v>4.2027843478260865</v>
      </c>
      <c r="G40" s="31">
        <v>3.8474226086956516</v>
      </c>
      <c r="H40" s="31">
        <v>1.1615634782608693</v>
      </c>
      <c r="I40" s="31">
        <v>0.80620173913043458</v>
      </c>
      <c r="J40" s="31">
        <v>262.67402173913041</v>
      </c>
      <c r="K40" s="31">
        <v>240.46391304347821</v>
      </c>
      <c r="L40" s="31">
        <v>72.597717391304329</v>
      </c>
      <c r="M40" s="31">
        <v>50.387608695652162</v>
      </c>
      <c r="N40" s="31">
        <v>16.470978260869561</v>
      </c>
      <c r="O40" s="31">
        <v>5.7391304347826084</v>
      </c>
      <c r="P40" s="31">
        <v>45.147391304347828</v>
      </c>
      <c r="Q40" s="31">
        <v>45.147391304347828</v>
      </c>
      <c r="R40" s="31">
        <v>0</v>
      </c>
      <c r="S40" s="31">
        <v>144.92891304347822</v>
      </c>
      <c r="T40" s="31">
        <v>128.28956521739127</v>
      </c>
      <c r="U40" s="31">
        <v>16.639347826086958</v>
      </c>
      <c r="V40" s="31">
        <v>0</v>
      </c>
      <c r="W40" s="31">
        <v>0.16304347826086957</v>
      </c>
      <c r="X40" s="31">
        <v>0</v>
      </c>
      <c r="Y40" s="31">
        <v>0</v>
      </c>
      <c r="Z40" s="31">
        <v>0</v>
      </c>
      <c r="AA40" s="31">
        <v>0</v>
      </c>
      <c r="AB40" s="31">
        <v>0</v>
      </c>
      <c r="AC40" s="31">
        <v>0.16304347826086957</v>
      </c>
      <c r="AD40" s="31">
        <v>0</v>
      </c>
      <c r="AE40" s="31">
        <v>0</v>
      </c>
      <c r="AF40" t="s">
        <v>40</v>
      </c>
      <c r="AG40" s="32">
        <v>10</v>
      </c>
      <c r="AH40"/>
    </row>
    <row r="41" spans="1:34" x14ac:dyDescent="0.25">
      <c r="A41" t="s">
        <v>245</v>
      </c>
      <c r="B41" t="s">
        <v>138</v>
      </c>
      <c r="C41" t="s">
        <v>167</v>
      </c>
      <c r="D41" t="s">
        <v>211</v>
      </c>
      <c r="E41" s="31">
        <v>61.619565217391305</v>
      </c>
      <c r="F41" s="31">
        <v>3.5169677191744575</v>
      </c>
      <c r="G41" s="31">
        <v>3.2320285764685126</v>
      </c>
      <c r="H41" s="31">
        <v>1.1587846180984298</v>
      </c>
      <c r="I41" s="31">
        <v>0.91276239195625286</v>
      </c>
      <c r="J41" s="31">
        <v>216.71402173913043</v>
      </c>
      <c r="K41" s="31">
        <v>199.15619565217389</v>
      </c>
      <c r="L41" s="31">
        <v>71.403804347826068</v>
      </c>
      <c r="M41" s="31">
        <v>56.24402173913041</v>
      </c>
      <c r="N41" s="31">
        <v>9.4206521739130444</v>
      </c>
      <c r="O41" s="31">
        <v>5.7391304347826084</v>
      </c>
      <c r="P41" s="31">
        <v>38.232499999999995</v>
      </c>
      <c r="Q41" s="31">
        <v>35.834456521739128</v>
      </c>
      <c r="R41" s="31">
        <v>2.3980434782608695</v>
      </c>
      <c r="S41" s="31">
        <v>107.07771739130436</v>
      </c>
      <c r="T41" s="31">
        <v>77.297282608695667</v>
      </c>
      <c r="U41" s="31">
        <v>24.169891304347829</v>
      </c>
      <c r="V41" s="31">
        <v>5.6105434782608707</v>
      </c>
      <c r="W41" s="31">
        <v>0.34239130434782611</v>
      </c>
      <c r="X41" s="31">
        <v>0</v>
      </c>
      <c r="Y41" s="31">
        <v>0</v>
      </c>
      <c r="Z41" s="31">
        <v>0</v>
      </c>
      <c r="AA41" s="31">
        <v>0.34239130434782611</v>
      </c>
      <c r="AB41" s="31">
        <v>0</v>
      </c>
      <c r="AC41" s="31">
        <v>0</v>
      </c>
      <c r="AD41" s="31">
        <v>0</v>
      </c>
      <c r="AE41" s="31">
        <v>0</v>
      </c>
      <c r="AF41" t="s">
        <v>59</v>
      </c>
      <c r="AG41" s="32">
        <v>10</v>
      </c>
      <c r="AH41"/>
    </row>
    <row r="42" spans="1:34" x14ac:dyDescent="0.25">
      <c r="A42" t="s">
        <v>245</v>
      </c>
      <c r="B42" t="s">
        <v>145</v>
      </c>
      <c r="C42" t="s">
        <v>197</v>
      </c>
      <c r="D42" t="s">
        <v>213</v>
      </c>
      <c r="E42" s="31">
        <v>58.945652173913047</v>
      </c>
      <c r="F42" s="31">
        <v>4.1639848792181455</v>
      </c>
      <c r="G42" s="31">
        <v>3.8552517056979538</v>
      </c>
      <c r="H42" s="31">
        <v>0.62926608888069324</v>
      </c>
      <c r="I42" s="31">
        <v>0.33464871842153782</v>
      </c>
      <c r="J42" s="31">
        <v>245.44880434782613</v>
      </c>
      <c r="K42" s="31">
        <v>227.25032608695656</v>
      </c>
      <c r="L42" s="31">
        <v>37.092499999999994</v>
      </c>
      <c r="M42" s="31">
        <v>19.726086956521737</v>
      </c>
      <c r="N42" s="31">
        <v>12.844673913043476</v>
      </c>
      <c r="O42" s="31">
        <v>4.5217391304347823</v>
      </c>
      <c r="P42" s="31">
        <v>67.554673913043487</v>
      </c>
      <c r="Q42" s="31">
        <v>66.722608695652184</v>
      </c>
      <c r="R42" s="31">
        <v>0.83206521739130446</v>
      </c>
      <c r="S42" s="31">
        <v>140.80163043478265</v>
      </c>
      <c r="T42" s="31">
        <v>121.74902173913047</v>
      </c>
      <c r="U42" s="31">
        <v>19.052608695652172</v>
      </c>
      <c r="V42" s="31">
        <v>0</v>
      </c>
      <c r="W42" s="31">
        <v>1.0625</v>
      </c>
      <c r="X42" s="31">
        <v>0</v>
      </c>
      <c r="Y42" s="31">
        <v>0</v>
      </c>
      <c r="Z42" s="31">
        <v>0</v>
      </c>
      <c r="AA42" s="31">
        <v>0</v>
      </c>
      <c r="AB42" s="31">
        <v>0</v>
      </c>
      <c r="AC42" s="31">
        <v>1.0625</v>
      </c>
      <c r="AD42" s="31">
        <v>0</v>
      </c>
      <c r="AE42" s="31">
        <v>0</v>
      </c>
      <c r="AF42" t="s">
        <v>66</v>
      </c>
      <c r="AG42" s="32">
        <v>10</v>
      </c>
      <c r="AH42"/>
    </row>
    <row r="43" spans="1:34" x14ac:dyDescent="0.25">
      <c r="A43" t="s">
        <v>245</v>
      </c>
      <c r="B43" t="s">
        <v>137</v>
      </c>
      <c r="C43" t="s">
        <v>171</v>
      </c>
      <c r="D43" t="s">
        <v>215</v>
      </c>
      <c r="E43" s="31">
        <v>57.586956521739133</v>
      </c>
      <c r="F43" s="31">
        <v>4.0107040392600997</v>
      </c>
      <c r="G43" s="31">
        <v>3.6958474896187252</v>
      </c>
      <c r="H43" s="31">
        <v>0.78036617591543955</v>
      </c>
      <c r="I43" s="31">
        <v>0.46550962627406545</v>
      </c>
      <c r="J43" s="31">
        <v>230.96423913043486</v>
      </c>
      <c r="K43" s="31">
        <v>212.83260869565225</v>
      </c>
      <c r="L43" s="31">
        <v>44.938913043478252</v>
      </c>
      <c r="M43" s="31">
        <v>26.80728260869564</v>
      </c>
      <c r="N43" s="31">
        <v>12.838152173913047</v>
      </c>
      <c r="O43" s="31">
        <v>5.2934782608695654</v>
      </c>
      <c r="P43" s="31">
        <v>52.177826086956529</v>
      </c>
      <c r="Q43" s="31">
        <v>52.177826086956529</v>
      </c>
      <c r="R43" s="31">
        <v>0</v>
      </c>
      <c r="S43" s="31">
        <v>133.84750000000008</v>
      </c>
      <c r="T43" s="31">
        <v>116.14510869565225</v>
      </c>
      <c r="U43" s="31">
        <v>17.702391304347824</v>
      </c>
      <c r="V43" s="31">
        <v>0</v>
      </c>
      <c r="W43" s="31">
        <v>5.3097826086956523</v>
      </c>
      <c r="X43" s="31">
        <v>0</v>
      </c>
      <c r="Y43" s="31">
        <v>0</v>
      </c>
      <c r="Z43" s="31">
        <v>0</v>
      </c>
      <c r="AA43" s="31">
        <v>5.3097826086956523</v>
      </c>
      <c r="AB43" s="31">
        <v>0</v>
      </c>
      <c r="AC43" s="31">
        <v>0</v>
      </c>
      <c r="AD43" s="31">
        <v>0</v>
      </c>
      <c r="AE43" s="31">
        <v>0</v>
      </c>
      <c r="AF43" t="s">
        <v>58</v>
      </c>
      <c r="AG43" s="32">
        <v>10</v>
      </c>
      <c r="AH43"/>
    </row>
    <row r="44" spans="1:34" x14ac:dyDescent="0.25">
      <c r="A44" t="s">
        <v>245</v>
      </c>
      <c r="B44" t="s">
        <v>135</v>
      </c>
      <c r="C44" t="s">
        <v>168</v>
      </c>
      <c r="D44" t="s">
        <v>212</v>
      </c>
      <c r="E44" s="31">
        <v>78.619565217391298</v>
      </c>
      <c r="F44" s="31">
        <v>4.0452053090004148</v>
      </c>
      <c r="G44" s="31">
        <v>3.7195672611641086</v>
      </c>
      <c r="H44" s="31">
        <v>0.9638269044656439</v>
      </c>
      <c r="I44" s="31">
        <v>0.63818885662933789</v>
      </c>
      <c r="J44" s="31">
        <v>318.03228260869565</v>
      </c>
      <c r="K44" s="31">
        <v>292.43076086956518</v>
      </c>
      <c r="L44" s="31">
        <v>75.775652173913059</v>
      </c>
      <c r="M44" s="31">
        <v>50.174130434782612</v>
      </c>
      <c r="N44" s="31">
        <v>20.655869565217394</v>
      </c>
      <c r="O44" s="31">
        <v>4.9456521739130439</v>
      </c>
      <c r="P44" s="31">
        <v>66.384673913043486</v>
      </c>
      <c r="Q44" s="31">
        <v>66.384673913043486</v>
      </c>
      <c r="R44" s="31">
        <v>0</v>
      </c>
      <c r="S44" s="31">
        <v>175.87195652173909</v>
      </c>
      <c r="T44" s="31">
        <v>164.8523913043478</v>
      </c>
      <c r="U44" s="31">
        <v>11.0195652173913</v>
      </c>
      <c r="V44" s="31">
        <v>0</v>
      </c>
      <c r="W44" s="31">
        <v>10.212065217391304</v>
      </c>
      <c r="X44" s="31">
        <v>0</v>
      </c>
      <c r="Y44" s="31">
        <v>0</v>
      </c>
      <c r="Z44" s="31">
        <v>0</v>
      </c>
      <c r="AA44" s="31">
        <v>0</v>
      </c>
      <c r="AB44" s="31">
        <v>0</v>
      </c>
      <c r="AC44" s="31">
        <v>10.212065217391304</v>
      </c>
      <c r="AD44" s="31">
        <v>0</v>
      </c>
      <c r="AE44" s="31">
        <v>0</v>
      </c>
      <c r="AF44" t="s">
        <v>56</v>
      </c>
      <c r="AG44" s="32">
        <v>10</v>
      </c>
      <c r="AH44"/>
    </row>
    <row r="45" spans="1:34" x14ac:dyDescent="0.25">
      <c r="A45" t="s">
        <v>245</v>
      </c>
      <c r="B45" t="s">
        <v>97</v>
      </c>
      <c r="C45" t="s">
        <v>172</v>
      </c>
      <c r="D45" t="s">
        <v>203</v>
      </c>
      <c r="E45" s="31">
        <v>29.021739130434781</v>
      </c>
      <c r="F45" s="31">
        <v>3.0503146067415732</v>
      </c>
      <c r="G45" s="31">
        <v>2.5692284644194756</v>
      </c>
      <c r="H45" s="31">
        <v>0.82618726591760305</v>
      </c>
      <c r="I45" s="31">
        <v>0.57899625468164795</v>
      </c>
      <c r="J45" s="31">
        <v>88.525434782608698</v>
      </c>
      <c r="K45" s="31">
        <v>74.563478260869559</v>
      </c>
      <c r="L45" s="31">
        <v>23.977391304347826</v>
      </c>
      <c r="M45" s="31">
        <v>16.803478260869564</v>
      </c>
      <c r="N45" s="31">
        <v>4.7690217391304346</v>
      </c>
      <c r="O45" s="31">
        <v>2.4048913043478262</v>
      </c>
      <c r="P45" s="31">
        <v>18.869565217391305</v>
      </c>
      <c r="Q45" s="31">
        <v>12.081521739130435</v>
      </c>
      <c r="R45" s="31">
        <v>6.7880434782608692</v>
      </c>
      <c r="S45" s="31">
        <v>45.678478260869568</v>
      </c>
      <c r="T45" s="31">
        <v>34.743695652173912</v>
      </c>
      <c r="U45" s="31">
        <v>10.934782608695652</v>
      </c>
      <c r="V45" s="31">
        <v>0</v>
      </c>
      <c r="W45" s="31">
        <v>0.26271739130434785</v>
      </c>
      <c r="X45" s="31">
        <v>0</v>
      </c>
      <c r="Y45" s="31">
        <v>0</v>
      </c>
      <c r="Z45" s="31">
        <v>0</v>
      </c>
      <c r="AA45" s="31">
        <v>0</v>
      </c>
      <c r="AB45" s="31">
        <v>0</v>
      </c>
      <c r="AC45" s="31">
        <v>0.26271739130434785</v>
      </c>
      <c r="AD45" s="31">
        <v>0</v>
      </c>
      <c r="AE45" s="31">
        <v>0</v>
      </c>
      <c r="AF45" t="s">
        <v>18</v>
      </c>
      <c r="AG45" s="32">
        <v>10</v>
      </c>
      <c r="AH45"/>
    </row>
    <row r="46" spans="1:34" x14ac:dyDescent="0.25">
      <c r="A46" t="s">
        <v>245</v>
      </c>
      <c r="B46" t="s">
        <v>150</v>
      </c>
      <c r="C46" t="s">
        <v>192</v>
      </c>
      <c r="D46" t="s">
        <v>201</v>
      </c>
      <c r="E46" s="31">
        <v>31.673913043478262</v>
      </c>
      <c r="F46" s="31">
        <v>4.7890803019903903</v>
      </c>
      <c r="G46" s="31">
        <v>4.6188675360329441</v>
      </c>
      <c r="H46" s="31">
        <v>1.4206108442004115</v>
      </c>
      <c r="I46" s="31">
        <v>1.2503980782429647</v>
      </c>
      <c r="J46" s="31">
        <v>151.68891304347824</v>
      </c>
      <c r="K46" s="31">
        <v>146.29760869565217</v>
      </c>
      <c r="L46" s="31">
        <v>44.996304347826076</v>
      </c>
      <c r="M46" s="31">
        <v>39.60499999999999</v>
      </c>
      <c r="N46" s="31">
        <v>0</v>
      </c>
      <c r="O46" s="31">
        <v>5.3913043478260869</v>
      </c>
      <c r="P46" s="31">
        <v>18.745434782608694</v>
      </c>
      <c r="Q46" s="31">
        <v>18.745434782608694</v>
      </c>
      <c r="R46" s="31">
        <v>0</v>
      </c>
      <c r="S46" s="31">
        <v>87.947173913043471</v>
      </c>
      <c r="T46" s="31">
        <v>87.947173913043471</v>
      </c>
      <c r="U46" s="31">
        <v>0</v>
      </c>
      <c r="V46" s="31">
        <v>0</v>
      </c>
      <c r="W46" s="31">
        <v>0</v>
      </c>
      <c r="X46" s="31">
        <v>0</v>
      </c>
      <c r="Y46" s="31">
        <v>0</v>
      </c>
      <c r="Z46" s="31">
        <v>0</v>
      </c>
      <c r="AA46" s="31">
        <v>0</v>
      </c>
      <c r="AB46" s="31">
        <v>0</v>
      </c>
      <c r="AC46" s="31">
        <v>0</v>
      </c>
      <c r="AD46" s="31">
        <v>0</v>
      </c>
      <c r="AE46" s="31">
        <v>0</v>
      </c>
      <c r="AF46" t="s">
        <v>71</v>
      </c>
      <c r="AG46" s="32">
        <v>10</v>
      </c>
      <c r="AH46"/>
    </row>
    <row r="47" spans="1:34" x14ac:dyDescent="0.25">
      <c r="A47" t="s">
        <v>245</v>
      </c>
      <c r="B47" t="s">
        <v>114</v>
      </c>
      <c r="C47" t="s">
        <v>185</v>
      </c>
      <c r="D47" t="s">
        <v>226</v>
      </c>
      <c r="E47" s="31">
        <v>27.945652173913043</v>
      </c>
      <c r="F47" s="31">
        <v>3.2914313496693892</v>
      </c>
      <c r="G47" s="31">
        <v>2.8256437183975112</v>
      </c>
      <c r="H47" s="31">
        <v>0.84639050952936568</v>
      </c>
      <c r="I47" s="31">
        <v>0.59707117852975466</v>
      </c>
      <c r="J47" s="31">
        <v>91.981195652173909</v>
      </c>
      <c r="K47" s="31">
        <v>78.964456521739137</v>
      </c>
      <c r="L47" s="31">
        <v>23.652934782608686</v>
      </c>
      <c r="M47" s="31">
        <v>16.685543478260861</v>
      </c>
      <c r="N47" s="31">
        <v>1.576086956521739</v>
      </c>
      <c r="O47" s="31">
        <v>5.3913043478260869</v>
      </c>
      <c r="P47" s="31">
        <v>25.670326086956532</v>
      </c>
      <c r="Q47" s="31">
        <v>19.620978260869578</v>
      </c>
      <c r="R47" s="31">
        <v>6.0493478260869553</v>
      </c>
      <c r="S47" s="31">
        <v>42.657934782608692</v>
      </c>
      <c r="T47" s="31">
        <v>29.677608695652175</v>
      </c>
      <c r="U47" s="31">
        <v>12.980326086956518</v>
      </c>
      <c r="V47" s="31">
        <v>0</v>
      </c>
      <c r="W47" s="31">
        <v>0</v>
      </c>
      <c r="X47" s="31">
        <v>0</v>
      </c>
      <c r="Y47" s="31">
        <v>0</v>
      </c>
      <c r="Z47" s="31">
        <v>0</v>
      </c>
      <c r="AA47" s="31">
        <v>0</v>
      </c>
      <c r="AB47" s="31">
        <v>0</v>
      </c>
      <c r="AC47" s="31">
        <v>0</v>
      </c>
      <c r="AD47" s="31">
        <v>0</v>
      </c>
      <c r="AE47" s="31">
        <v>0</v>
      </c>
      <c r="AF47" t="s">
        <v>35</v>
      </c>
      <c r="AG47" s="32">
        <v>10</v>
      </c>
      <c r="AH47"/>
    </row>
    <row r="48" spans="1:34" x14ac:dyDescent="0.25">
      <c r="A48" t="s">
        <v>245</v>
      </c>
      <c r="B48" t="s">
        <v>109</v>
      </c>
      <c r="C48" t="s">
        <v>165</v>
      </c>
      <c r="D48" t="s">
        <v>208</v>
      </c>
      <c r="E48" s="31">
        <v>103.33695652173913</v>
      </c>
      <c r="F48" s="31">
        <v>3.8681013989691824</v>
      </c>
      <c r="G48" s="31">
        <v>3.6236604607131606</v>
      </c>
      <c r="H48" s="31">
        <v>0.62324182181550447</v>
      </c>
      <c r="I48" s="31">
        <v>0.3788008835594826</v>
      </c>
      <c r="J48" s="31">
        <v>399.71782608695668</v>
      </c>
      <c r="K48" s="31">
        <v>374.45804347826106</v>
      </c>
      <c r="L48" s="31">
        <v>64.403913043478269</v>
      </c>
      <c r="M48" s="31">
        <v>39.144130434782618</v>
      </c>
      <c r="N48" s="31">
        <v>19.955434782608695</v>
      </c>
      <c r="O48" s="31">
        <v>5.3043478260869561</v>
      </c>
      <c r="P48" s="31">
        <v>82.299782608695665</v>
      </c>
      <c r="Q48" s="31">
        <v>82.299782608695665</v>
      </c>
      <c r="R48" s="31">
        <v>0</v>
      </c>
      <c r="S48" s="31">
        <v>253.01413043478274</v>
      </c>
      <c r="T48" s="31">
        <v>247.78543478260883</v>
      </c>
      <c r="U48" s="31">
        <v>5.2286956521739141</v>
      </c>
      <c r="V48" s="31">
        <v>0</v>
      </c>
      <c r="W48" s="31">
        <v>4.7826086956521738</v>
      </c>
      <c r="X48" s="31">
        <v>0.60869565217391308</v>
      </c>
      <c r="Y48" s="31">
        <v>0</v>
      </c>
      <c r="Z48" s="31">
        <v>0</v>
      </c>
      <c r="AA48" s="31">
        <v>0</v>
      </c>
      <c r="AB48" s="31">
        <v>0</v>
      </c>
      <c r="AC48" s="31">
        <v>4.1739130434782608</v>
      </c>
      <c r="AD48" s="31">
        <v>0</v>
      </c>
      <c r="AE48" s="31">
        <v>0</v>
      </c>
      <c r="AF48" t="s">
        <v>30</v>
      </c>
      <c r="AG48" s="32">
        <v>10</v>
      </c>
      <c r="AH48"/>
    </row>
    <row r="49" spans="1:34" x14ac:dyDescent="0.25">
      <c r="A49" t="s">
        <v>245</v>
      </c>
      <c r="B49" t="s">
        <v>157</v>
      </c>
      <c r="C49" t="s">
        <v>194</v>
      </c>
      <c r="D49" t="s">
        <v>212</v>
      </c>
      <c r="E49" s="31">
        <v>38.021739130434781</v>
      </c>
      <c r="F49" s="31">
        <v>3.5926615208690684</v>
      </c>
      <c r="G49" s="31">
        <v>3.2913693539165245</v>
      </c>
      <c r="H49" s="31">
        <v>0.63558319039451094</v>
      </c>
      <c r="I49" s="31">
        <v>0.33429102344196682</v>
      </c>
      <c r="J49" s="31">
        <v>136.5992391304348</v>
      </c>
      <c r="K49" s="31">
        <v>125.14358695652176</v>
      </c>
      <c r="L49" s="31">
        <v>24.165978260869558</v>
      </c>
      <c r="M49" s="31">
        <v>12.71032608695652</v>
      </c>
      <c r="N49" s="31">
        <v>6.0643478260869532</v>
      </c>
      <c r="O49" s="31">
        <v>5.3913043478260869</v>
      </c>
      <c r="P49" s="31">
        <v>44.039347826086946</v>
      </c>
      <c r="Q49" s="31">
        <v>44.039347826086946</v>
      </c>
      <c r="R49" s="31">
        <v>0</v>
      </c>
      <c r="S49" s="31">
        <v>68.393913043478292</v>
      </c>
      <c r="T49" s="31">
        <v>68.393913043478292</v>
      </c>
      <c r="U49" s="31">
        <v>0</v>
      </c>
      <c r="V49" s="31">
        <v>0</v>
      </c>
      <c r="W49" s="31">
        <v>0</v>
      </c>
      <c r="X49" s="31">
        <v>0</v>
      </c>
      <c r="Y49" s="31">
        <v>0</v>
      </c>
      <c r="Z49" s="31">
        <v>0</v>
      </c>
      <c r="AA49" s="31">
        <v>0</v>
      </c>
      <c r="AB49" s="31">
        <v>0</v>
      </c>
      <c r="AC49" s="31">
        <v>0</v>
      </c>
      <c r="AD49" s="31">
        <v>0</v>
      </c>
      <c r="AE49" s="31">
        <v>0</v>
      </c>
      <c r="AF49" t="s">
        <v>78</v>
      </c>
      <c r="AG49" s="32">
        <v>10</v>
      </c>
      <c r="AH49"/>
    </row>
    <row r="50" spans="1:34" x14ac:dyDescent="0.25">
      <c r="A50" t="s">
        <v>245</v>
      </c>
      <c r="B50" t="s">
        <v>113</v>
      </c>
      <c r="C50" t="s">
        <v>180</v>
      </c>
      <c r="D50" t="s">
        <v>221</v>
      </c>
      <c r="E50" s="31">
        <v>47.108695652173914</v>
      </c>
      <c r="F50" s="31">
        <v>3.9671365943700962</v>
      </c>
      <c r="G50" s="31">
        <v>3.7632948777111208</v>
      </c>
      <c r="H50" s="31">
        <v>0.68202122750346106</v>
      </c>
      <c r="I50" s="31">
        <v>0.47817951084448551</v>
      </c>
      <c r="J50" s="31">
        <v>186.88663043478257</v>
      </c>
      <c r="K50" s="31">
        <v>177.28391304347824</v>
      </c>
      <c r="L50" s="31">
        <v>32.12913043478261</v>
      </c>
      <c r="M50" s="31">
        <v>22.526413043478264</v>
      </c>
      <c r="N50" s="31">
        <v>5.6027173913043482</v>
      </c>
      <c r="O50" s="31">
        <v>4</v>
      </c>
      <c r="P50" s="31">
        <v>26.75</v>
      </c>
      <c r="Q50" s="31">
        <v>26.75</v>
      </c>
      <c r="R50" s="31">
        <v>0</v>
      </c>
      <c r="S50" s="31">
        <v>128.00749999999999</v>
      </c>
      <c r="T50" s="31">
        <v>109.73695652173912</v>
      </c>
      <c r="U50" s="31">
        <v>18.270543478260869</v>
      </c>
      <c r="V50" s="31">
        <v>0</v>
      </c>
      <c r="W50" s="31">
        <v>1.5688043478260869</v>
      </c>
      <c r="X50" s="31">
        <v>0.90032608695652172</v>
      </c>
      <c r="Y50" s="31">
        <v>0</v>
      </c>
      <c r="Z50" s="31">
        <v>0</v>
      </c>
      <c r="AA50" s="31">
        <v>0.40760869565217389</v>
      </c>
      <c r="AB50" s="31">
        <v>0</v>
      </c>
      <c r="AC50" s="31">
        <v>0.2608695652173913</v>
      </c>
      <c r="AD50" s="31">
        <v>0</v>
      </c>
      <c r="AE50" s="31">
        <v>0</v>
      </c>
      <c r="AF50" t="s">
        <v>34</v>
      </c>
      <c r="AG50" s="32">
        <v>10</v>
      </c>
      <c r="AH50"/>
    </row>
    <row r="51" spans="1:34" x14ac:dyDescent="0.25">
      <c r="A51" t="s">
        <v>245</v>
      </c>
      <c r="B51" t="s">
        <v>86</v>
      </c>
      <c r="C51" t="s">
        <v>162</v>
      </c>
      <c r="D51" t="s">
        <v>207</v>
      </c>
      <c r="E51" s="31">
        <v>51.739130434782609</v>
      </c>
      <c r="F51" s="31">
        <v>3.9453319327731089</v>
      </c>
      <c r="G51" s="31">
        <v>3.6737710084033615</v>
      </c>
      <c r="H51" s="31">
        <v>0.68834873949579822</v>
      </c>
      <c r="I51" s="31">
        <v>0.45398949579831926</v>
      </c>
      <c r="J51" s="31">
        <v>204.12804347826085</v>
      </c>
      <c r="K51" s="31">
        <v>190.07771739130436</v>
      </c>
      <c r="L51" s="31">
        <v>35.614565217391302</v>
      </c>
      <c r="M51" s="31">
        <v>23.489021739130433</v>
      </c>
      <c r="N51" s="31">
        <v>6.9516304347826079</v>
      </c>
      <c r="O51" s="31">
        <v>5.1739130434782608</v>
      </c>
      <c r="P51" s="31">
        <v>51.301086956521743</v>
      </c>
      <c r="Q51" s="31">
        <v>49.376304347826093</v>
      </c>
      <c r="R51" s="31">
        <v>1.9247826086956521</v>
      </c>
      <c r="S51" s="31">
        <v>117.21239130434782</v>
      </c>
      <c r="T51" s="31">
        <v>105.7545652173913</v>
      </c>
      <c r="U51" s="31">
        <v>11.457826086956521</v>
      </c>
      <c r="V51" s="31">
        <v>0</v>
      </c>
      <c r="W51" s="31">
        <v>0</v>
      </c>
      <c r="X51" s="31">
        <v>0</v>
      </c>
      <c r="Y51" s="31">
        <v>0</v>
      </c>
      <c r="Z51" s="31">
        <v>0</v>
      </c>
      <c r="AA51" s="31">
        <v>0</v>
      </c>
      <c r="AB51" s="31">
        <v>0</v>
      </c>
      <c r="AC51" s="31">
        <v>0</v>
      </c>
      <c r="AD51" s="31">
        <v>0</v>
      </c>
      <c r="AE51" s="31">
        <v>0</v>
      </c>
      <c r="AF51" t="s">
        <v>7</v>
      </c>
      <c r="AG51" s="32">
        <v>10</v>
      </c>
      <c r="AH51"/>
    </row>
    <row r="52" spans="1:34" x14ac:dyDescent="0.25">
      <c r="A52" t="s">
        <v>245</v>
      </c>
      <c r="B52" t="s">
        <v>102</v>
      </c>
      <c r="C52" t="s">
        <v>177</v>
      </c>
      <c r="D52" t="s">
        <v>216</v>
      </c>
      <c r="E52" s="31">
        <v>60.663043478260867</v>
      </c>
      <c r="F52" s="31">
        <v>3.8988138326464794</v>
      </c>
      <c r="G52" s="31">
        <v>3.7666600967568544</v>
      </c>
      <c r="H52" s="31">
        <v>0.91443648091739826</v>
      </c>
      <c r="I52" s="31">
        <v>0.7847016663680344</v>
      </c>
      <c r="J52" s="31">
        <v>236.51391304347828</v>
      </c>
      <c r="K52" s="31">
        <v>228.49706521739134</v>
      </c>
      <c r="L52" s="31">
        <v>55.472499999999997</v>
      </c>
      <c r="M52" s="31">
        <v>47.602391304347826</v>
      </c>
      <c r="N52" s="31">
        <v>2.3048913043478261</v>
      </c>
      <c r="O52" s="31">
        <v>5.5652173913043477</v>
      </c>
      <c r="P52" s="31">
        <v>24.111956521739142</v>
      </c>
      <c r="Q52" s="31">
        <v>23.96521739130436</v>
      </c>
      <c r="R52" s="31">
        <v>0.14673913043478262</v>
      </c>
      <c r="S52" s="31">
        <v>156.92945652173916</v>
      </c>
      <c r="T52" s="31">
        <v>140.37413043478261</v>
      </c>
      <c r="U52" s="31">
        <v>16.55532608695653</v>
      </c>
      <c r="V52" s="31">
        <v>0</v>
      </c>
      <c r="W52" s="31">
        <v>5.5065217391304344</v>
      </c>
      <c r="X52" s="31">
        <v>0</v>
      </c>
      <c r="Y52" s="31">
        <v>0</v>
      </c>
      <c r="Z52" s="31">
        <v>0</v>
      </c>
      <c r="AA52" s="31">
        <v>5.3597826086956522</v>
      </c>
      <c r="AB52" s="31">
        <v>0.14673913043478262</v>
      </c>
      <c r="AC52" s="31">
        <v>0</v>
      </c>
      <c r="AD52" s="31">
        <v>0</v>
      </c>
      <c r="AE52" s="31">
        <v>0</v>
      </c>
      <c r="AF52" t="s">
        <v>23</v>
      </c>
      <c r="AG52" s="32">
        <v>10</v>
      </c>
      <c r="AH52"/>
    </row>
    <row r="53" spans="1:34" x14ac:dyDescent="0.25">
      <c r="A53" t="s">
        <v>245</v>
      </c>
      <c r="B53" t="s">
        <v>115</v>
      </c>
      <c r="C53" t="s">
        <v>186</v>
      </c>
      <c r="D53" t="s">
        <v>227</v>
      </c>
      <c r="E53" s="31">
        <v>39.152173913043477</v>
      </c>
      <c r="F53" s="31">
        <v>2.7902998334258742</v>
      </c>
      <c r="G53" s="31">
        <v>2.4404719600222098</v>
      </c>
      <c r="H53" s="31">
        <v>0.71193503609106046</v>
      </c>
      <c r="I53" s="31">
        <v>0.53944475291504712</v>
      </c>
      <c r="J53" s="31">
        <v>109.24630434782607</v>
      </c>
      <c r="K53" s="31">
        <v>95.549782608695651</v>
      </c>
      <c r="L53" s="31">
        <v>27.873804347826084</v>
      </c>
      <c r="M53" s="31">
        <v>21.120434782608694</v>
      </c>
      <c r="N53" s="31">
        <v>2.4402173913043477</v>
      </c>
      <c r="O53" s="31">
        <v>4.3131521739130436</v>
      </c>
      <c r="P53" s="31">
        <v>25.554565217391307</v>
      </c>
      <c r="Q53" s="31">
        <v>18.611413043478262</v>
      </c>
      <c r="R53" s="31">
        <v>6.9431521739130435</v>
      </c>
      <c r="S53" s="31">
        <v>55.817934782608695</v>
      </c>
      <c r="T53" s="31">
        <v>49.532826086956518</v>
      </c>
      <c r="U53" s="31">
        <v>6.2851086956521742</v>
      </c>
      <c r="V53" s="31">
        <v>0</v>
      </c>
      <c r="W53" s="31">
        <v>6.9723913043478243</v>
      </c>
      <c r="X53" s="31">
        <v>0</v>
      </c>
      <c r="Y53" s="31">
        <v>0</v>
      </c>
      <c r="Z53" s="31">
        <v>0</v>
      </c>
      <c r="AA53" s="31">
        <v>0</v>
      </c>
      <c r="AB53" s="31">
        <v>0</v>
      </c>
      <c r="AC53" s="31">
        <v>6.9723913043478243</v>
      </c>
      <c r="AD53" s="31">
        <v>0</v>
      </c>
      <c r="AE53" s="31">
        <v>0</v>
      </c>
      <c r="AF53" t="s">
        <v>36</v>
      </c>
      <c r="AG53" s="32">
        <v>10</v>
      </c>
      <c r="AH53"/>
    </row>
    <row r="54" spans="1:34" x14ac:dyDescent="0.25">
      <c r="A54" t="s">
        <v>245</v>
      </c>
      <c r="B54" t="s">
        <v>100</v>
      </c>
      <c r="C54" t="s">
        <v>175</v>
      </c>
      <c r="D54" t="s">
        <v>217</v>
      </c>
      <c r="E54" s="31">
        <v>19.554347826086957</v>
      </c>
      <c r="F54" s="31">
        <v>5.8382601445247362</v>
      </c>
      <c r="G54" s="31">
        <v>5.2808949416342408</v>
      </c>
      <c r="H54" s="31">
        <v>1.4394774874930514</v>
      </c>
      <c r="I54" s="31">
        <v>0.88211228460255675</v>
      </c>
      <c r="J54" s="31">
        <v>114.16336956521739</v>
      </c>
      <c r="K54" s="31">
        <v>103.26445652173912</v>
      </c>
      <c r="L54" s="31">
        <v>28.148043478260863</v>
      </c>
      <c r="M54" s="31">
        <v>17.249130434782604</v>
      </c>
      <c r="N54" s="31">
        <v>6.2576086956521744</v>
      </c>
      <c r="O54" s="31">
        <v>4.6413043478260869</v>
      </c>
      <c r="P54" s="31">
        <v>21.370326086956528</v>
      </c>
      <c r="Q54" s="31">
        <v>21.370326086956528</v>
      </c>
      <c r="R54" s="31">
        <v>0</v>
      </c>
      <c r="S54" s="31">
        <v>64.644999999999996</v>
      </c>
      <c r="T54" s="31">
        <v>60.829130434782599</v>
      </c>
      <c r="U54" s="31">
        <v>3.8158695652173917</v>
      </c>
      <c r="V54" s="31">
        <v>0</v>
      </c>
      <c r="W54" s="31">
        <v>0</v>
      </c>
      <c r="X54" s="31">
        <v>0</v>
      </c>
      <c r="Y54" s="31">
        <v>0</v>
      </c>
      <c r="Z54" s="31">
        <v>0</v>
      </c>
      <c r="AA54" s="31">
        <v>0</v>
      </c>
      <c r="AB54" s="31">
        <v>0</v>
      </c>
      <c r="AC54" s="31">
        <v>0</v>
      </c>
      <c r="AD54" s="31">
        <v>0</v>
      </c>
      <c r="AE54" s="31">
        <v>0</v>
      </c>
      <c r="AF54" t="s">
        <v>21</v>
      </c>
      <c r="AG54" s="32">
        <v>10</v>
      </c>
      <c r="AH54"/>
    </row>
    <row r="55" spans="1:34" x14ac:dyDescent="0.25">
      <c r="A55" t="s">
        <v>245</v>
      </c>
      <c r="B55" t="s">
        <v>87</v>
      </c>
      <c r="C55" t="s">
        <v>165</v>
      </c>
      <c r="D55" t="s">
        <v>208</v>
      </c>
      <c r="E55" s="31">
        <v>72.086956521739125</v>
      </c>
      <c r="F55" s="31">
        <v>3.8923552472858853</v>
      </c>
      <c r="G55" s="31">
        <v>3.7621019300361866</v>
      </c>
      <c r="H55" s="31">
        <v>0.96401990349819033</v>
      </c>
      <c r="I55" s="31">
        <v>0.83829010856453523</v>
      </c>
      <c r="J55" s="31">
        <v>280.58804347826077</v>
      </c>
      <c r="K55" s="31">
        <v>271.19847826086942</v>
      </c>
      <c r="L55" s="31">
        <v>69.493260869565191</v>
      </c>
      <c r="M55" s="31">
        <v>60.429782608695625</v>
      </c>
      <c r="N55" s="31">
        <v>3.4882608695652175</v>
      </c>
      <c r="O55" s="31">
        <v>5.5752173913043475</v>
      </c>
      <c r="P55" s="31">
        <v>37.760543478260871</v>
      </c>
      <c r="Q55" s="31">
        <v>37.434456521739129</v>
      </c>
      <c r="R55" s="31">
        <v>0.32608695652173914</v>
      </c>
      <c r="S55" s="31">
        <v>173.3342391304347</v>
      </c>
      <c r="T55" s="31">
        <v>162.61478260869558</v>
      </c>
      <c r="U55" s="31">
        <v>10.719456521739133</v>
      </c>
      <c r="V55" s="31">
        <v>0</v>
      </c>
      <c r="W55" s="31">
        <v>6.5886956521739144</v>
      </c>
      <c r="X55" s="31">
        <v>1.0869565217391304E-2</v>
      </c>
      <c r="Y55" s="31">
        <v>0</v>
      </c>
      <c r="Z55" s="31">
        <v>0</v>
      </c>
      <c r="AA55" s="31">
        <v>1.5652173913043479</v>
      </c>
      <c r="AB55" s="31">
        <v>0.32608695652173914</v>
      </c>
      <c r="AC55" s="31">
        <v>4.6865217391304359</v>
      </c>
      <c r="AD55" s="31">
        <v>0</v>
      </c>
      <c r="AE55" s="31">
        <v>0</v>
      </c>
      <c r="AF55" t="s">
        <v>8</v>
      </c>
      <c r="AG55" s="32">
        <v>10</v>
      </c>
      <c r="AH55"/>
    </row>
    <row r="56" spans="1:34" x14ac:dyDescent="0.25">
      <c r="A56" t="s">
        <v>245</v>
      </c>
      <c r="B56" t="s">
        <v>116</v>
      </c>
      <c r="C56" t="s">
        <v>187</v>
      </c>
      <c r="D56" t="s">
        <v>228</v>
      </c>
      <c r="E56" s="31">
        <v>53.880434782608695</v>
      </c>
      <c r="F56" s="31">
        <v>3.8744684284849709</v>
      </c>
      <c r="G56" s="31">
        <v>3.5520859390760542</v>
      </c>
      <c r="H56" s="31">
        <v>0.91577768811781335</v>
      </c>
      <c r="I56" s="31">
        <v>0.70125479120435763</v>
      </c>
      <c r="J56" s="31">
        <v>208.75804347826087</v>
      </c>
      <c r="K56" s="31">
        <v>191.38793478260871</v>
      </c>
      <c r="L56" s="31">
        <v>49.342500000000008</v>
      </c>
      <c r="M56" s="31">
        <v>37.783913043478272</v>
      </c>
      <c r="N56" s="31">
        <v>6.5151086956521738</v>
      </c>
      <c r="O56" s="31">
        <v>5.0434782608695654</v>
      </c>
      <c r="P56" s="31">
        <v>23.369673913043478</v>
      </c>
      <c r="Q56" s="31">
        <v>17.558152173913044</v>
      </c>
      <c r="R56" s="31">
        <v>5.8115217391304359</v>
      </c>
      <c r="S56" s="31">
        <v>136.0458695652174</v>
      </c>
      <c r="T56" s="31">
        <v>98.047934782608692</v>
      </c>
      <c r="U56" s="31">
        <v>37.997934782608695</v>
      </c>
      <c r="V56" s="31">
        <v>0</v>
      </c>
      <c r="W56" s="31">
        <v>0</v>
      </c>
      <c r="X56" s="31">
        <v>0</v>
      </c>
      <c r="Y56" s="31">
        <v>0</v>
      </c>
      <c r="Z56" s="31">
        <v>0</v>
      </c>
      <c r="AA56" s="31">
        <v>0</v>
      </c>
      <c r="AB56" s="31">
        <v>0</v>
      </c>
      <c r="AC56" s="31">
        <v>0</v>
      </c>
      <c r="AD56" s="31">
        <v>0</v>
      </c>
      <c r="AE56" s="31">
        <v>0</v>
      </c>
      <c r="AF56" t="s">
        <v>37</v>
      </c>
      <c r="AG56" s="32">
        <v>10</v>
      </c>
      <c r="AH56"/>
    </row>
    <row r="57" spans="1:34" x14ac:dyDescent="0.25">
      <c r="A57" t="s">
        <v>245</v>
      </c>
      <c r="B57" t="s">
        <v>105</v>
      </c>
      <c r="C57" t="s">
        <v>180</v>
      </c>
      <c r="D57" t="s">
        <v>221</v>
      </c>
      <c r="E57" s="31">
        <v>60.217391304347828</v>
      </c>
      <c r="F57" s="31">
        <v>4.0465830324909744</v>
      </c>
      <c r="G57" s="31">
        <v>3.8971028880866423</v>
      </c>
      <c r="H57" s="31">
        <v>0.75605415162454903</v>
      </c>
      <c r="I57" s="31">
        <v>0.60657400722021682</v>
      </c>
      <c r="J57" s="31">
        <v>243.67467391304348</v>
      </c>
      <c r="K57" s="31">
        <v>234.67336956521737</v>
      </c>
      <c r="L57" s="31">
        <v>45.527608695652191</v>
      </c>
      <c r="M57" s="31">
        <v>36.526304347826098</v>
      </c>
      <c r="N57" s="31">
        <v>4.566521739130434</v>
      </c>
      <c r="O57" s="31">
        <v>4.4347826086956523</v>
      </c>
      <c r="P57" s="31">
        <v>48.509891304347825</v>
      </c>
      <c r="Q57" s="31">
        <v>48.509891304347825</v>
      </c>
      <c r="R57" s="31">
        <v>0</v>
      </c>
      <c r="S57" s="31">
        <v>149.63717391304345</v>
      </c>
      <c r="T57" s="31">
        <v>128.35249999999999</v>
      </c>
      <c r="U57" s="31">
        <v>21.284673913043473</v>
      </c>
      <c r="V57" s="31">
        <v>0</v>
      </c>
      <c r="W57" s="31">
        <v>0</v>
      </c>
      <c r="X57" s="31">
        <v>0</v>
      </c>
      <c r="Y57" s="31">
        <v>0</v>
      </c>
      <c r="Z57" s="31">
        <v>0</v>
      </c>
      <c r="AA57" s="31">
        <v>0</v>
      </c>
      <c r="AB57" s="31">
        <v>0</v>
      </c>
      <c r="AC57" s="31">
        <v>0</v>
      </c>
      <c r="AD57" s="31">
        <v>0</v>
      </c>
      <c r="AE57" s="31">
        <v>0</v>
      </c>
      <c r="AF57" t="s">
        <v>26</v>
      </c>
      <c r="AG57" s="32">
        <v>10</v>
      </c>
      <c r="AH57"/>
    </row>
    <row r="58" spans="1:34" x14ac:dyDescent="0.25">
      <c r="A58" t="s">
        <v>245</v>
      </c>
      <c r="B58" t="s">
        <v>85</v>
      </c>
      <c r="C58" t="s">
        <v>164</v>
      </c>
      <c r="D58" t="s">
        <v>209</v>
      </c>
      <c r="E58" s="31">
        <v>37.032608695652172</v>
      </c>
      <c r="F58" s="31">
        <v>3.9781303199295563</v>
      </c>
      <c r="G58" s="31">
        <v>3.8301995890813019</v>
      </c>
      <c r="H58" s="31">
        <v>0.99852362782506643</v>
      </c>
      <c r="I58" s="31">
        <v>0.85059289697681273</v>
      </c>
      <c r="J58" s="31">
        <v>147.32054347826084</v>
      </c>
      <c r="K58" s="31">
        <v>141.8422826086956</v>
      </c>
      <c r="L58" s="31">
        <v>36.977934782608706</v>
      </c>
      <c r="M58" s="31">
        <v>31.499673913043488</v>
      </c>
      <c r="N58" s="31">
        <v>0</v>
      </c>
      <c r="O58" s="31">
        <v>5.4782608695652177</v>
      </c>
      <c r="P58" s="31">
        <v>27.095217391304342</v>
      </c>
      <c r="Q58" s="31">
        <v>27.095217391304342</v>
      </c>
      <c r="R58" s="31">
        <v>0</v>
      </c>
      <c r="S58" s="31">
        <v>83.247391304347801</v>
      </c>
      <c r="T58" s="31">
        <v>74.656630434782585</v>
      </c>
      <c r="U58" s="31">
        <v>8.5907608695652158</v>
      </c>
      <c r="V58" s="31">
        <v>0</v>
      </c>
      <c r="W58" s="31">
        <v>4.6244565217391305</v>
      </c>
      <c r="X58" s="31">
        <v>0.26891304347826089</v>
      </c>
      <c r="Y58" s="31">
        <v>0</v>
      </c>
      <c r="Z58" s="31">
        <v>0</v>
      </c>
      <c r="AA58" s="31">
        <v>0</v>
      </c>
      <c r="AB58" s="31">
        <v>0</v>
      </c>
      <c r="AC58" s="31">
        <v>4.35554347826087</v>
      </c>
      <c r="AD58" s="31">
        <v>0</v>
      </c>
      <c r="AE58" s="31">
        <v>0</v>
      </c>
      <c r="AF58" t="s">
        <v>6</v>
      </c>
      <c r="AG58" s="32">
        <v>10</v>
      </c>
      <c r="AH58"/>
    </row>
    <row r="59" spans="1:34" x14ac:dyDescent="0.25">
      <c r="A59" t="s">
        <v>245</v>
      </c>
      <c r="B59" t="s">
        <v>103</v>
      </c>
      <c r="C59" t="s">
        <v>178</v>
      </c>
      <c r="D59" t="s">
        <v>219</v>
      </c>
      <c r="E59" s="31">
        <v>17.413043478260871</v>
      </c>
      <c r="F59" s="31">
        <v>5.2474344569288389</v>
      </c>
      <c r="G59" s="31">
        <v>5.0655305867665419</v>
      </c>
      <c r="H59" s="31">
        <v>0.92569912609238414</v>
      </c>
      <c r="I59" s="31">
        <v>0.743795255930087</v>
      </c>
      <c r="J59" s="31">
        <v>91.373804347826095</v>
      </c>
      <c r="K59" s="31">
        <v>88.206304347826091</v>
      </c>
      <c r="L59" s="31">
        <v>16.119239130434778</v>
      </c>
      <c r="M59" s="31">
        <v>12.951739130434778</v>
      </c>
      <c r="N59" s="31">
        <v>0</v>
      </c>
      <c r="O59" s="31">
        <v>3.1674999999999995</v>
      </c>
      <c r="P59" s="31">
        <v>18.124456521739138</v>
      </c>
      <c r="Q59" s="31">
        <v>18.124456521739138</v>
      </c>
      <c r="R59" s="31">
        <v>0</v>
      </c>
      <c r="S59" s="31">
        <v>57.130108695652176</v>
      </c>
      <c r="T59" s="31">
        <v>54.902282608695657</v>
      </c>
      <c r="U59" s="31">
        <v>2.2278260869565214</v>
      </c>
      <c r="V59" s="31">
        <v>0</v>
      </c>
      <c r="W59" s="31">
        <v>5.8057608695652174</v>
      </c>
      <c r="X59" s="31">
        <v>0.71195652173913049</v>
      </c>
      <c r="Y59" s="31">
        <v>0</v>
      </c>
      <c r="Z59" s="31">
        <v>0</v>
      </c>
      <c r="AA59" s="31">
        <v>0.79347826086956519</v>
      </c>
      <c r="AB59" s="31">
        <v>0</v>
      </c>
      <c r="AC59" s="31">
        <v>4.3003260869565221</v>
      </c>
      <c r="AD59" s="31">
        <v>0</v>
      </c>
      <c r="AE59" s="31">
        <v>0</v>
      </c>
      <c r="AF59" t="s">
        <v>24</v>
      </c>
      <c r="AG59" s="32">
        <v>10</v>
      </c>
      <c r="AH59"/>
    </row>
    <row r="60" spans="1:34" x14ac:dyDescent="0.25">
      <c r="A60" t="s">
        <v>245</v>
      </c>
      <c r="B60" t="s">
        <v>127</v>
      </c>
      <c r="C60" t="s">
        <v>167</v>
      </c>
      <c r="D60" t="s">
        <v>211</v>
      </c>
      <c r="E60" s="31">
        <v>68.478260869565219</v>
      </c>
      <c r="F60" s="31">
        <v>3.7913047619047622</v>
      </c>
      <c r="G60" s="31">
        <v>3.5539301587301591</v>
      </c>
      <c r="H60" s="31">
        <v>0.88247460317460313</v>
      </c>
      <c r="I60" s="31">
        <v>0.71401587301587288</v>
      </c>
      <c r="J60" s="31">
        <v>259.62195652173915</v>
      </c>
      <c r="K60" s="31">
        <v>243.36695652173916</v>
      </c>
      <c r="L60" s="31">
        <v>60.430326086956519</v>
      </c>
      <c r="M60" s="31">
        <v>48.894565217391296</v>
      </c>
      <c r="N60" s="31">
        <v>6.5629347826086963</v>
      </c>
      <c r="O60" s="31">
        <v>4.9728260869565215</v>
      </c>
      <c r="P60" s="31">
        <v>23.035</v>
      </c>
      <c r="Q60" s="31">
        <v>18.315760869565217</v>
      </c>
      <c r="R60" s="31">
        <v>4.7192391304347838</v>
      </c>
      <c r="S60" s="31">
        <v>176.15663043478264</v>
      </c>
      <c r="T60" s="31">
        <v>123.77597826086959</v>
      </c>
      <c r="U60" s="31">
        <v>52.380652173913049</v>
      </c>
      <c r="V60" s="31">
        <v>0</v>
      </c>
      <c r="W60" s="31">
        <v>0.38228260869565217</v>
      </c>
      <c r="X60" s="31">
        <v>0</v>
      </c>
      <c r="Y60" s="31">
        <v>0.38228260869565217</v>
      </c>
      <c r="Z60" s="31">
        <v>0</v>
      </c>
      <c r="AA60" s="31">
        <v>0</v>
      </c>
      <c r="AB60" s="31">
        <v>0</v>
      </c>
      <c r="AC60" s="31">
        <v>0</v>
      </c>
      <c r="AD60" s="31">
        <v>0</v>
      </c>
      <c r="AE60" s="31">
        <v>0</v>
      </c>
      <c r="AF60" t="s">
        <v>48</v>
      </c>
      <c r="AG60" s="32">
        <v>10</v>
      </c>
      <c r="AH60"/>
    </row>
    <row r="61" spans="1:34" x14ac:dyDescent="0.25">
      <c r="A61" t="s">
        <v>245</v>
      </c>
      <c r="B61" t="s">
        <v>147</v>
      </c>
      <c r="C61" t="s">
        <v>198</v>
      </c>
      <c r="D61" t="s">
        <v>229</v>
      </c>
      <c r="E61" s="31">
        <v>23.086956521739129</v>
      </c>
      <c r="F61" s="31">
        <v>5.5032674199623353</v>
      </c>
      <c r="G61" s="31">
        <v>4.9668032015065906</v>
      </c>
      <c r="H61" s="31">
        <v>1.8600517890772135</v>
      </c>
      <c r="I61" s="31">
        <v>1.3235875706214693</v>
      </c>
      <c r="J61" s="31">
        <v>127.0536956521739</v>
      </c>
      <c r="K61" s="31">
        <v>114.66836956521738</v>
      </c>
      <c r="L61" s="31">
        <v>42.94293478260871</v>
      </c>
      <c r="M61" s="31">
        <v>30.557608695652181</v>
      </c>
      <c r="N61" s="31">
        <v>6.6379347826086965</v>
      </c>
      <c r="O61" s="31">
        <v>5.7473913043478264</v>
      </c>
      <c r="P61" s="31">
        <v>21.926847826086952</v>
      </c>
      <c r="Q61" s="31">
        <v>21.926847826086952</v>
      </c>
      <c r="R61" s="31">
        <v>0</v>
      </c>
      <c r="S61" s="31">
        <v>62.183913043478249</v>
      </c>
      <c r="T61" s="31">
        <v>62.183913043478249</v>
      </c>
      <c r="U61" s="31">
        <v>0</v>
      </c>
      <c r="V61" s="31">
        <v>0</v>
      </c>
      <c r="W61" s="31">
        <v>0</v>
      </c>
      <c r="X61" s="31">
        <v>0</v>
      </c>
      <c r="Y61" s="31">
        <v>0</v>
      </c>
      <c r="Z61" s="31">
        <v>0</v>
      </c>
      <c r="AA61" s="31">
        <v>0</v>
      </c>
      <c r="AB61" s="31">
        <v>0</v>
      </c>
      <c r="AC61" s="31">
        <v>0</v>
      </c>
      <c r="AD61" s="31">
        <v>0</v>
      </c>
      <c r="AE61" s="31">
        <v>0</v>
      </c>
      <c r="AF61" t="s">
        <v>68</v>
      </c>
      <c r="AG61" s="32">
        <v>10</v>
      </c>
      <c r="AH61"/>
    </row>
    <row r="62" spans="1:34" x14ac:dyDescent="0.25">
      <c r="A62" t="s">
        <v>245</v>
      </c>
      <c r="B62" t="s">
        <v>146</v>
      </c>
      <c r="C62" t="s">
        <v>162</v>
      </c>
      <c r="D62" t="s">
        <v>207</v>
      </c>
      <c r="E62" s="31">
        <v>34.206521739130437</v>
      </c>
      <c r="F62" s="31">
        <v>4.4990117572291073</v>
      </c>
      <c r="G62" s="31">
        <v>4.1883730537019392</v>
      </c>
      <c r="H62" s="31">
        <v>1.2460438512869394</v>
      </c>
      <c r="I62" s="31">
        <v>0.93540514775977079</v>
      </c>
      <c r="J62" s="31">
        <v>153.89554347826089</v>
      </c>
      <c r="K62" s="31">
        <v>143.2696739130435</v>
      </c>
      <c r="L62" s="31">
        <v>42.622826086956508</v>
      </c>
      <c r="M62" s="31">
        <v>31.996956521739119</v>
      </c>
      <c r="N62" s="31">
        <v>4.9736956521739124</v>
      </c>
      <c r="O62" s="31">
        <v>5.6521739130434785</v>
      </c>
      <c r="P62" s="31">
        <v>19.701195652173912</v>
      </c>
      <c r="Q62" s="31">
        <v>19.701195652173912</v>
      </c>
      <c r="R62" s="31">
        <v>0</v>
      </c>
      <c r="S62" s="31">
        <v>91.571521739130475</v>
      </c>
      <c r="T62" s="31">
        <v>91.571521739130475</v>
      </c>
      <c r="U62" s="31">
        <v>0</v>
      </c>
      <c r="V62" s="31">
        <v>0</v>
      </c>
      <c r="W62" s="31">
        <v>0</v>
      </c>
      <c r="X62" s="31">
        <v>0</v>
      </c>
      <c r="Y62" s="31">
        <v>0</v>
      </c>
      <c r="Z62" s="31">
        <v>0</v>
      </c>
      <c r="AA62" s="31">
        <v>0</v>
      </c>
      <c r="AB62" s="31">
        <v>0</v>
      </c>
      <c r="AC62" s="31">
        <v>0</v>
      </c>
      <c r="AD62" s="31">
        <v>0</v>
      </c>
      <c r="AE62" s="31">
        <v>0</v>
      </c>
      <c r="AF62" t="s">
        <v>67</v>
      </c>
      <c r="AG62" s="32">
        <v>10</v>
      </c>
      <c r="AH62"/>
    </row>
    <row r="63" spans="1:34" x14ac:dyDescent="0.25">
      <c r="A63" t="s">
        <v>245</v>
      </c>
      <c r="B63" t="s">
        <v>88</v>
      </c>
      <c r="C63" t="s">
        <v>166</v>
      </c>
      <c r="D63" t="s">
        <v>210</v>
      </c>
      <c r="E63" s="31">
        <v>42</v>
      </c>
      <c r="F63" s="31">
        <v>3.717481884057972</v>
      </c>
      <c r="G63" s="31">
        <v>3.276884057971015</v>
      </c>
      <c r="H63" s="31">
        <v>0.80201345755693576</v>
      </c>
      <c r="I63" s="31">
        <v>0.36141563146997913</v>
      </c>
      <c r="J63" s="31">
        <v>156.13423913043482</v>
      </c>
      <c r="K63" s="31">
        <v>137.62913043478264</v>
      </c>
      <c r="L63" s="31">
        <v>33.684565217391302</v>
      </c>
      <c r="M63" s="31">
        <v>15.179456521739123</v>
      </c>
      <c r="N63" s="31">
        <v>12.76597826086957</v>
      </c>
      <c r="O63" s="31">
        <v>5.7391304347826084</v>
      </c>
      <c r="P63" s="31">
        <v>32.633260869565234</v>
      </c>
      <c r="Q63" s="31">
        <v>32.633260869565234</v>
      </c>
      <c r="R63" s="31">
        <v>0</v>
      </c>
      <c r="S63" s="31">
        <v>89.816413043478292</v>
      </c>
      <c r="T63" s="31">
        <v>76.964673913043498</v>
      </c>
      <c r="U63" s="31">
        <v>12.851739130434787</v>
      </c>
      <c r="V63" s="31">
        <v>0</v>
      </c>
      <c r="W63" s="31">
        <v>0.55619565217391309</v>
      </c>
      <c r="X63" s="31">
        <v>0.14315217391304347</v>
      </c>
      <c r="Y63" s="31">
        <v>0</v>
      </c>
      <c r="Z63" s="31">
        <v>0</v>
      </c>
      <c r="AA63" s="31">
        <v>0.41304347826086957</v>
      </c>
      <c r="AB63" s="31">
        <v>0</v>
      </c>
      <c r="AC63" s="31">
        <v>0</v>
      </c>
      <c r="AD63" s="31">
        <v>0</v>
      </c>
      <c r="AE63" s="31">
        <v>0</v>
      </c>
      <c r="AF63" t="s">
        <v>9</v>
      </c>
      <c r="AG63" s="32">
        <v>10</v>
      </c>
      <c r="AH63"/>
    </row>
    <row r="64" spans="1:34" x14ac:dyDescent="0.25">
      <c r="A64" t="s">
        <v>245</v>
      </c>
      <c r="B64" t="s">
        <v>133</v>
      </c>
      <c r="C64" t="s">
        <v>167</v>
      </c>
      <c r="D64" t="s">
        <v>211</v>
      </c>
      <c r="E64" s="31">
        <v>43.934782608695649</v>
      </c>
      <c r="F64" s="31">
        <v>3.4690128649183571</v>
      </c>
      <c r="G64" s="31">
        <v>2.9127906976744189</v>
      </c>
      <c r="H64" s="31">
        <v>1.1656358238495794</v>
      </c>
      <c r="I64" s="31">
        <v>0.73348589807026221</v>
      </c>
      <c r="J64" s="31">
        <v>152.4103260869565</v>
      </c>
      <c r="K64" s="31">
        <v>127.97282608695652</v>
      </c>
      <c r="L64" s="31">
        <v>51.211956521739125</v>
      </c>
      <c r="M64" s="31">
        <v>32.225543478260867</v>
      </c>
      <c r="N64" s="31">
        <v>13.823369565217391</v>
      </c>
      <c r="O64" s="31">
        <v>5.1630434782608692</v>
      </c>
      <c r="P64" s="31">
        <v>23.021739130434781</v>
      </c>
      <c r="Q64" s="31">
        <v>17.570652173913043</v>
      </c>
      <c r="R64" s="31">
        <v>5.4510869565217392</v>
      </c>
      <c r="S64" s="31">
        <v>78.176630434782609</v>
      </c>
      <c r="T64" s="31">
        <v>67.418478260869563</v>
      </c>
      <c r="U64" s="31">
        <v>10.758152173913043</v>
      </c>
      <c r="V64" s="31">
        <v>0</v>
      </c>
      <c r="W64" s="31">
        <v>1.6494565217391304</v>
      </c>
      <c r="X64" s="31">
        <v>1.6494565217391304</v>
      </c>
      <c r="Y64" s="31">
        <v>0</v>
      </c>
      <c r="Z64" s="31">
        <v>0</v>
      </c>
      <c r="AA64" s="31">
        <v>0</v>
      </c>
      <c r="AB64" s="31">
        <v>0</v>
      </c>
      <c r="AC64" s="31">
        <v>0</v>
      </c>
      <c r="AD64" s="31">
        <v>0</v>
      </c>
      <c r="AE64" s="31">
        <v>0</v>
      </c>
      <c r="AF64" t="s">
        <v>54</v>
      </c>
      <c r="AG64" s="32">
        <v>10</v>
      </c>
      <c r="AH64"/>
    </row>
    <row r="65" spans="1:34" x14ac:dyDescent="0.25">
      <c r="A65" t="s">
        <v>245</v>
      </c>
      <c r="B65" t="s">
        <v>153</v>
      </c>
      <c r="C65" t="s">
        <v>191</v>
      </c>
      <c r="D65" t="s">
        <v>227</v>
      </c>
      <c r="E65" s="31">
        <v>52.141304347826086</v>
      </c>
      <c r="F65" s="31">
        <v>4.3196122576610394</v>
      </c>
      <c r="G65" s="31">
        <v>4.1062601626016271</v>
      </c>
      <c r="H65" s="31">
        <v>0.94704190118824316</v>
      </c>
      <c r="I65" s="31">
        <v>0.73368980612883095</v>
      </c>
      <c r="J65" s="31">
        <v>225.23021739130439</v>
      </c>
      <c r="K65" s="31">
        <v>214.10576086956527</v>
      </c>
      <c r="L65" s="31">
        <v>49.380000000000024</v>
      </c>
      <c r="M65" s="31">
        <v>38.25554347826089</v>
      </c>
      <c r="N65" s="31">
        <v>5.4289130434782606</v>
      </c>
      <c r="O65" s="31">
        <v>5.6955434782608698</v>
      </c>
      <c r="P65" s="31">
        <v>45.058695652173931</v>
      </c>
      <c r="Q65" s="31">
        <v>45.058695652173931</v>
      </c>
      <c r="R65" s="31">
        <v>0</v>
      </c>
      <c r="S65" s="31">
        <v>130.79152173913045</v>
      </c>
      <c r="T65" s="31">
        <v>130.79152173913045</v>
      </c>
      <c r="U65" s="31">
        <v>0</v>
      </c>
      <c r="V65" s="31">
        <v>0</v>
      </c>
      <c r="W65" s="31">
        <v>0</v>
      </c>
      <c r="X65" s="31">
        <v>0</v>
      </c>
      <c r="Y65" s="31">
        <v>0</v>
      </c>
      <c r="Z65" s="31">
        <v>0</v>
      </c>
      <c r="AA65" s="31">
        <v>0</v>
      </c>
      <c r="AB65" s="31">
        <v>0</v>
      </c>
      <c r="AC65" s="31">
        <v>0</v>
      </c>
      <c r="AD65" s="31">
        <v>0</v>
      </c>
      <c r="AE65" s="31">
        <v>0</v>
      </c>
      <c r="AF65" t="s">
        <v>74</v>
      </c>
      <c r="AG65" s="32">
        <v>10</v>
      </c>
      <c r="AH65"/>
    </row>
    <row r="66" spans="1:34" x14ac:dyDescent="0.25">
      <c r="A66" t="s">
        <v>245</v>
      </c>
      <c r="B66" t="s">
        <v>118</v>
      </c>
      <c r="C66" t="s">
        <v>168</v>
      </c>
      <c r="D66" t="s">
        <v>212</v>
      </c>
      <c r="E66" s="31">
        <v>63.293478260869563</v>
      </c>
      <c r="F66" s="31">
        <v>4.6691567920315995</v>
      </c>
      <c r="G66" s="31">
        <v>4.4073192512450623</v>
      </c>
      <c r="H66" s="31">
        <v>1.113647604327666</v>
      </c>
      <c r="I66" s="31">
        <v>0.85181006354112987</v>
      </c>
      <c r="J66" s="31">
        <v>295.5271739130435</v>
      </c>
      <c r="K66" s="31">
        <v>278.95456521739129</v>
      </c>
      <c r="L66" s="31">
        <v>70.486630434782597</v>
      </c>
      <c r="M66" s="31">
        <v>53.914021739130426</v>
      </c>
      <c r="N66" s="31">
        <v>5.4421739130434776</v>
      </c>
      <c r="O66" s="31">
        <v>11.130434782608695</v>
      </c>
      <c r="P66" s="31">
        <v>55.85402173913041</v>
      </c>
      <c r="Q66" s="31">
        <v>55.85402173913041</v>
      </c>
      <c r="R66" s="31">
        <v>0</v>
      </c>
      <c r="S66" s="31">
        <v>169.18652173913046</v>
      </c>
      <c r="T66" s="31">
        <v>148.79706521739132</v>
      </c>
      <c r="U66" s="31">
        <v>20.389456521739138</v>
      </c>
      <c r="V66" s="31">
        <v>0</v>
      </c>
      <c r="W66" s="31">
        <v>14.517717391304348</v>
      </c>
      <c r="X66" s="31">
        <v>0.53532608695652173</v>
      </c>
      <c r="Y66" s="31">
        <v>0</v>
      </c>
      <c r="Z66" s="31">
        <v>0</v>
      </c>
      <c r="AA66" s="31">
        <v>4.7989130434782608</v>
      </c>
      <c r="AB66" s="31">
        <v>0</v>
      </c>
      <c r="AC66" s="31">
        <v>9.1834782608695651</v>
      </c>
      <c r="AD66" s="31">
        <v>0</v>
      </c>
      <c r="AE66" s="31">
        <v>0</v>
      </c>
      <c r="AF66" t="s">
        <v>39</v>
      </c>
      <c r="AG66" s="32">
        <v>10</v>
      </c>
      <c r="AH66"/>
    </row>
    <row r="67" spans="1:34" x14ac:dyDescent="0.25">
      <c r="A67" t="s">
        <v>245</v>
      </c>
      <c r="B67" t="s">
        <v>110</v>
      </c>
      <c r="C67" t="s">
        <v>168</v>
      </c>
      <c r="D67" t="s">
        <v>212</v>
      </c>
      <c r="E67" s="31">
        <v>50.663043478260867</v>
      </c>
      <c r="F67" s="31">
        <v>3.6198884359579488</v>
      </c>
      <c r="G67" s="31">
        <v>3.2732246299077454</v>
      </c>
      <c r="H67" s="31">
        <v>0.73858614031323755</v>
      </c>
      <c r="I67" s="31">
        <v>0.39192233426303374</v>
      </c>
      <c r="J67" s="31">
        <v>183.39456521739129</v>
      </c>
      <c r="K67" s="31">
        <v>165.83152173913044</v>
      </c>
      <c r="L67" s="31">
        <v>37.419021739130436</v>
      </c>
      <c r="M67" s="31">
        <v>19.855978260869566</v>
      </c>
      <c r="N67" s="31">
        <v>11.497826086956522</v>
      </c>
      <c r="O67" s="31">
        <v>6.0652173913043477</v>
      </c>
      <c r="P67" s="31">
        <v>65.461956521739125</v>
      </c>
      <c r="Q67" s="31">
        <v>65.461956521739125</v>
      </c>
      <c r="R67" s="31">
        <v>0</v>
      </c>
      <c r="S67" s="31">
        <v>80.513586956521735</v>
      </c>
      <c r="T67" s="31">
        <v>69.826086956521735</v>
      </c>
      <c r="U67" s="31">
        <v>10.6875</v>
      </c>
      <c r="V67" s="31">
        <v>0</v>
      </c>
      <c r="W67" s="31">
        <v>4.0326086956521738</v>
      </c>
      <c r="X67" s="31">
        <v>0</v>
      </c>
      <c r="Y67" s="31">
        <v>0</v>
      </c>
      <c r="Z67" s="31">
        <v>0</v>
      </c>
      <c r="AA67" s="31">
        <v>0</v>
      </c>
      <c r="AB67" s="31">
        <v>0</v>
      </c>
      <c r="AC67" s="31">
        <v>4.0326086956521738</v>
      </c>
      <c r="AD67" s="31">
        <v>0</v>
      </c>
      <c r="AE67" s="31">
        <v>0</v>
      </c>
      <c r="AF67" t="s">
        <v>31</v>
      </c>
      <c r="AG67" s="32">
        <v>10</v>
      </c>
      <c r="AH67"/>
    </row>
    <row r="68" spans="1:34" x14ac:dyDescent="0.25">
      <c r="A68" t="s">
        <v>245</v>
      </c>
      <c r="B68" t="s">
        <v>80</v>
      </c>
      <c r="C68" t="s">
        <v>158</v>
      </c>
      <c r="D68" t="s">
        <v>199</v>
      </c>
      <c r="E68" s="31">
        <v>14.173913043478262</v>
      </c>
      <c r="F68" s="31">
        <v>5.7412653374233118</v>
      </c>
      <c r="G68" s="31">
        <v>5.2259279141104287</v>
      </c>
      <c r="H68" s="31">
        <v>2.2211042944785273</v>
      </c>
      <c r="I68" s="31">
        <v>1.7057668711656437</v>
      </c>
      <c r="J68" s="31">
        <v>81.376195652173905</v>
      </c>
      <c r="K68" s="31">
        <v>74.071847826086952</v>
      </c>
      <c r="L68" s="31">
        <v>31.481739130434779</v>
      </c>
      <c r="M68" s="31">
        <v>24.177391304347822</v>
      </c>
      <c r="N68" s="31">
        <v>4.4347826086956523</v>
      </c>
      <c r="O68" s="31">
        <v>2.8695652173913042</v>
      </c>
      <c r="P68" s="31">
        <v>11.01945652173913</v>
      </c>
      <c r="Q68" s="31">
        <v>11.01945652173913</v>
      </c>
      <c r="R68" s="31">
        <v>0</v>
      </c>
      <c r="S68" s="31">
        <v>38.875</v>
      </c>
      <c r="T68" s="31">
        <v>38.875</v>
      </c>
      <c r="U68" s="31">
        <v>0</v>
      </c>
      <c r="V68" s="31">
        <v>0</v>
      </c>
      <c r="W68" s="31">
        <v>0</v>
      </c>
      <c r="X68" s="31">
        <v>0</v>
      </c>
      <c r="Y68" s="31">
        <v>0</v>
      </c>
      <c r="Z68" s="31">
        <v>0</v>
      </c>
      <c r="AA68" s="31">
        <v>0</v>
      </c>
      <c r="AB68" s="31">
        <v>0</v>
      </c>
      <c r="AC68" s="31">
        <v>0</v>
      </c>
      <c r="AD68" s="31">
        <v>0</v>
      </c>
      <c r="AE68" s="31">
        <v>0</v>
      </c>
      <c r="AF68" t="s">
        <v>1</v>
      </c>
      <c r="AG68" s="32">
        <v>10</v>
      </c>
      <c r="AH68"/>
    </row>
    <row r="69" spans="1:34" x14ac:dyDescent="0.25">
      <c r="A69" t="s">
        <v>245</v>
      </c>
      <c r="B69" t="s">
        <v>126</v>
      </c>
      <c r="C69" t="s">
        <v>165</v>
      </c>
      <c r="D69" t="s">
        <v>208</v>
      </c>
      <c r="E69" s="31">
        <v>26.782608695652176</v>
      </c>
      <c r="F69" s="31">
        <v>4.5894845779220779</v>
      </c>
      <c r="G69" s="31">
        <v>3.9650324675324673</v>
      </c>
      <c r="H69" s="31">
        <v>1.0619237012987011</v>
      </c>
      <c r="I69" s="31">
        <v>0.43747159090909071</v>
      </c>
      <c r="J69" s="31">
        <v>122.9183695652174</v>
      </c>
      <c r="K69" s="31">
        <v>106.19391304347826</v>
      </c>
      <c r="L69" s="31">
        <v>28.441086956521737</v>
      </c>
      <c r="M69" s="31">
        <v>11.716630434782605</v>
      </c>
      <c r="N69" s="31">
        <v>12.376630434782607</v>
      </c>
      <c r="O69" s="31">
        <v>4.3478260869565215</v>
      </c>
      <c r="P69" s="31">
        <v>31.197717391304348</v>
      </c>
      <c r="Q69" s="31">
        <v>31.197717391304348</v>
      </c>
      <c r="R69" s="31">
        <v>0</v>
      </c>
      <c r="S69" s="31">
        <v>63.279565217391315</v>
      </c>
      <c r="T69" s="31">
        <v>59.163695652173921</v>
      </c>
      <c r="U69" s="31">
        <v>4.115869565217392</v>
      </c>
      <c r="V69" s="31">
        <v>0</v>
      </c>
      <c r="W69" s="31">
        <v>18.527826086956519</v>
      </c>
      <c r="X69" s="31">
        <v>0</v>
      </c>
      <c r="Y69" s="31">
        <v>0</v>
      </c>
      <c r="Z69" s="31">
        <v>0</v>
      </c>
      <c r="AA69" s="31">
        <v>1.9779347826086957</v>
      </c>
      <c r="AB69" s="31">
        <v>0</v>
      </c>
      <c r="AC69" s="31">
        <v>16.549891304347824</v>
      </c>
      <c r="AD69" s="31">
        <v>0</v>
      </c>
      <c r="AE69" s="31">
        <v>0</v>
      </c>
      <c r="AF69" t="s">
        <v>47</v>
      </c>
      <c r="AG69" s="32">
        <v>10</v>
      </c>
      <c r="AH69"/>
    </row>
    <row r="70" spans="1:34" x14ac:dyDescent="0.25">
      <c r="A70" t="s">
        <v>245</v>
      </c>
      <c r="B70" t="s">
        <v>149</v>
      </c>
      <c r="C70" t="s">
        <v>168</v>
      </c>
      <c r="D70" t="s">
        <v>212</v>
      </c>
      <c r="E70" s="31">
        <v>22.086956521739129</v>
      </c>
      <c r="F70" s="31">
        <v>5.5215649606299211</v>
      </c>
      <c r="G70" s="31">
        <v>5.0661368110236218</v>
      </c>
      <c r="H70" s="31">
        <v>1.8345472440944879</v>
      </c>
      <c r="I70" s="31">
        <v>1.5714074803149602</v>
      </c>
      <c r="J70" s="31">
        <v>121.95456521739129</v>
      </c>
      <c r="K70" s="31">
        <v>111.89554347826086</v>
      </c>
      <c r="L70" s="31">
        <v>40.519565217391296</v>
      </c>
      <c r="M70" s="31">
        <v>34.707608695652162</v>
      </c>
      <c r="N70" s="31">
        <v>1.4641304347826085</v>
      </c>
      <c r="O70" s="31">
        <v>4.3478260869565215</v>
      </c>
      <c r="P70" s="31">
        <v>22.860434782608689</v>
      </c>
      <c r="Q70" s="31">
        <v>18.613369565217386</v>
      </c>
      <c r="R70" s="31">
        <v>4.2470652173913033</v>
      </c>
      <c r="S70" s="31">
        <v>58.57456521739131</v>
      </c>
      <c r="T70" s="31">
        <v>58.57456521739131</v>
      </c>
      <c r="U70" s="31">
        <v>0</v>
      </c>
      <c r="V70" s="31">
        <v>0</v>
      </c>
      <c r="W70" s="31">
        <v>3.655652173913043</v>
      </c>
      <c r="X70" s="31">
        <v>0.79326086956521724</v>
      </c>
      <c r="Y70" s="31">
        <v>0</v>
      </c>
      <c r="Z70" s="31">
        <v>0</v>
      </c>
      <c r="AA70" s="31">
        <v>0</v>
      </c>
      <c r="AB70" s="31">
        <v>0</v>
      </c>
      <c r="AC70" s="31">
        <v>2.8623913043478257</v>
      </c>
      <c r="AD70" s="31">
        <v>0</v>
      </c>
      <c r="AE70" s="31">
        <v>0</v>
      </c>
      <c r="AF70" t="s">
        <v>70</v>
      </c>
      <c r="AG70" s="32">
        <v>10</v>
      </c>
      <c r="AH70"/>
    </row>
    <row r="71" spans="1:34" x14ac:dyDescent="0.25">
      <c r="A71" t="s">
        <v>245</v>
      </c>
      <c r="B71" t="s">
        <v>131</v>
      </c>
      <c r="C71" t="s">
        <v>160</v>
      </c>
      <c r="D71" t="s">
        <v>206</v>
      </c>
      <c r="E71" s="31">
        <v>35.358695652173914</v>
      </c>
      <c r="F71" s="31">
        <v>4.78275438057178</v>
      </c>
      <c r="G71" s="31">
        <v>4.6249308330771592</v>
      </c>
      <c r="H71" s="31">
        <v>0.66003688902551494</v>
      </c>
      <c r="I71" s="31">
        <v>0.50221334153089459</v>
      </c>
      <c r="J71" s="31">
        <v>169.11195652173913</v>
      </c>
      <c r="K71" s="31">
        <v>163.53152173913043</v>
      </c>
      <c r="L71" s="31">
        <v>23.338043478260872</v>
      </c>
      <c r="M71" s="31">
        <v>17.757608695652173</v>
      </c>
      <c r="N71" s="31">
        <v>0</v>
      </c>
      <c r="O71" s="31">
        <v>5.5804347826086964</v>
      </c>
      <c r="P71" s="31">
        <v>24.968478260869571</v>
      </c>
      <c r="Q71" s="31">
        <v>24.968478260869571</v>
      </c>
      <c r="R71" s="31">
        <v>0</v>
      </c>
      <c r="S71" s="31">
        <v>120.80543478260869</v>
      </c>
      <c r="T71" s="31">
        <v>120.80543478260869</v>
      </c>
      <c r="U71" s="31">
        <v>0</v>
      </c>
      <c r="V71" s="31">
        <v>0</v>
      </c>
      <c r="W71" s="31">
        <v>0</v>
      </c>
      <c r="X71" s="31">
        <v>0</v>
      </c>
      <c r="Y71" s="31">
        <v>0</v>
      </c>
      <c r="Z71" s="31">
        <v>0</v>
      </c>
      <c r="AA71" s="31">
        <v>0</v>
      </c>
      <c r="AB71" s="31">
        <v>0</v>
      </c>
      <c r="AC71" s="31">
        <v>0</v>
      </c>
      <c r="AD71" s="31">
        <v>0</v>
      </c>
      <c r="AE71" s="31">
        <v>0</v>
      </c>
      <c r="AF71" t="s">
        <v>52</v>
      </c>
      <c r="AG71" s="32">
        <v>10</v>
      </c>
      <c r="AH71"/>
    </row>
    <row r="72" spans="1:34" x14ac:dyDescent="0.25">
      <c r="A72" t="s">
        <v>245</v>
      </c>
      <c r="B72" t="s">
        <v>129</v>
      </c>
      <c r="C72" t="s">
        <v>192</v>
      </c>
      <c r="D72" t="s">
        <v>201</v>
      </c>
      <c r="E72" s="31">
        <v>44.478260869565219</v>
      </c>
      <c r="F72" s="31">
        <v>4.3061827956989234</v>
      </c>
      <c r="G72" s="31">
        <v>4.0285679374389041</v>
      </c>
      <c r="H72" s="31">
        <v>0.84785434995112419</v>
      </c>
      <c r="I72" s="31">
        <v>0.69536168132942311</v>
      </c>
      <c r="J72" s="31">
        <v>191.53152173913037</v>
      </c>
      <c r="K72" s="31">
        <v>179.18369565217387</v>
      </c>
      <c r="L72" s="31">
        <v>37.71108695652174</v>
      </c>
      <c r="M72" s="31">
        <v>30.928478260869561</v>
      </c>
      <c r="N72" s="31">
        <v>1.826086956521739</v>
      </c>
      <c r="O72" s="31">
        <v>4.9565217391304346</v>
      </c>
      <c r="P72" s="31">
        <v>27.670760869565214</v>
      </c>
      <c r="Q72" s="31">
        <v>22.105543478260866</v>
      </c>
      <c r="R72" s="31">
        <v>5.5652173913043477</v>
      </c>
      <c r="S72" s="31">
        <v>126.14967391304342</v>
      </c>
      <c r="T72" s="31">
        <v>97.249456521739077</v>
      </c>
      <c r="U72" s="31">
        <v>28.900217391304345</v>
      </c>
      <c r="V72" s="31">
        <v>0</v>
      </c>
      <c r="W72" s="31">
        <v>0</v>
      </c>
      <c r="X72" s="31">
        <v>0</v>
      </c>
      <c r="Y72" s="31">
        <v>0</v>
      </c>
      <c r="Z72" s="31">
        <v>0</v>
      </c>
      <c r="AA72" s="31">
        <v>0</v>
      </c>
      <c r="AB72" s="31">
        <v>0</v>
      </c>
      <c r="AC72" s="31">
        <v>0</v>
      </c>
      <c r="AD72" s="31">
        <v>0</v>
      </c>
      <c r="AE72" s="31">
        <v>0</v>
      </c>
      <c r="AF72" t="s">
        <v>50</v>
      </c>
      <c r="AG72" s="32">
        <v>10</v>
      </c>
      <c r="AH72"/>
    </row>
    <row r="73" spans="1:34" x14ac:dyDescent="0.25">
      <c r="A73" t="s">
        <v>245</v>
      </c>
      <c r="B73" t="s">
        <v>151</v>
      </c>
      <c r="C73" t="s">
        <v>168</v>
      </c>
      <c r="D73" t="s">
        <v>212</v>
      </c>
      <c r="E73" s="31">
        <v>28.391304347826086</v>
      </c>
      <c r="F73" s="31">
        <v>5.1208996937212872</v>
      </c>
      <c r="G73" s="31">
        <v>4.5513705972434915</v>
      </c>
      <c r="H73" s="31">
        <v>1.5709724349157732</v>
      </c>
      <c r="I73" s="31">
        <v>1.0014433384379784</v>
      </c>
      <c r="J73" s="31">
        <v>145.38902173913044</v>
      </c>
      <c r="K73" s="31">
        <v>129.21934782608696</v>
      </c>
      <c r="L73" s="31">
        <v>44.601956521739126</v>
      </c>
      <c r="M73" s="31">
        <v>28.432282608695647</v>
      </c>
      <c r="N73" s="31">
        <v>10.430543478260866</v>
      </c>
      <c r="O73" s="31">
        <v>5.7391304347826084</v>
      </c>
      <c r="P73" s="31">
        <v>20.232826086956528</v>
      </c>
      <c r="Q73" s="31">
        <v>20.232826086956528</v>
      </c>
      <c r="R73" s="31">
        <v>0</v>
      </c>
      <c r="S73" s="31">
        <v>80.554239130434794</v>
      </c>
      <c r="T73" s="31">
        <v>80.554239130434794</v>
      </c>
      <c r="U73" s="31">
        <v>0</v>
      </c>
      <c r="V73" s="31">
        <v>0</v>
      </c>
      <c r="W73" s="31">
        <v>20.408369565217392</v>
      </c>
      <c r="X73" s="31">
        <v>0.125</v>
      </c>
      <c r="Y73" s="31">
        <v>0</v>
      </c>
      <c r="Z73" s="31">
        <v>0</v>
      </c>
      <c r="AA73" s="31">
        <v>0</v>
      </c>
      <c r="AB73" s="31">
        <v>0</v>
      </c>
      <c r="AC73" s="31">
        <v>20.283369565217392</v>
      </c>
      <c r="AD73" s="31">
        <v>0</v>
      </c>
      <c r="AE73" s="31">
        <v>0</v>
      </c>
      <c r="AF73" t="s">
        <v>72</v>
      </c>
      <c r="AG73" s="32">
        <v>10</v>
      </c>
      <c r="AH73"/>
    </row>
    <row r="74" spans="1:34" x14ac:dyDescent="0.25">
      <c r="A74" t="s">
        <v>245</v>
      </c>
      <c r="B74" t="s">
        <v>148</v>
      </c>
      <c r="C74" t="s">
        <v>189</v>
      </c>
      <c r="D74" t="s">
        <v>229</v>
      </c>
      <c r="E74" s="31">
        <v>41.978260869565219</v>
      </c>
      <c r="F74" s="31">
        <v>4.1349041947177625</v>
      </c>
      <c r="G74" s="31">
        <v>3.5707534955981357</v>
      </c>
      <c r="H74" s="31">
        <v>0.63872345934748831</v>
      </c>
      <c r="I74" s="31">
        <v>0.37254013464526148</v>
      </c>
      <c r="J74" s="31">
        <v>173.57608695652175</v>
      </c>
      <c r="K74" s="31">
        <v>149.89402173913044</v>
      </c>
      <c r="L74" s="31">
        <v>26.8125</v>
      </c>
      <c r="M74" s="31">
        <v>15.638586956521738</v>
      </c>
      <c r="N74" s="31">
        <v>5.6086956521739131</v>
      </c>
      <c r="O74" s="31">
        <v>5.5652173913043477</v>
      </c>
      <c r="P74" s="31">
        <v>53.451086956521735</v>
      </c>
      <c r="Q74" s="31">
        <v>40.942934782608695</v>
      </c>
      <c r="R74" s="31">
        <v>12.508152173913043</v>
      </c>
      <c r="S74" s="31">
        <v>93.3125</v>
      </c>
      <c r="T74" s="31">
        <v>66.961956521739125</v>
      </c>
      <c r="U74" s="31">
        <v>26.350543478260871</v>
      </c>
      <c r="V74" s="31">
        <v>0</v>
      </c>
      <c r="W74" s="31">
        <v>5.7934782608695654</v>
      </c>
      <c r="X74" s="31">
        <v>0</v>
      </c>
      <c r="Y74" s="31">
        <v>0</v>
      </c>
      <c r="Z74" s="31">
        <v>0</v>
      </c>
      <c r="AA74" s="31">
        <v>5.7934782608695654</v>
      </c>
      <c r="AB74" s="31">
        <v>0</v>
      </c>
      <c r="AC74" s="31">
        <v>0</v>
      </c>
      <c r="AD74" s="31">
        <v>0</v>
      </c>
      <c r="AE74" s="31">
        <v>0</v>
      </c>
      <c r="AF74" t="s">
        <v>69</v>
      </c>
      <c r="AG74" s="32">
        <v>10</v>
      </c>
      <c r="AH74"/>
    </row>
    <row r="75" spans="1:34" x14ac:dyDescent="0.25">
      <c r="A75" t="s">
        <v>245</v>
      </c>
      <c r="B75" t="s">
        <v>128</v>
      </c>
      <c r="C75" t="s">
        <v>191</v>
      </c>
      <c r="D75" t="s">
        <v>227</v>
      </c>
      <c r="E75" s="31">
        <v>42.793478260869563</v>
      </c>
      <c r="F75" s="31">
        <v>3.570734061468122</v>
      </c>
      <c r="G75" s="31">
        <v>3.4406858013716022</v>
      </c>
      <c r="H75" s="31">
        <v>0.80605283210566425</v>
      </c>
      <c r="I75" s="31">
        <v>0.67600457200914399</v>
      </c>
      <c r="J75" s="31">
        <v>152.80413043478256</v>
      </c>
      <c r="K75" s="31">
        <v>147.23891304347822</v>
      </c>
      <c r="L75" s="31">
        <v>34.493804347826085</v>
      </c>
      <c r="M75" s="31">
        <v>28.928586956521734</v>
      </c>
      <c r="N75" s="31">
        <v>0</v>
      </c>
      <c r="O75" s="31">
        <v>5.5652173913043477</v>
      </c>
      <c r="P75" s="31">
        <v>30.333260869565219</v>
      </c>
      <c r="Q75" s="31">
        <v>30.333260869565219</v>
      </c>
      <c r="R75" s="31">
        <v>0</v>
      </c>
      <c r="S75" s="31">
        <v>87.977065217391257</v>
      </c>
      <c r="T75" s="31">
        <v>74.283586956521688</v>
      </c>
      <c r="U75" s="31">
        <v>13.693478260869563</v>
      </c>
      <c r="V75" s="31">
        <v>0</v>
      </c>
      <c r="W75" s="31">
        <v>10.877391304347825</v>
      </c>
      <c r="X75" s="31">
        <v>4.075760869565217</v>
      </c>
      <c r="Y75" s="31">
        <v>0</v>
      </c>
      <c r="Z75" s="31">
        <v>0</v>
      </c>
      <c r="AA75" s="31">
        <v>3.9474999999999993</v>
      </c>
      <c r="AB75" s="31">
        <v>0</v>
      </c>
      <c r="AC75" s="31">
        <v>2.8541304347826086</v>
      </c>
      <c r="AD75" s="31">
        <v>0</v>
      </c>
      <c r="AE75" s="31">
        <v>0</v>
      </c>
      <c r="AF75" t="s">
        <v>49</v>
      </c>
      <c r="AG75" s="32">
        <v>10</v>
      </c>
      <c r="AH75"/>
    </row>
    <row r="76" spans="1:34" x14ac:dyDescent="0.25">
      <c r="A76" t="s">
        <v>245</v>
      </c>
      <c r="B76" t="s">
        <v>125</v>
      </c>
      <c r="C76" t="s">
        <v>168</v>
      </c>
      <c r="D76" t="s">
        <v>212</v>
      </c>
      <c r="E76" s="31">
        <v>71.663043478260875</v>
      </c>
      <c r="F76" s="31">
        <v>3.1592901562263003</v>
      </c>
      <c r="G76" s="31">
        <v>3.0033672076444708</v>
      </c>
      <c r="H76" s="31">
        <v>0.5434657970574851</v>
      </c>
      <c r="I76" s="31">
        <v>0.46398756256635815</v>
      </c>
      <c r="J76" s="31">
        <v>226.40434782608696</v>
      </c>
      <c r="K76" s="31">
        <v>215.23043478260868</v>
      </c>
      <c r="L76" s="31">
        <v>38.946413043478259</v>
      </c>
      <c r="M76" s="31">
        <v>33.250760869565212</v>
      </c>
      <c r="N76" s="31">
        <v>0</v>
      </c>
      <c r="O76" s="31">
        <v>5.6956521739130439</v>
      </c>
      <c r="P76" s="31">
        <v>50.432065217391305</v>
      </c>
      <c r="Q76" s="31">
        <v>44.953804347826086</v>
      </c>
      <c r="R76" s="31">
        <v>5.4782608695652177</v>
      </c>
      <c r="S76" s="31">
        <v>137.02586956521739</v>
      </c>
      <c r="T76" s="31">
        <v>125.44978260869564</v>
      </c>
      <c r="U76" s="31">
        <v>11.576086956521738</v>
      </c>
      <c r="V76" s="31">
        <v>0</v>
      </c>
      <c r="W76" s="31">
        <v>13.227717391304349</v>
      </c>
      <c r="X76" s="31">
        <v>7.9654347826086953</v>
      </c>
      <c r="Y76" s="31">
        <v>0</v>
      </c>
      <c r="Z76" s="31">
        <v>0</v>
      </c>
      <c r="AA76" s="31">
        <v>0.53532608695652173</v>
      </c>
      <c r="AB76" s="31">
        <v>0</v>
      </c>
      <c r="AC76" s="31">
        <v>4.7269565217391305</v>
      </c>
      <c r="AD76" s="31">
        <v>0</v>
      </c>
      <c r="AE76" s="31">
        <v>0</v>
      </c>
      <c r="AF76" t="s">
        <v>46</v>
      </c>
      <c r="AG76" s="32">
        <v>10</v>
      </c>
      <c r="AH76"/>
    </row>
    <row r="77" spans="1:34" x14ac:dyDescent="0.25">
      <c r="A77" t="s">
        <v>245</v>
      </c>
      <c r="B77" t="s">
        <v>96</v>
      </c>
      <c r="C77" t="s">
        <v>171</v>
      </c>
      <c r="D77" t="s">
        <v>215</v>
      </c>
      <c r="E77" s="31">
        <v>57.380434782608695</v>
      </c>
      <c r="F77" s="31">
        <v>5.3222371661299475</v>
      </c>
      <c r="G77" s="31">
        <v>4.9696381890509551</v>
      </c>
      <c r="H77" s="31">
        <v>0.80289448759234683</v>
      </c>
      <c r="I77" s="31">
        <v>0.45029551051335465</v>
      </c>
      <c r="J77" s="31">
        <v>305.39228260869555</v>
      </c>
      <c r="K77" s="31">
        <v>285.15999999999991</v>
      </c>
      <c r="L77" s="31">
        <v>46.070434782608686</v>
      </c>
      <c r="M77" s="31">
        <v>25.838152173913034</v>
      </c>
      <c r="N77" s="31">
        <v>14.573695652173916</v>
      </c>
      <c r="O77" s="31">
        <v>5.6585869565217379</v>
      </c>
      <c r="P77" s="31">
        <v>43.744782608695651</v>
      </c>
      <c r="Q77" s="31">
        <v>43.744782608695651</v>
      </c>
      <c r="R77" s="31">
        <v>0</v>
      </c>
      <c r="S77" s="31">
        <v>215.57706521739121</v>
      </c>
      <c r="T77" s="31">
        <v>206.92891304347816</v>
      </c>
      <c r="U77" s="31">
        <v>8.6481521739130454</v>
      </c>
      <c r="V77" s="31">
        <v>0</v>
      </c>
      <c r="W77" s="31">
        <v>34.843369565217401</v>
      </c>
      <c r="X77" s="31">
        <v>4.1801086956521738</v>
      </c>
      <c r="Y77" s="31">
        <v>0</v>
      </c>
      <c r="Z77" s="31">
        <v>0</v>
      </c>
      <c r="AA77" s="31">
        <v>8.1152173913043484</v>
      </c>
      <c r="AB77" s="31">
        <v>0</v>
      </c>
      <c r="AC77" s="31">
        <v>22.548043478260876</v>
      </c>
      <c r="AD77" s="31">
        <v>0</v>
      </c>
      <c r="AE77" s="31">
        <v>0</v>
      </c>
      <c r="AF77" t="s">
        <v>17</v>
      </c>
      <c r="AG77" s="32">
        <v>10</v>
      </c>
      <c r="AH77"/>
    </row>
    <row r="78" spans="1:34" x14ac:dyDescent="0.25">
      <c r="A78" t="s">
        <v>245</v>
      </c>
      <c r="B78" t="s">
        <v>108</v>
      </c>
      <c r="C78" t="s">
        <v>183</v>
      </c>
      <c r="D78" t="s">
        <v>224</v>
      </c>
      <c r="E78" s="31">
        <v>54.228260869565219</v>
      </c>
      <c r="F78" s="31">
        <v>4.5388474644217283</v>
      </c>
      <c r="G78" s="31">
        <v>4.1831809981960317</v>
      </c>
      <c r="H78" s="31">
        <v>0.671607536580477</v>
      </c>
      <c r="I78" s="31">
        <v>0.41896171577470437</v>
      </c>
      <c r="J78" s="31">
        <v>246.13380434782613</v>
      </c>
      <c r="K78" s="31">
        <v>226.84663043478264</v>
      </c>
      <c r="L78" s="31">
        <v>36.420108695652175</v>
      </c>
      <c r="M78" s="31">
        <v>22.719565217391306</v>
      </c>
      <c r="N78" s="31">
        <v>7.9668478260869557</v>
      </c>
      <c r="O78" s="31">
        <v>5.7336956521739131</v>
      </c>
      <c r="P78" s="31">
        <v>47.384782608695652</v>
      </c>
      <c r="Q78" s="31">
        <v>41.798152173913046</v>
      </c>
      <c r="R78" s="31">
        <v>5.5866304347826086</v>
      </c>
      <c r="S78" s="31">
        <v>162.32891304347828</v>
      </c>
      <c r="T78" s="31">
        <v>130.93326086956526</v>
      </c>
      <c r="U78" s="31">
        <v>31.395652173913035</v>
      </c>
      <c r="V78" s="31">
        <v>0</v>
      </c>
      <c r="W78" s="31">
        <v>56.48380434782608</v>
      </c>
      <c r="X78" s="31">
        <v>20.364891304347822</v>
      </c>
      <c r="Y78" s="31">
        <v>0</v>
      </c>
      <c r="Z78" s="31">
        <v>0</v>
      </c>
      <c r="AA78" s="31">
        <v>20.113913043478263</v>
      </c>
      <c r="AB78" s="31">
        <v>0</v>
      </c>
      <c r="AC78" s="31">
        <v>16.004999999999995</v>
      </c>
      <c r="AD78" s="31">
        <v>0</v>
      </c>
      <c r="AE78" s="31">
        <v>0</v>
      </c>
      <c r="AF78" t="s">
        <v>29</v>
      </c>
      <c r="AG78" s="32">
        <v>10</v>
      </c>
      <c r="AH78"/>
    </row>
    <row r="79" spans="1:34" x14ac:dyDescent="0.25">
      <c r="A79" t="s">
        <v>245</v>
      </c>
      <c r="B79" t="s">
        <v>82</v>
      </c>
      <c r="C79" t="s">
        <v>161</v>
      </c>
      <c r="D79" t="s">
        <v>202</v>
      </c>
      <c r="E79" s="31">
        <v>40.641304347826086</v>
      </c>
      <c r="F79" s="31">
        <v>3.7478389943835251</v>
      </c>
      <c r="G79" s="31">
        <v>3.6130435945439956</v>
      </c>
      <c r="H79" s="31">
        <v>0.47938218775073543</v>
      </c>
      <c r="I79" s="31">
        <v>0.34458678791120612</v>
      </c>
      <c r="J79" s="31">
        <v>152.3170652173913</v>
      </c>
      <c r="K79" s="31">
        <v>146.83880434782608</v>
      </c>
      <c r="L79" s="31">
        <v>19.482717391304345</v>
      </c>
      <c r="M79" s="31">
        <v>14.004456521739126</v>
      </c>
      <c r="N79" s="31">
        <v>8.6956521739130432E-2</v>
      </c>
      <c r="O79" s="31">
        <v>5.3913043478260869</v>
      </c>
      <c r="P79" s="31">
        <v>35.832608695652191</v>
      </c>
      <c r="Q79" s="31">
        <v>35.832608695652191</v>
      </c>
      <c r="R79" s="31">
        <v>0</v>
      </c>
      <c r="S79" s="31">
        <v>97.001739130434771</v>
      </c>
      <c r="T79" s="31">
        <v>71.447173913043486</v>
      </c>
      <c r="U79" s="31">
        <v>25.554565217391293</v>
      </c>
      <c r="V79" s="31">
        <v>0</v>
      </c>
      <c r="W79" s="31">
        <v>0</v>
      </c>
      <c r="X79" s="31">
        <v>0</v>
      </c>
      <c r="Y79" s="31">
        <v>0</v>
      </c>
      <c r="Z79" s="31">
        <v>0</v>
      </c>
      <c r="AA79" s="31">
        <v>0</v>
      </c>
      <c r="AB79" s="31">
        <v>0</v>
      </c>
      <c r="AC79" s="31">
        <v>0</v>
      </c>
      <c r="AD79" s="31">
        <v>0</v>
      </c>
      <c r="AE79" s="31">
        <v>0</v>
      </c>
      <c r="AF79" t="s">
        <v>3</v>
      </c>
      <c r="AG79" s="32">
        <v>10</v>
      </c>
      <c r="AH79"/>
    </row>
    <row r="80" spans="1:34" x14ac:dyDescent="0.25">
      <c r="A80" t="s">
        <v>245</v>
      </c>
      <c r="B80" t="s">
        <v>122</v>
      </c>
      <c r="C80" t="s">
        <v>165</v>
      </c>
      <c r="D80" t="s">
        <v>208</v>
      </c>
      <c r="E80" s="31">
        <v>61.815217391304351</v>
      </c>
      <c r="F80" s="31">
        <v>3.9086601019869875</v>
      </c>
      <c r="G80" s="31">
        <v>3.7538069280815893</v>
      </c>
      <c r="H80" s="31">
        <v>0.719219272023914</v>
      </c>
      <c r="I80" s="31">
        <v>0.56436609811851579</v>
      </c>
      <c r="J80" s="31">
        <v>241.61467391304348</v>
      </c>
      <c r="K80" s="31">
        <v>232.04239130434783</v>
      </c>
      <c r="L80" s="31">
        <v>44.458695652173901</v>
      </c>
      <c r="M80" s="31">
        <v>34.886413043478257</v>
      </c>
      <c r="N80" s="31">
        <v>4.0070652173913031</v>
      </c>
      <c r="O80" s="31">
        <v>5.5652173913043477</v>
      </c>
      <c r="P80" s="31">
        <v>39.418369565217375</v>
      </c>
      <c r="Q80" s="31">
        <v>39.418369565217375</v>
      </c>
      <c r="R80" s="31">
        <v>0</v>
      </c>
      <c r="S80" s="31">
        <v>157.7376086956522</v>
      </c>
      <c r="T80" s="31">
        <v>124.59706521739133</v>
      </c>
      <c r="U80" s="31">
        <v>33.140543478260874</v>
      </c>
      <c r="V80" s="31">
        <v>0</v>
      </c>
      <c r="W80" s="31">
        <v>0.92032608695652174</v>
      </c>
      <c r="X80" s="31">
        <v>0.64945652173913049</v>
      </c>
      <c r="Y80" s="31">
        <v>0</v>
      </c>
      <c r="Z80" s="31">
        <v>0</v>
      </c>
      <c r="AA80" s="31">
        <v>0.27086956521739131</v>
      </c>
      <c r="AB80" s="31">
        <v>0</v>
      </c>
      <c r="AC80" s="31">
        <v>0</v>
      </c>
      <c r="AD80" s="31">
        <v>0</v>
      </c>
      <c r="AE80" s="31">
        <v>0</v>
      </c>
      <c r="AF80" t="s">
        <v>43</v>
      </c>
      <c r="AG80" s="32">
        <v>10</v>
      </c>
      <c r="AH80"/>
    </row>
    <row r="81" spans="23:34" x14ac:dyDescent="0.25">
      <c r="AH81"/>
    </row>
    <row r="82" spans="23:34" x14ac:dyDescent="0.25">
      <c r="W82" s="31"/>
      <c r="AH82"/>
    </row>
    <row r="83" spans="23:34" x14ac:dyDescent="0.25">
      <c r="AH83"/>
    </row>
    <row r="84" spans="23:34" x14ac:dyDescent="0.25">
      <c r="AH84"/>
    </row>
    <row r="85" spans="23:34" x14ac:dyDescent="0.25">
      <c r="AH85"/>
    </row>
    <row r="92" spans="23:34" x14ac:dyDescent="0.25">
      <c r="AH92"/>
    </row>
  </sheetData>
  <pageMargins left="0.7" right="0.7" top="0.75" bottom="0.75" header="0.3" footer="0.3"/>
  <pageSetup orientation="portrait" horizontalDpi="1200" verticalDpi="1200" r:id="rId1"/>
  <ignoredErrors>
    <ignoredError sqref="AF2:AF8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93"/>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283</v>
      </c>
      <c r="B1" s="1" t="s">
        <v>350</v>
      </c>
      <c r="C1" s="1" t="s">
        <v>286</v>
      </c>
      <c r="D1" s="1" t="s">
        <v>285</v>
      </c>
      <c r="E1" s="1" t="s">
        <v>287</v>
      </c>
      <c r="F1" s="1" t="s">
        <v>330</v>
      </c>
      <c r="G1" s="1" t="s">
        <v>353</v>
      </c>
      <c r="H1" s="35" t="s">
        <v>355</v>
      </c>
      <c r="I1" s="1" t="s">
        <v>331</v>
      </c>
      <c r="J1" s="1" t="s">
        <v>356</v>
      </c>
      <c r="K1" s="35" t="s">
        <v>357</v>
      </c>
      <c r="L1" s="1" t="s">
        <v>333</v>
      </c>
      <c r="M1" s="1" t="s">
        <v>343</v>
      </c>
      <c r="N1" s="35" t="s">
        <v>358</v>
      </c>
      <c r="O1" s="1" t="s">
        <v>334</v>
      </c>
      <c r="P1" s="1" t="s">
        <v>342</v>
      </c>
      <c r="Q1" s="35" t="s">
        <v>359</v>
      </c>
      <c r="R1" s="1" t="s">
        <v>335</v>
      </c>
      <c r="S1" s="1" t="s">
        <v>344</v>
      </c>
      <c r="T1" s="35" t="s">
        <v>360</v>
      </c>
      <c r="U1" s="1" t="s">
        <v>341</v>
      </c>
      <c r="V1" s="1" t="s">
        <v>354</v>
      </c>
      <c r="W1" s="35" t="s">
        <v>361</v>
      </c>
      <c r="X1" s="1" t="s">
        <v>336</v>
      </c>
      <c r="Y1" s="1" t="s">
        <v>345</v>
      </c>
      <c r="Z1" s="35" t="s">
        <v>362</v>
      </c>
      <c r="AA1" s="1" t="s">
        <v>337</v>
      </c>
      <c r="AB1" s="1" t="s">
        <v>346</v>
      </c>
      <c r="AC1" s="35" t="s">
        <v>363</v>
      </c>
      <c r="AD1" s="1" t="s">
        <v>338</v>
      </c>
      <c r="AE1" s="1" t="s">
        <v>347</v>
      </c>
      <c r="AF1" s="35" t="s">
        <v>364</v>
      </c>
      <c r="AG1" s="1" t="s">
        <v>339</v>
      </c>
      <c r="AH1" s="1" t="s">
        <v>348</v>
      </c>
      <c r="AI1" s="35" t="s">
        <v>365</v>
      </c>
      <c r="AJ1" s="1" t="s">
        <v>284</v>
      </c>
      <c r="AK1" s="38" t="s">
        <v>295</v>
      </c>
    </row>
    <row r="2" spans="1:46" x14ac:dyDescent="0.25">
      <c r="A2" t="s">
        <v>245</v>
      </c>
      <c r="B2" t="s">
        <v>152</v>
      </c>
      <c r="C2" t="s">
        <v>169</v>
      </c>
      <c r="D2" t="s">
        <v>213</v>
      </c>
      <c r="E2" s="31">
        <v>29.076086956521738</v>
      </c>
      <c r="F2" s="31">
        <v>169.48869565217393</v>
      </c>
      <c r="G2" s="31">
        <v>6.4593478260869581</v>
      </c>
      <c r="H2" s="36">
        <v>3.8110788458381221E-2</v>
      </c>
      <c r="I2" s="31">
        <v>30.028695652173916</v>
      </c>
      <c r="J2" s="31">
        <v>0</v>
      </c>
      <c r="K2" s="36">
        <v>0</v>
      </c>
      <c r="L2" s="31">
        <v>20.896304347826089</v>
      </c>
      <c r="M2" s="31">
        <v>0</v>
      </c>
      <c r="N2" s="36">
        <v>0</v>
      </c>
      <c r="O2" s="31">
        <v>4.6956521739130439</v>
      </c>
      <c r="P2" s="31">
        <v>0</v>
      </c>
      <c r="Q2" s="36">
        <v>0</v>
      </c>
      <c r="R2" s="31">
        <v>4.4367391304347823</v>
      </c>
      <c r="S2" s="31">
        <v>0</v>
      </c>
      <c r="T2" s="36">
        <v>0</v>
      </c>
      <c r="U2" s="31">
        <v>36.922826086956526</v>
      </c>
      <c r="V2" s="31">
        <v>4.991956521739132</v>
      </c>
      <c r="W2" s="36">
        <v>0.1351997409402691</v>
      </c>
      <c r="X2" s="31">
        <v>12.938586956521741</v>
      </c>
      <c r="Y2" s="31">
        <v>0</v>
      </c>
      <c r="Z2" s="36">
        <v>0</v>
      </c>
      <c r="AA2" s="31">
        <v>66.296304347826094</v>
      </c>
      <c r="AB2" s="31">
        <v>1.4673913043478262</v>
      </c>
      <c r="AC2" s="36">
        <v>2.2133832628876287E-2</v>
      </c>
      <c r="AD2" s="31">
        <v>23.302282608695645</v>
      </c>
      <c r="AE2" s="31">
        <v>0</v>
      </c>
      <c r="AF2" s="36">
        <v>0</v>
      </c>
      <c r="AG2" s="31">
        <v>0</v>
      </c>
      <c r="AH2" s="31">
        <v>0</v>
      </c>
      <c r="AI2" s="36" t="s">
        <v>426</v>
      </c>
      <c r="AJ2" t="s">
        <v>73</v>
      </c>
      <c r="AK2" s="37">
        <v>10</v>
      </c>
      <c r="AT2"/>
    </row>
    <row r="3" spans="1:46" x14ac:dyDescent="0.25">
      <c r="A3" t="s">
        <v>245</v>
      </c>
      <c r="B3" t="s">
        <v>155</v>
      </c>
      <c r="C3" t="s">
        <v>167</v>
      </c>
      <c r="D3" t="s">
        <v>211</v>
      </c>
      <c r="E3" s="31">
        <v>30.782608695652176</v>
      </c>
      <c r="F3" s="31">
        <v>166.2077173913043</v>
      </c>
      <c r="G3" s="31">
        <v>0</v>
      </c>
      <c r="H3" s="36">
        <v>0</v>
      </c>
      <c r="I3" s="31">
        <v>36.974782608695648</v>
      </c>
      <c r="J3" s="31">
        <v>0</v>
      </c>
      <c r="K3" s="36">
        <v>0</v>
      </c>
      <c r="L3" s="31">
        <v>25.799891304347824</v>
      </c>
      <c r="M3" s="31">
        <v>0</v>
      </c>
      <c r="N3" s="36">
        <v>0</v>
      </c>
      <c r="O3" s="31">
        <v>5.4357608695652164</v>
      </c>
      <c r="P3" s="31">
        <v>0</v>
      </c>
      <c r="Q3" s="36">
        <v>0</v>
      </c>
      <c r="R3" s="31">
        <v>5.7391304347826084</v>
      </c>
      <c r="S3" s="31">
        <v>0</v>
      </c>
      <c r="T3" s="36">
        <v>0</v>
      </c>
      <c r="U3" s="31">
        <v>20.341630434782616</v>
      </c>
      <c r="V3" s="31">
        <v>0</v>
      </c>
      <c r="W3" s="36">
        <v>0</v>
      </c>
      <c r="X3" s="31">
        <v>6.0442391304347831</v>
      </c>
      <c r="Y3" s="31">
        <v>0</v>
      </c>
      <c r="Z3" s="36">
        <v>0</v>
      </c>
      <c r="AA3" s="31">
        <v>102.84706521739126</v>
      </c>
      <c r="AB3" s="31">
        <v>0</v>
      </c>
      <c r="AC3" s="36">
        <v>0</v>
      </c>
      <c r="AD3" s="31">
        <v>0</v>
      </c>
      <c r="AE3" s="31">
        <v>0</v>
      </c>
      <c r="AF3" s="36" t="s">
        <v>426</v>
      </c>
      <c r="AG3" s="31">
        <v>0</v>
      </c>
      <c r="AH3" s="31">
        <v>0</v>
      </c>
      <c r="AI3" s="36" t="s">
        <v>426</v>
      </c>
      <c r="AJ3" t="s">
        <v>76</v>
      </c>
      <c r="AK3" s="37">
        <v>10</v>
      </c>
      <c r="AT3"/>
    </row>
    <row r="4" spans="1:46" x14ac:dyDescent="0.25">
      <c r="A4" t="s">
        <v>245</v>
      </c>
      <c r="B4" t="s">
        <v>111</v>
      </c>
      <c r="C4" t="s">
        <v>168</v>
      </c>
      <c r="D4" t="s">
        <v>212</v>
      </c>
      <c r="E4" s="31">
        <v>69.858695652173907</v>
      </c>
      <c r="F4" s="31">
        <v>294.69260869565221</v>
      </c>
      <c r="G4" s="31">
        <v>60.094891304347826</v>
      </c>
      <c r="H4" s="36">
        <v>0.20392398564163391</v>
      </c>
      <c r="I4" s="31">
        <v>67.770434782608703</v>
      </c>
      <c r="J4" s="31">
        <v>7.2063043478260873</v>
      </c>
      <c r="K4" s="36">
        <v>0.10633404331759391</v>
      </c>
      <c r="L4" s="31">
        <v>55.514565217391308</v>
      </c>
      <c r="M4" s="31">
        <v>7.2063043478260873</v>
      </c>
      <c r="N4" s="36">
        <v>0.1298092549154746</v>
      </c>
      <c r="O4" s="31">
        <v>6.6906521739130422</v>
      </c>
      <c r="P4" s="31">
        <v>0</v>
      </c>
      <c r="Q4" s="36">
        <v>0</v>
      </c>
      <c r="R4" s="31">
        <v>5.5652173913043477</v>
      </c>
      <c r="S4" s="31">
        <v>0</v>
      </c>
      <c r="T4" s="36">
        <v>0</v>
      </c>
      <c r="U4" s="31">
        <v>63.74391304347828</v>
      </c>
      <c r="V4" s="31">
        <v>9.4891304347826093</v>
      </c>
      <c r="W4" s="36">
        <v>0.14886331857773288</v>
      </c>
      <c r="X4" s="31">
        <v>0</v>
      </c>
      <c r="Y4" s="31">
        <v>0</v>
      </c>
      <c r="Z4" s="36" t="s">
        <v>426</v>
      </c>
      <c r="AA4" s="31">
        <v>154.92880434782612</v>
      </c>
      <c r="AB4" s="31">
        <v>43.399456521739133</v>
      </c>
      <c r="AC4" s="36">
        <v>0.28012516267991255</v>
      </c>
      <c r="AD4" s="31">
        <v>8.2494565217391305</v>
      </c>
      <c r="AE4" s="31">
        <v>0</v>
      </c>
      <c r="AF4" s="36">
        <v>0</v>
      </c>
      <c r="AG4" s="31">
        <v>0</v>
      </c>
      <c r="AH4" s="31">
        <v>0</v>
      </c>
      <c r="AI4" s="36" t="s">
        <v>426</v>
      </c>
      <c r="AJ4" t="s">
        <v>32</v>
      </c>
      <c r="AK4" s="37">
        <v>10</v>
      </c>
      <c r="AT4"/>
    </row>
    <row r="5" spans="1:46" x14ac:dyDescent="0.25">
      <c r="A5" t="s">
        <v>245</v>
      </c>
      <c r="B5" t="s">
        <v>124</v>
      </c>
      <c r="C5" t="s">
        <v>190</v>
      </c>
      <c r="D5" t="s">
        <v>204</v>
      </c>
      <c r="E5" s="31">
        <v>25.75</v>
      </c>
      <c r="F5" s="31">
        <v>110.13641304347826</v>
      </c>
      <c r="G5" s="31">
        <v>0</v>
      </c>
      <c r="H5" s="36">
        <v>0</v>
      </c>
      <c r="I5" s="31">
        <v>20.040760869565215</v>
      </c>
      <c r="J5" s="31">
        <v>0</v>
      </c>
      <c r="K5" s="36">
        <v>0</v>
      </c>
      <c r="L5" s="31">
        <v>16.899456521739129</v>
      </c>
      <c r="M5" s="31">
        <v>0</v>
      </c>
      <c r="N5" s="36">
        <v>0</v>
      </c>
      <c r="O5" s="31">
        <v>0</v>
      </c>
      <c r="P5" s="31">
        <v>0</v>
      </c>
      <c r="Q5" s="36" t="s">
        <v>426</v>
      </c>
      <c r="R5" s="31">
        <v>3.1413043478260869</v>
      </c>
      <c r="S5" s="31">
        <v>0</v>
      </c>
      <c r="T5" s="36">
        <v>0</v>
      </c>
      <c r="U5" s="31">
        <v>10.440217391304348</v>
      </c>
      <c r="V5" s="31">
        <v>0</v>
      </c>
      <c r="W5" s="36">
        <v>0</v>
      </c>
      <c r="X5" s="31">
        <v>4.4972826086956523</v>
      </c>
      <c r="Y5" s="31">
        <v>0</v>
      </c>
      <c r="Z5" s="36">
        <v>0</v>
      </c>
      <c r="AA5" s="31">
        <v>51.222717391304343</v>
      </c>
      <c r="AB5" s="31">
        <v>0</v>
      </c>
      <c r="AC5" s="36">
        <v>0</v>
      </c>
      <c r="AD5" s="31">
        <v>23.935434782608695</v>
      </c>
      <c r="AE5" s="31">
        <v>0</v>
      </c>
      <c r="AF5" s="36">
        <v>0</v>
      </c>
      <c r="AG5" s="31">
        <v>0</v>
      </c>
      <c r="AH5" s="31">
        <v>0</v>
      </c>
      <c r="AI5" s="36" t="s">
        <v>426</v>
      </c>
      <c r="AJ5" t="s">
        <v>45</v>
      </c>
      <c r="AK5" s="37">
        <v>10</v>
      </c>
      <c r="AT5"/>
    </row>
    <row r="6" spans="1:46" x14ac:dyDescent="0.25">
      <c r="A6" t="s">
        <v>245</v>
      </c>
      <c r="B6" t="s">
        <v>121</v>
      </c>
      <c r="C6" t="s">
        <v>179</v>
      </c>
      <c r="D6" t="s">
        <v>220</v>
      </c>
      <c r="E6" s="31">
        <v>47.141304347826086</v>
      </c>
      <c r="F6" s="31">
        <v>174.17456521739132</v>
      </c>
      <c r="G6" s="31">
        <v>4.7590217391304357</v>
      </c>
      <c r="H6" s="36">
        <v>2.7323287606262087E-2</v>
      </c>
      <c r="I6" s="31">
        <v>30.264130434782597</v>
      </c>
      <c r="J6" s="31">
        <v>0</v>
      </c>
      <c r="K6" s="36">
        <v>0</v>
      </c>
      <c r="L6" s="31">
        <v>24.476086956521726</v>
      </c>
      <c r="M6" s="31">
        <v>0</v>
      </c>
      <c r="N6" s="36">
        <v>0</v>
      </c>
      <c r="O6" s="31">
        <v>1.0923913043478262</v>
      </c>
      <c r="P6" s="31">
        <v>0</v>
      </c>
      <c r="Q6" s="36">
        <v>0</v>
      </c>
      <c r="R6" s="31">
        <v>4.6956521739130439</v>
      </c>
      <c r="S6" s="31">
        <v>0</v>
      </c>
      <c r="T6" s="36">
        <v>0</v>
      </c>
      <c r="U6" s="31">
        <v>31.443478260869572</v>
      </c>
      <c r="V6" s="31">
        <v>4.701956521739131</v>
      </c>
      <c r="W6" s="36">
        <v>0.14953678097345133</v>
      </c>
      <c r="X6" s="31">
        <v>5.7065217391304345E-2</v>
      </c>
      <c r="Y6" s="31">
        <v>5.7065217391304345E-2</v>
      </c>
      <c r="Z6" s="36">
        <v>1</v>
      </c>
      <c r="AA6" s="31">
        <v>83.159565217391304</v>
      </c>
      <c r="AB6" s="31">
        <v>0</v>
      </c>
      <c r="AC6" s="36">
        <v>0</v>
      </c>
      <c r="AD6" s="31">
        <v>29.25032608695653</v>
      </c>
      <c r="AE6" s="31">
        <v>0</v>
      </c>
      <c r="AF6" s="36">
        <v>0</v>
      </c>
      <c r="AG6" s="31">
        <v>0</v>
      </c>
      <c r="AH6" s="31">
        <v>0</v>
      </c>
      <c r="AI6" s="36" t="s">
        <v>426</v>
      </c>
      <c r="AJ6" t="s">
        <v>42</v>
      </c>
      <c r="AK6" s="37">
        <v>10</v>
      </c>
      <c r="AT6"/>
    </row>
    <row r="7" spans="1:46" x14ac:dyDescent="0.25">
      <c r="A7" t="s">
        <v>245</v>
      </c>
      <c r="B7" t="s">
        <v>140</v>
      </c>
      <c r="C7" t="s">
        <v>194</v>
      </c>
      <c r="D7" t="s">
        <v>212</v>
      </c>
      <c r="E7" s="31">
        <v>25.173913043478262</v>
      </c>
      <c r="F7" s="31">
        <v>140.11032608695652</v>
      </c>
      <c r="G7" s="31">
        <v>9.3260869565217397E-2</v>
      </c>
      <c r="H7" s="36">
        <v>6.6562452725530742E-4</v>
      </c>
      <c r="I7" s="31">
        <v>25.901304347826091</v>
      </c>
      <c r="J7" s="31">
        <v>0</v>
      </c>
      <c r="K7" s="36">
        <v>0</v>
      </c>
      <c r="L7" s="31">
        <v>15.467065217391307</v>
      </c>
      <c r="M7" s="31">
        <v>0</v>
      </c>
      <c r="N7" s="36">
        <v>0</v>
      </c>
      <c r="O7" s="31">
        <v>4.7820652173913043</v>
      </c>
      <c r="P7" s="31">
        <v>0</v>
      </c>
      <c r="Q7" s="36">
        <v>0</v>
      </c>
      <c r="R7" s="31">
        <v>5.6521739130434785</v>
      </c>
      <c r="S7" s="31">
        <v>0</v>
      </c>
      <c r="T7" s="36">
        <v>0</v>
      </c>
      <c r="U7" s="31">
        <v>19.351086956521733</v>
      </c>
      <c r="V7" s="31">
        <v>0</v>
      </c>
      <c r="W7" s="36">
        <v>0</v>
      </c>
      <c r="X7" s="31">
        <v>15.001086956521741</v>
      </c>
      <c r="Y7" s="31">
        <v>0</v>
      </c>
      <c r="Z7" s="36">
        <v>0</v>
      </c>
      <c r="AA7" s="31">
        <v>56.528695652173916</v>
      </c>
      <c r="AB7" s="31">
        <v>9.3260869565217397E-2</v>
      </c>
      <c r="AC7" s="36">
        <v>1.6497969480679302E-3</v>
      </c>
      <c r="AD7" s="31">
        <v>23.32815217391304</v>
      </c>
      <c r="AE7" s="31">
        <v>0</v>
      </c>
      <c r="AF7" s="36">
        <v>0</v>
      </c>
      <c r="AG7" s="31">
        <v>0</v>
      </c>
      <c r="AH7" s="31">
        <v>0</v>
      </c>
      <c r="AI7" s="36" t="s">
        <v>426</v>
      </c>
      <c r="AJ7" t="s">
        <v>61</v>
      </c>
      <c r="AK7" s="37">
        <v>10</v>
      </c>
      <c r="AT7"/>
    </row>
    <row r="8" spans="1:46" x14ac:dyDescent="0.25">
      <c r="A8" t="s">
        <v>245</v>
      </c>
      <c r="B8" t="s">
        <v>107</v>
      </c>
      <c r="C8" t="s">
        <v>182</v>
      </c>
      <c r="D8" t="s">
        <v>223</v>
      </c>
      <c r="E8" s="31">
        <v>25.956521739130434</v>
      </c>
      <c r="F8" s="31">
        <v>116.25</v>
      </c>
      <c r="G8" s="31">
        <v>0</v>
      </c>
      <c r="H8" s="36">
        <v>0</v>
      </c>
      <c r="I8" s="31">
        <v>25.883152173913047</v>
      </c>
      <c r="J8" s="31">
        <v>0</v>
      </c>
      <c r="K8" s="36">
        <v>0</v>
      </c>
      <c r="L8" s="31">
        <v>21.222826086956523</v>
      </c>
      <c r="M8" s="31">
        <v>0</v>
      </c>
      <c r="N8" s="36">
        <v>0</v>
      </c>
      <c r="O8" s="31">
        <v>0.68206521739130432</v>
      </c>
      <c r="P8" s="31">
        <v>0</v>
      </c>
      <c r="Q8" s="36">
        <v>0</v>
      </c>
      <c r="R8" s="31">
        <v>3.9782608695652173</v>
      </c>
      <c r="S8" s="31">
        <v>0</v>
      </c>
      <c r="T8" s="36">
        <v>0</v>
      </c>
      <c r="U8" s="31">
        <v>16.858695652173914</v>
      </c>
      <c r="V8" s="31">
        <v>0</v>
      </c>
      <c r="W8" s="36">
        <v>0</v>
      </c>
      <c r="X8" s="31">
        <v>0</v>
      </c>
      <c r="Y8" s="31">
        <v>0</v>
      </c>
      <c r="Z8" s="36" t="s">
        <v>426</v>
      </c>
      <c r="AA8" s="31">
        <v>73.173913043478265</v>
      </c>
      <c r="AB8" s="31">
        <v>0</v>
      </c>
      <c r="AC8" s="36">
        <v>0</v>
      </c>
      <c r="AD8" s="31">
        <v>0.33423913043478259</v>
      </c>
      <c r="AE8" s="31">
        <v>0</v>
      </c>
      <c r="AF8" s="36">
        <v>0</v>
      </c>
      <c r="AG8" s="31">
        <v>0</v>
      </c>
      <c r="AH8" s="31">
        <v>0</v>
      </c>
      <c r="AI8" s="36" t="s">
        <v>426</v>
      </c>
      <c r="AJ8" t="s">
        <v>28</v>
      </c>
      <c r="AK8" s="37">
        <v>10</v>
      </c>
      <c r="AT8"/>
    </row>
    <row r="9" spans="1:46" x14ac:dyDescent="0.25">
      <c r="A9" t="s">
        <v>245</v>
      </c>
      <c r="B9" t="s">
        <v>144</v>
      </c>
      <c r="C9" t="s">
        <v>196</v>
      </c>
      <c r="D9" t="s">
        <v>231</v>
      </c>
      <c r="E9" s="31">
        <v>30.934782608695652</v>
      </c>
      <c r="F9" s="31">
        <v>122.75391304347828</v>
      </c>
      <c r="G9" s="31">
        <v>0</v>
      </c>
      <c r="H9" s="36">
        <v>0</v>
      </c>
      <c r="I9" s="31">
        <v>15.043152173913043</v>
      </c>
      <c r="J9" s="31">
        <v>0</v>
      </c>
      <c r="K9" s="36">
        <v>0</v>
      </c>
      <c r="L9" s="31">
        <v>7.9127173913043469</v>
      </c>
      <c r="M9" s="31">
        <v>0</v>
      </c>
      <c r="N9" s="36">
        <v>0</v>
      </c>
      <c r="O9" s="31">
        <v>2.5217391304347827</v>
      </c>
      <c r="P9" s="31">
        <v>0</v>
      </c>
      <c r="Q9" s="36">
        <v>0</v>
      </c>
      <c r="R9" s="31">
        <v>4.6086956521739131</v>
      </c>
      <c r="S9" s="31">
        <v>0</v>
      </c>
      <c r="T9" s="36">
        <v>0</v>
      </c>
      <c r="U9" s="31">
        <v>31.911739130434778</v>
      </c>
      <c r="V9" s="31">
        <v>0</v>
      </c>
      <c r="W9" s="36">
        <v>0</v>
      </c>
      <c r="X9" s="31">
        <v>0.91130434782608705</v>
      </c>
      <c r="Y9" s="31">
        <v>0</v>
      </c>
      <c r="Z9" s="36">
        <v>0</v>
      </c>
      <c r="AA9" s="31">
        <v>41.362500000000011</v>
      </c>
      <c r="AB9" s="31">
        <v>0</v>
      </c>
      <c r="AC9" s="36">
        <v>0</v>
      </c>
      <c r="AD9" s="31">
        <v>33.525217391304352</v>
      </c>
      <c r="AE9" s="31">
        <v>0</v>
      </c>
      <c r="AF9" s="36">
        <v>0</v>
      </c>
      <c r="AG9" s="31">
        <v>0</v>
      </c>
      <c r="AH9" s="31">
        <v>0</v>
      </c>
      <c r="AI9" s="36" t="s">
        <v>426</v>
      </c>
      <c r="AJ9" t="s">
        <v>65</v>
      </c>
      <c r="AK9" s="37">
        <v>10</v>
      </c>
      <c r="AT9"/>
    </row>
    <row r="10" spans="1:46" x14ac:dyDescent="0.25">
      <c r="A10" t="s">
        <v>245</v>
      </c>
      <c r="B10" t="s">
        <v>81</v>
      </c>
      <c r="C10" t="s">
        <v>160</v>
      </c>
      <c r="D10" t="s">
        <v>206</v>
      </c>
      <c r="E10" s="31">
        <v>30.902173913043477</v>
      </c>
      <c r="F10" s="31">
        <v>175.69</v>
      </c>
      <c r="G10" s="31">
        <v>0</v>
      </c>
      <c r="H10" s="36">
        <v>0</v>
      </c>
      <c r="I10" s="31">
        <v>50.431847826086951</v>
      </c>
      <c r="J10" s="31">
        <v>0</v>
      </c>
      <c r="K10" s="36">
        <v>0</v>
      </c>
      <c r="L10" s="31">
        <v>37.980978260869563</v>
      </c>
      <c r="M10" s="31">
        <v>0</v>
      </c>
      <c r="N10" s="36">
        <v>0</v>
      </c>
      <c r="O10" s="31">
        <v>7.1141304347826084</v>
      </c>
      <c r="P10" s="31">
        <v>0</v>
      </c>
      <c r="Q10" s="36">
        <v>0</v>
      </c>
      <c r="R10" s="31">
        <v>5.3367391304347827</v>
      </c>
      <c r="S10" s="31">
        <v>0</v>
      </c>
      <c r="T10" s="36">
        <v>0</v>
      </c>
      <c r="U10" s="31">
        <v>0</v>
      </c>
      <c r="V10" s="31">
        <v>0</v>
      </c>
      <c r="W10" s="36" t="s">
        <v>426</v>
      </c>
      <c r="X10" s="31">
        <v>0</v>
      </c>
      <c r="Y10" s="31">
        <v>0</v>
      </c>
      <c r="Z10" s="36" t="s">
        <v>426</v>
      </c>
      <c r="AA10" s="31">
        <v>125.25815217391305</v>
      </c>
      <c r="AB10" s="31">
        <v>0</v>
      </c>
      <c r="AC10" s="36">
        <v>0</v>
      </c>
      <c r="AD10" s="31">
        <v>0</v>
      </c>
      <c r="AE10" s="31">
        <v>0</v>
      </c>
      <c r="AF10" s="36" t="s">
        <v>426</v>
      </c>
      <c r="AG10" s="31">
        <v>0</v>
      </c>
      <c r="AH10" s="31">
        <v>0</v>
      </c>
      <c r="AI10" s="36" t="s">
        <v>426</v>
      </c>
      <c r="AJ10" t="s">
        <v>2</v>
      </c>
      <c r="AK10" s="37">
        <v>10</v>
      </c>
      <c r="AT10"/>
    </row>
    <row r="11" spans="1:46" x14ac:dyDescent="0.25">
      <c r="A11" t="s">
        <v>245</v>
      </c>
      <c r="B11" t="s">
        <v>79</v>
      </c>
      <c r="C11" t="s">
        <v>159</v>
      </c>
      <c r="D11" t="s">
        <v>205</v>
      </c>
      <c r="E11" s="31">
        <v>23.152173913043477</v>
      </c>
      <c r="F11" s="31">
        <v>139.37228260869566</v>
      </c>
      <c r="G11" s="31">
        <v>3.5217391304347827</v>
      </c>
      <c r="H11" s="36">
        <v>2.5268576107937375E-2</v>
      </c>
      <c r="I11" s="31">
        <v>22.600543478260867</v>
      </c>
      <c r="J11" s="31">
        <v>3.5217391304347827</v>
      </c>
      <c r="K11" s="36">
        <v>0.15582541781892512</v>
      </c>
      <c r="L11" s="31">
        <v>13.980978260869565</v>
      </c>
      <c r="M11" s="31">
        <v>3.5217391304347827</v>
      </c>
      <c r="N11" s="36">
        <v>0.25189504373177846</v>
      </c>
      <c r="O11" s="31">
        <v>3.6739130434782608</v>
      </c>
      <c r="P11" s="31">
        <v>0</v>
      </c>
      <c r="Q11" s="36">
        <v>0</v>
      </c>
      <c r="R11" s="31">
        <v>4.9456521739130439</v>
      </c>
      <c r="S11" s="31">
        <v>0</v>
      </c>
      <c r="T11" s="36">
        <v>0</v>
      </c>
      <c r="U11" s="31">
        <v>24.9375</v>
      </c>
      <c r="V11" s="31">
        <v>0</v>
      </c>
      <c r="W11" s="36">
        <v>0</v>
      </c>
      <c r="X11" s="31">
        <v>0</v>
      </c>
      <c r="Y11" s="31">
        <v>0</v>
      </c>
      <c r="Z11" s="36" t="s">
        <v>426</v>
      </c>
      <c r="AA11" s="31">
        <v>91.834239130434781</v>
      </c>
      <c r="AB11" s="31">
        <v>0</v>
      </c>
      <c r="AC11" s="36">
        <v>0</v>
      </c>
      <c r="AD11" s="31">
        <v>0</v>
      </c>
      <c r="AE11" s="31">
        <v>0</v>
      </c>
      <c r="AF11" s="36" t="s">
        <v>426</v>
      </c>
      <c r="AG11" s="31">
        <v>0</v>
      </c>
      <c r="AH11" s="31">
        <v>0</v>
      </c>
      <c r="AI11" s="36" t="s">
        <v>426</v>
      </c>
      <c r="AJ11" t="s">
        <v>0</v>
      </c>
      <c r="AK11" s="37">
        <v>10</v>
      </c>
      <c r="AT11"/>
    </row>
    <row r="12" spans="1:46" x14ac:dyDescent="0.25">
      <c r="A12" t="s">
        <v>245</v>
      </c>
      <c r="B12" t="s">
        <v>132</v>
      </c>
      <c r="C12" t="s">
        <v>191</v>
      </c>
      <c r="D12" t="s">
        <v>227</v>
      </c>
      <c r="E12" s="31">
        <v>36.478260869565219</v>
      </c>
      <c r="F12" s="31">
        <v>152.40782608695653</v>
      </c>
      <c r="G12" s="31">
        <v>0</v>
      </c>
      <c r="H12" s="36">
        <v>0</v>
      </c>
      <c r="I12" s="31">
        <v>17.99619565217391</v>
      </c>
      <c r="J12" s="31">
        <v>0</v>
      </c>
      <c r="K12" s="36">
        <v>0</v>
      </c>
      <c r="L12" s="31">
        <v>12.311413043478259</v>
      </c>
      <c r="M12" s="31">
        <v>0</v>
      </c>
      <c r="N12" s="36">
        <v>0</v>
      </c>
      <c r="O12" s="31">
        <v>0</v>
      </c>
      <c r="P12" s="31">
        <v>0</v>
      </c>
      <c r="Q12" s="36" t="s">
        <v>426</v>
      </c>
      <c r="R12" s="31">
        <v>5.6847826086956523</v>
      </c>
      <c r="S12" s="31">
        <v>0</v>
      </c>
      <c r="T12" s="36">
        <v>0</v>
      </c>
      <c r="U12" s="31">
        <v>37.403043478260869</v>
      </c>
      <c r="V12" s="31">
        <v>0</v>
      </c>
      <c r="W12" s="36">
        <v>0</v>
      </c>
      <c r="X12" s="31">
        <v>10.259891304347828</v>
      </c>
      <c r="Y12" s="31">
        <v>0</v>
      </c>
      <c r="Z12" s="36">
        <v>0</v>
      </c>
      <c r="AA12" s="31">
        <v>81.808478260869563</v>
      </c>
      <c r="AB12" s="31">
        <v>0</v>
      </c>
      <c r="AC12" s="36">
        <v>0</v>
      </c>
      <c r="AD12" s="31">
        <v>4.9402173913043486</v>
      </c>
      <c r="AE12" s="31">
        <v>0</v>
      </c>
      <c r="AF12" s="36">
        <v>0</v>
      </c>
      <c r="AG12" s="31">
        <v>0</v>
      </c>
      <c r="AH12" s="31">
        <v>0</v>
      </c>
      <c r="AI12" s="36" t="s">
        <v>426</v>
      </c>
      <c r="AJ12" t="s">
        <v>53</v>
      </c>
      <c r="AK12" s="37">
        <v>10</v>
      </c>
      <c r="AT12"/>
    </row>
    <row r="13" spans="1:46" x14ac:dyDescent="0.25">
      <c r="A13" t="s">
        <v>245</v>
      </c>
      <c r="B13" t="s">
        <v>84</v>
      </c>
      <c r="C13" t="s">
        <v>163</v>
      </c>
      <c r="D13" t="s">
        <v>208</v>
      </c>
      <c r="E13" s="31">
        <v>58.021739130434781</v>
      </c>
      <c r="F13" s="31">
        <v>258.24413043478262</v>
      </c>
      <c r="G13" s="31">
        <v>23.618152173913042</v>
      </c>
      <c r="H13" s="36">
        <v>9.1456685323880418E-2</v>
      </c>
      <c r="I13" s="31">
        <v>36.78152173913044</v>
      </c>
      <c r="J13" s="31">
        <v>0.32782608695652171</v>
      </c>
      <c r="K13" s="36">
        <v>8.9127929312331905E-3</v>
      </c>
      <c r="L13" s="31">
        <v>28.970760869565222</v>
      </c>
      <c r="M13" s="31">
        <v>0.32782608695652171</v>
      </c>
      <c r="N13" s="36">
        <v>1.1315756891318456E-2</v>
      </c>
      <c r="O13" s="31">
        <v>3.2020652173913042</v>
      </c>
      <c r="P13" s="31">
        <v>0</v>
      </c>
      <c r="Q13" s="36">
        <v>0</v>
      </c>
      <c r="R13" s="31">
        <v>4.6086956521739131</v>
      </c>
      <c r="S13" s="31">
        <v>0</v>
      </c>
      <c r="T13" s="36">
        <v>0</v>
      </c>
      <c r="U13" s="31">
        <v>49.878695652173924</v>
      </c>
      <c r="V13" s="31">
        <v>6.4202173913043463</v>
      </c>
      <c r="W13" s="36">
        <v>0.12871662555242713</v>
      </c>
      <c r="X13" s="31">
        <v>0.19565217391304349</v>
      </c>
      <c r="Y13" s="31">
        <v>0.19565217391304349</v>
      </c>
      <c r="Z13" s="36">
        <v>1</v>
      </c>
      <c r="AA13" s="31">
        <v>149.3319565217391</v>
      </c>
      <c r="AB13" s="31">
        <v>16.674456521739131</v>
      </c>
      <c r="AC13" s="36">
        <v>0.11166033654231093</v>
      </c>
      <c r="AD13" s="31">
        <v>22.056304347826089</v>
      </c>
      <c r="AE13" s="31">
        <v>0</v>
      </c>
      <c r="AF13" s="36">
        <v>0</v>
      </c>
      <c r="AG13" s="31">
        <v>0</v>
      </c>
      <c r="AH13" s="31">
        <v>0</v>
      </c>
      <c r="AI13" s="36" t="s">
        <v>426</v>
      </c>
      <c r="AJ13" t="s">
        <v>5</v>
      </c>
      <c r="AK13" s="37">
        <v>10</v>
      </c>
      <c r="AT13"/>
    </row>
    <row r="14" spans="1:46" x14ac:dyDescent="0.25">
      <c r="A14" t="s">
        <v>245</v>
      </c>
      <c r="B14" t="s">
        <v>93</v>
      </c>
      <c r="C14" t="s">
        <v>163</v>
      </c>
      <c r="D14" t="s">
        <v>208</v>
      </c>
      <c r="E14" s="31">
        <v>63.706521739130437</v>
      </c>
      <c r="F14" s="31">
        <v>222.62923913043477</v>
      </c>
      <c r="G14" s="31">
        <v>51.36119565217394</v>
      </c>
      <c r="H14" s="36">
        <v>0.23070283064697655</v>
      </c>
      <c r="I14" s="31">
        <v>33.775326086956525</v>
      </c>
      <c r="J14" s="31">
        <v>1.206195652173913</v>
      </c>
      <c r="K14" s="36">
        <v>3.5712331808980695E-2</v>
      </c>
      <c r="L14" s="31">
        <v>20.672500000000007</v>
      </c>
      <c r="M14" s="31">
        <v>1.206195652173913</v>
      </c>
      <c r="N14" s="36">
        <v>5.8347836602922365E-2</v>
      </c>
      <c r="O14" s="31">
        <v>7.7984782608695671</v>
      </c>
      <c r="P14" s="31">
        <v>0</v>
      </c>
      <c r="Q14" s="36">
        <v>0</v>
      </c>
      <c r="R14" s="31">
        <v>5.3043478260869561</v>
      </c>
      <c r="S14" s="31">
        <v>0</v>
      </c>
      <c r="T14" s="36">
        <v>0</v>
      </c>
      <c r="U14" s="31">
        <v>66.479239130434777</v>
      </c>
      <c r="V14" s="31">
        <v>14.168260869565213</v>
      </c>
      <c r="W14" s="36">
        <v>0.21312309007879213</v>
      </c>
      <c r="X14" s="31">
        <v>0</v>
      </c>
      <c r="Y14" s="31">
        <v>0</v>
      </c>
      <c r="Z14" s="36" t="s">
        <v>426</v>
      </c>
      <c r="AA14" s="31">
        <v>85.217934782608694</v>
      </c>
      <c r="AB14" s="31">
        <v>35.986739130434813</v>
      </c>
      <c r="AC14" s="36">
        <v>0.4222906741666192</v>
      </c>
      <c r="AD14" s="31">
        <v>37.156739130434765</v>
      </c>
      <c r="AE14" s="31">
        <v>0</v>
      </c>
      <c r="AF14" s="36">
        <v>0</v>
      </c>
      <c r="AG14" s="31">
        <v>0</v>
      </c>
      <c r="AH14" s="31">
        <v>0</v>
      </c>
      <c r="AI14" s="36" t="s">
        <v>426</v>
      </c>
      <c r="AJ14" t="s">
        <v>14</v>
      </c>
      <c r="AK14" s="37">
        <v>10</v>
      </c>
      <c r="AT14"/>
    </row>
    <row r="15" spans="1:46" x14ac:dyDescent="0.25">
      <c r="A15" t="s">
        <v>245</v>
      </c>
      <c r="B15" t="s">
        <v>156</v>
      </c>
      <c r="C15" t="s">
        <v>168</v>
      </c>
      <c r="D15" t="s">
        <v>212</v>
      </c>
      <c r="E15" s="31">
        <v>49.619565217391305</v>
      </c>
      <c r="F15" s="31">
        <v>249.30086956521734</v>
      </c>
      <c r="G15" s="31">
        <v>11.063586956521739</v>
      </c>
      <c r="H15" s="36">
        <v>4.437845313502805E-2</v>
      </c>
      <c r="I15" s="31">
        <v>57.219999999999985</v>
      </c>
      <c r="J15" s="31">
        <v>2.3097826086956523</v>
      </c>
      <c r="K15" s="36">
        <v>4.0366700606355346E-2</v>
      </c>
      <c r="L15" s="31">
        <v>44.454673913043464</v>
      </c>
      <c r="M15" s="31">
        <v>2.3097826086956523</v>
      </c>
      <c r="N15" s="36">
        <v>5.1958149849749273E-2</v>
      </c>
      <c r="O15" s="31">
        <v>7.2001086956521734</v>
      </c>
      <c r="P15" s="31">
        <v>0</v>
      </c>
      <c r="Q15" s="36">
        <v>0</v>
      </c>
      <c r="R15" s="31">
        <v>5.5652173913043477</v>
      </c>
      <c r="S15" s="31">
        <v>0</v>
      </c>
      <c r="T15" s="36">
        <v>0</v>
      </c>
      <c r="U15" s="31">
        <v>70.833478260869583</v>
      </c>
      <c r="V15" s="31">
        <v>0.25</v>
      </c>
      <c r="W15" s="36">
        <v>3.5294045434178132E-3</v>
      </c>
      <c r="X15" s="31">
        <v>0</v>
      </c>
      <c r="Y15" s="31">
        <v>0</v>
      </c>
      <c r="Z15" s="36" t="s">
        <v>426</v>
      </c>
      <c r="AA15" s="31">
        <v>99.150434782608684</v>
      </c>
      <c r="AB15" s="31">
        <v>8.5038043478260867</v>
      </c>
      <c r="AC15" s="36">
        <v>8.576668742271297E-2</v>
      </c>
      <c r="AD15" s="31">
        <v>22.096956521739127</v>
      </c>
      <c r="AE15" s="31">
        <v>0</v>
      </c>
      <c r="AF15" s="36">
        <v>0</v>
      </c>
      <c r="AG15" s="31">
        <v>0</v>
      </c>
      <c r="AH15" s="31">
        <v>0</v>
      </c>
      <c r="AI15" s="36" t="s">
        <v>426</v>
      </c>
      <c r="AJ15" t="s">
        <v>77</v>
      </c>
      <c r="AK15" s="37">
        <v>10</v>
      </c>
      <c r="AT15"/>
    </row>
    <row r="16" spans="1:46" x14ac:dyDescent="0.25">
      <c r="A16" t="s">
        <v>245</v>
      </c>
      <c r="B16" t="s">
        <v>154</v>
      </c>
      <c r="C16" t="s">
        <v>165</v>
      </c>
      <c r="D16" t="s">
        <v>212</v>
      </c>
      <c r="E16" s="31">
        <v>72.880434782608702</v>
      </c>
      <c r="F16" s="31">
        <v>287.9093478260869</v>
      </c>
      <c r="G16" s="31">
        <v>19.592608695652174</v>
      </c>
      <c r="H16" s="36">
        <v>6.8051311440874743E-2</v>
      </c>
      <c r="I16" s="31">
        <v>62.500652173913039</v>
      </c>
      <c r="J16" s="31">
        <v>5.7952173913043472</v>
      </c>
      <c r="K16" s="36">
        <v>9.2722510721627252E-2</v>
      </c>
      <c r="L16" s="31">
        <v>53.356521739130429</v>
      </c>
      <c r="M16" s="31">
        <v>5.7952173913043472</v>
      </c>
      <c r="N16" s="36">
        <v>0.10861310299869623</v>
      </c>
      <c r="O16" s="31">
        <v>6.7093478260869555</v>
      </c>
      <c r="P16" s="31">
        <v>0</v>
      </c>
      <c r="Q16" s="36">
        <v>0</v>
      </c>
      <c r="R16" s="31">
        <v>2.4347826086956523</v>
      </c>
      <c r="S16" s="31">
        <v>0</v>
      </c>
      <c r="T16" s="36">
        <v>0</v>
      </c>
      <c r="U16" s="31">
        <v>62.302282608695656</v>
      </c>
      <c r="V16" s="31">
        <v>5.653804347826088</v>
      </c>
      <c r="W16" s="36">
        <v>9.0747948728237687E-2</v>
      </c>
      <c r="X16" s="31">
        <v>0</v>
      </c>
      <c r="Y16" s="31">
        <v>0</v>
      </c>
      <c r="Z16" s="36" t="s">
        <v>426</v>
      </c>
      <c r="AA16" s="31">
        <v>131.90097826086955</v>
      </c>
      <c r="AB16" s="31">
        <v>8.1435869565217409</v>
      </c>
      <c r="AC16" s="36">
        <v>6.1740155864618486E-2</v>
      </c>
      <c r="AD16" s="31">
        <v>31.205434782608702</v>
      </c>
      <c r="AE16" s="31">
        <v>0</v>
      </c>
      <c r="AF16" s="36">
        <v>0</v>
      </c>
      <c r="AG16" s="31">
        <v>0</v>
      </c>
      <c r="AH16" s="31">
        <v>0</v>
      </c>
      <c r="AI16" s="36" t="s">
        <v>426</v>
      </c>
      <c r="AJ16" t="s">
        <v>75</v>
      </c>
      <c r="AK16" s="37">
        <v>10</v>
      </c>
      <c r="AT16"/>
    </row>
    <row r="17" spans="1:46" x14ac:dyDescent="0.25">
      <c r="A17" t="s">
        <v>245</v>
      </c>
      <c r="B17" t="s">
        <v>123</v>
      </c>
      <c r="C17" t="s">
        <v>166</v>
      </c>
      <c r="D17" t="s">
        <v>210</v>
      </c>
      <c r="E17" s="31">
        <v>27.217391304347824</v>
      </c>
      <c r="F17" s="31">
        <v>112.05000000000001</v>
      </c>
      <c r="G17" s="31">
        <v>0</v>
      </c>
      <c r="H17" s="36">
        <v>0</v>
      </c>
      <c r="I17" s="31">
        <v>14.122065217391302</v>
      </c>
      <c r="J17" s="31">
        <v>0</v>
      </c>
      <c r="K17" s="36">
        <v>0</v>
      </c>
      <c r="L17" s="31">
        <v>8.5568478260869547</v>
      </c>
      <c r="M17" s="31">
        <v>0</v>
      </c>
      <c r="N17" s="36">
        <v>0</v>
      </c>
      <c r="O17" s="31">
        <v>0</v>
      </c>
      <c r="P17" s="31">
        <v>0</v>
      </c>
      <c r="Q17" s="36" t="s">
        <v>426</v>
      </c>
      <c r="R17" s="31">
        <v>5.5652173913043477</v>
      </c>
      <c r="S17" s="31">
        <v>0</v>
      </c>
      <c r="T17" s="36">
        <v>0</v>
      </c>
      <c r="U17" s="31">
        <v>29.040869565217395</v>
      </c>
      <c r="V17" s="31">
        <v>0</v>
      </c>
      <c r="W17" s="36">
        <v>0</v>
      </c>
      <c r="X17" s="31">
        <v>0</v>
      </c>
      <c r="Y17" s="31">
        <v>0</v>
      </c>
      <c r="Z17" s="36" t="s">
        <v>426</v>
      </c>
      <c r="AA17" s="31">
        <v>40.848369565217389</v>
      </c>
      <c r="AB17" s="31">
        <v>0</v>
      </c>
      <c r="AC17" s="36">
        <v>0</v>
      </c>
      <c r="AD17" s="31">
        <v>28.038695652173907</v>
      </c>
      <c r="AE17" s="31">
        <v>0</v>
      </c>
      <c r="AF17" s="36">
        <v>0</v>
      </c>
      <c r="AG17" s="31">
        <v>0</v>
      </c>
      <c r="AH17" s="31">
        <v>0</v>
      </c>
      <c r="AI17" s="36" t="s">
        <v>426</v>
      </c>
      <c r="AJ17" t="s">
        <v>44</v>
      </c>
      <c r="AK17" s="37">
        <v>10</v>
      </c>
      <c r="AT17"/>
    </row>
    <row r="18" spans="1:46" x14ac:dyDescent="0.25">
      <c r="A18" t="s">
        <v>245</v>
      </c>
      <c r="B18" t="s">
        <v>92</v>
      </c>
      <c r="C18" t="s">
        <v>170</v>
      </c>
      <c r="D18" t="s">
        <v>214</v>
      </c>
      <c r="E18" s="31">
        <v>39.902173913043477</v>
      </c>
      <c r="F18" s="31">
        <v>136.1595652173913</v>
      </c>
      <c r="G18" s="31">
        <v>5.5191304347826087</v>
      </c>
      <c r="H18" s="36">
        <v>4.0534283625030733E-2</v>
      </c>
      <c r="I18" s="31">
        <v>30.407065217391306</v>
      </c>
      <c r="J18" s="31">
        <v>0</v>
      </c>
      <c r="K18" s="36">
        <v>0</v>
      </c>
      <c r="L18" s="31">
        <v>24.754891304347829</v>
      </c>
      <c r="M18" s="31">
        <v>0</v>
      </c>
      <c r="N18" s="36">
        <v>0</v>
      </c>
      <c r="O18" s="31">
        <v>0</v>
      </c>
      <c r="P18" s="31">
        <v>0</v>
      </c>
      <c r="Q18" s="36" t="s">
        <v>426</v>
      </c>
      <c r="R18" s="31">
        <v>5.6521739130434785</v>
      </c>
      <c r="S18" s="31">
        <v>0</v>
      </c>
      <c r="T18" s="36">
        <v>0</v>
      </c>
      <c r="U18" s="31">
        <v>23.998152173913049</v>
      </c>
      <c r="V18" s="31">
        <v>5.399565217391304</v>
      </c>
      <c r="W18" s="36">
        <v>0.22499920736650914</v>
      </c>
      <c r="X18" s="31">
        <v>0.11956521739130435</v>
      </c>
      <c r="Y18" s="31">
        <v>0.11956521739130435</v>
      </c>
      <c r="Z18" s="36">
        <v>1</v>
      </c>
      <c r="AA18" s="31">
        <v>60.287717391304334</v>
      </c>
      <c r="AB18" s="31">
        <v>0</v>
      </c>
      <c r="AC18" s="36">
        <v>0</v>
      </c>
      <c r="AD18" s="31">
        <v>21.347065217391297</v>
      </c>
      <c r="AE18" s="31">
        <v>0</v>
      </c>
      <c r="AF18" s="36">
        <v>0</v>
      </c>
      <c r="AG18" s="31">
        <v>0</v>
      </c>
      <c r="AH18" s="31">
        <v>0</v>
      </c>
      <c r="AI18" s="36" t="s">
        <v>426</v>
      </c>
      <c r="AJ18" t="s">
        <v>13</v>
      </c>
      <c r="AK18" s="37">
        <v>10</v>
      </c>
      <c r="AT18"/>
    </row>
    <row r="19" spans="1:46" x14ac:dyDescent="0.25">
      <c r="A19" t="s">
        <v>245</v>
      </c>
      <c r="B19" t="s">
        <v>94</v>
      </c>
      <c r="C19" t="s">
        <v>169</v>
      </c>
      <c r="D19" t="s">
        <v>213</v>
      </c>
      <c r="E19" s="31">
        <v>62.489130434782609</v>
      </c>
      <c r="F19" s="31">
        <v>211.61934782608697</v>
      </c>
      <c r="G19" s="31">
        <v>2.954891304347826</v>
      </c>
      <c r="H19" s="36">
        <v>1.396323793028705E-2</v>
      </c>
      <c r="I19" s="31">
        <v>31.856304347826093</v>
      </c>
      <c r="J19" s="31">
        <v>0.52173913043478259</v>
      </c>
      <c r="K19" s="36">
        <v>1.637789257467295E-2</v>
      </c>
      <c r="L19" s="31">
        <v>15.855000000000004</v>
      </c>
      <c r="M19" s="31">
        <v>0.52173913043478259</v>
      </c>
      <c r="N19" s="36">
        <v>3.2906914565423051E-2</v>
      </c>
      <c r="O19" s="31">
        <v>10.43608695652174</v>
      </c>
      <c r="P19" s="31">
        <v>0</v>
      </c>
      <c r="Q19" s="36">
        <v>0</v>
      </c>
      <c r="R19" s="31">
        <v>5.5652173913043477</v>
      </c>
      <c r="S19" s="31">
        <v>0</v>
      </c>
      <c r="T19" s="36">
        <v>0</v>
      </c>
      <c r="U19" s="31">
        <v>54.363804347826111</v>
      </c>
      <c r="V19" s="31">
        <v>1.5840217391304348</v>
      </c>
      <c r="W19" s="36">
        <v>2.9137433594523195E-2</v>
      </c>
      <c r="X19" s="31">
        <v>0.15217391304347827</v>
      </c>
      <c r="Y19" s="31">
        <v>0.15217391304347827</v>
      </c>
      <c r="Z19" s="36">
        <v>1</v>
      </c>
      <c r="AA19" s="31">
        <v>108.4198913043478</v>
      </c>
      <c r="AB19" s="31">
        <v>0.69695652173913036</v>
      </c>
      <c r="AC19" s="36">
        <v>6.4283086189663181E-3</v>
      </c>
      <c r="AD19" s="31">
        <v>16.827173913043485</v>
      </c>
      <c r="AE19" s="31">
        <v>0</v>
      </c>
      <c r="AF19" s="36">
        <v>0</v>
      </c>
      <c r="AG19" s="31">
        <v>0</v>
      </c>
      <c r="AH19" s="31">
        <v>0</v>
      </c>
      <c r="AI19" s="36" t="s">
        <v>426</v>
      </c>
      <c r="AJ19" t="s">
        <v>15</v>
      </c>
      <c r="AK19" s="37">
        <v>10</v>
      </c>
      <c r="AT19"/>
    </row>
    <row r="20" spans="1:46" x14ac:dyDescent="0.25">
      <c r="A20" t="s">
        <v>245</v>
      </c>
      <c r="B20" t="s">
        <v>101</v>
      </c>
      <c r="C20" t="s">
        <v>176</v>
      </c>
      <c r="D20" t="s">
        <v>218</v>
      </c>
      <c r="E20" s="31">
        <v>24.445652173913043</v>
      </c>
      <c r="F20" s="31">
        <v>141.99065217391302</v>
      </c>
      <c r="G20" s="31">
        <v>0</v>
      </c>
      <c r="H20" s="36">
        <v>0</v>
      </c>
      <c r="I20" s="31">
        <v>23.491956521739134</v>
      </c>
      <c r="J20" s="31">
        <v>0</v>
      </c>
      <c r="K20" s="36">
        <v>0</v>
      </c>
      <c r="L20" s="31">
        <v>11.853586956521742</v>
      </c>
      <c r="M20" s="31">
        <v>0</v>
      </c>
      <c r="N20" s="36">
        <v>0</v>
      </c>
      <c r="O20" s="31">
        <v>7.3841304347826107</v>
      </c>
      <c r="P20" s="31">
        <v>0</v>
      </c>
      <c r="Q20" s="36">
        <v>0</v>
      </c>
      <c r="R20" s="31">
        <v>4.2542391304347831</v>
      </c>
      <c r="S20" s="31">
        <v>0</v>
      </c>
      <c r="T20" s="36">
        <v>0</v>
      </c>
      <c r="U20" s="31">
        <v>27.755217391304342</v>
      </c>
      <c r="V20" s="31">
        <v>0</v>
      </c>
      <c r="W20" s="36">
        <v>0</v>
      </c>
      <c r="X20" s="31">
        <v>2.2001086956521734</v>
      </c>
      <c r="Y20" s="31">
        <v>0</v>
      </c>
      <c r="Z20" s="36">
        <v>0</v>
      </c>
      <c r="AA20" s="31">
        <v>88.543369565217375</v>
      </c>
      <c r="AB20" s="31">
        <v>0</v>
      </c>
      <c r="AC20" s="36">
        <v>0</v>
      </c>
      <c r="AD20" s="31">
        <v>0</v>
      </c>
      <c r="AE20" s="31">
        <v>0</v>
      </c>
      <c r="AF20" s="36" t="s">
        <v>426</v>
      </c>
      <c r="AG20" s="31">
        <v>0</v>
      </c>
      <c r="AH20" s="31">
        <v>0</v>
      </c>
      <c r="AI20" s="36" t="s">
        <v>426</v>
      </c>
      <c r="AJ20" t="s">
        <v>22</v>
      </c>
      <c r="AK20" s="37">
        <v>10</v>
      </c>
      <c r="AT20"/>
    </row>
    <row r="21" spans="1:46" x14ac:dyDescent="0.25">
      <c r="A21" t="s">
        <v>245</v>
      </c>
      <c r="B21" t="s">
        <v>106</v>
      </c>
      <c r="C21" t="s">
        <v>181</v>
      </c>
      <c r="D21" t="s">
        <v>222</v>
      </c>
      <c r="E21" s="31">
        <v>29.467391304347824</v>
      </c>
      <c r="F21" s="31">
        <v>138.44608695652178</v>
      </c>
      <c r="G21" s="31">
        <v>0</v>
      </c>
      <c r="H21" s="36">
        <v>0</v>
      </c>
      <c r="I21" s="31">
        <v>33.508043478260866</v>
      </c>
      <c r="J21" s="31">
        <v>0</v>
      </c>
      <c r="K21" s="36">
        <v>0</v>
      </c>
      <c r="L21" s="31">
        <v>22.878586956521737</v>
      </c>
      <c r="M21" s="31">
        <v>0</v>
      </c>
      <c r="N21" s="36">
        <v>0</v>
      </c>
      <c r="O21" s="31">
        <v>4.6374999999999993</v>
      </c>
      <c r="P21" s="31">
        <v>0</v>
      </c>
      <c r="Q21" s="36">
        <v>0</v>
      </c>
      <c r="R21" s="31">
        <v>5.9919565217391302</v>
      </c>
      <c r="S21" s="31">
        <v>0</v>
      </c>
      <c r="T21" s="36">
        <v>0</v>
      </c>
      <c r="U21" s="31">
        <v>13.252934782608692</v>
      </c>
      <c r="V21" s="31">
        <v>0</v>
      </c>
      <c r="W21" s="36">
        <v>0</v>
      </c>
      <c r="X21" s="31">
        <v>0</v>
      </c>
      <c r="Y21" s="31">
        <v>0</v>
      </c>
      <c r="Z21" s="36" t="s">
        <v>426</v>
      </c>
      <c r="AA21" s="31">
        <v>79.44326086956525</v>
      </c>
      <c r="AB21" s="31">
        <v>0</v>
      </c>
      <c r="AC21" s="36">
        <v>0</v>
      </c>
      <c r="AD21" s="31">
        <v>10.096956521739138</v>
      </c>
      <c r="AE21" s="31">
        <v>0</v>
      </c>
      <c r="AF21" s="36">
        <v>0</v>
      </c>
      <c r="AG21" s="31">
        <v>2.1448913043478264</v>
      </c>
      <c r="AH21" s="31">
        <v>0</v>
      </c>
      <c r="AI21" s="36">
        <v>0</v>
      </c>
      <c r="AJ21" t="s">
        <v>27</v>
      </c>
      <c r="AK21" s="37">
        <v>10</v>
      </c>
      <c r="AT21"/>
    </row>
    <row r="22" spans="1:46" x14ac:dyDescent="0.25">
      <c r="A22" t="s">
        <v>245</v>
      </c>
      <c r="B22" t="s">
        <v>136</v>
      </c>
      <c r="C22" t="s">
        <v>194</v>
      </c>
      <c r="D22" t="s">
        <v>212</v>
      </c>
      <c r="E22" s="31">
        <v>94.282608695652172</v>
      </c>
      <c r="F22" s="31">
        <v>343.51847826086953</v>
      </c>
      <c r="G22" s="31">
        <v>0</v>
      </c>
      <c r="H22" s="36">
        <v>0</v>
      </c>
      <c r="I22" s="31">
        <v>52.849782608695648</v>
      </c>
      <c r="J22" s="31">
        <v>0</v>
      </c>
      <c r="K22" s="36">
        <v>0</v>
      </c>
      <c r="L22" s="31">
        <v>30.554347826086957</v>
      </c>
      <c r="M22" s="31">
        <v>0</v>
      </c>
      <c r="N22" s="36">
        <v>0</v>
      </c>
      <c r="O22" s="31">
        <v>16.556304347826082</v>
      </c>
      <c r="P22" s="31">
        <v>0</v>
      </c>
      <c r="Q22" s="36">
        <v>0</v>
      </c>
      <c r="R22" s="31">
        <v>5.7391304347826084</v>
      </c>
      <c r="S22" s="31">
        <v>0</v>
      </c>
      <c r="T22" s="36">
        <v>0</v>
      </c>
      <c r="U22" s="31">
        <v>87.964130434782632</v>
      </c>
      <c r="V22" s="31">
        <v>0</v>
      </c>
      <c r="W22" s="36">
        <v>0</v>
      </c>
      <c r="X22" s="31">
        <v>35.808043478260863</v>
      </c>
      <c r="Y22" s="31">
        <v>0</v>
      </c>
      <c r="Z22" s="36">
        <v>0</v>
      </c>
      <c r="AA22" s="31">
        <v>127.58206521739123</v>
      </c>
      <c r="AB22" s="31">
        <v>0</v>
      </c>
      <c r="AC22" s="36">
        <v>0</v>
      </c>
      <c r="AD22" s="31">
        <v>39.314456521739146</v>
      </c>
      <c r="AE22" s="31">
        <v>0</v>
      </c>
      <c r="AF22" s="36">
        <v>0</v>
      </c>
      <c r="AG22" s="31">
        <v>0</v>
      </c>
      <c r="AH22" s="31">
        <v>0</v>
      </c>
      <c r="AI22" s="36" t="s">
        <v>426</v>
      </c>
      <c r="AJ22" t="s">
        <v>57</v>
      </c>
      <c r="AK22" s="37">
        <v>10</v>
      </c>
      <c r="AT22"/>
    </row>
    <row r="23" spans="1:46" x14ac:dyDescent="0.25">
      <c r="A23" t="s">
        <v>245</v>
      </c>
      <c r="B23" t="s">
        <v>117</v>
      </c>
      <c r="C23" t="s">
        <v>188</v>
      </c>
      <c r="D23" t="s">
        <v>227</v>
      </c>
      <c r="E23" s="31">
        <v>36.836956521739133</v>
      </c>
      <c r="F23" s="31">
        <v>151.52663043478259</v>
      </c>
      <c r="G23" s="31">
        <v>0</v>
      </c>
      <c r="H23" s="36">
        <v>0</v>
      </c>
      <c r="I23" s="31">
        <v>34.311956521739127</v>
      </c>
      <c r="J23" s="31">
        <v>0</v>
      </c>
      <c r="K23" s="36">
        <v>0</v>
      </c>
      <c r="L23" s="31">
        <v>23.266304347826086</v>
      </c>
      <c r="M23" s="31">
        <v>0</v>
      </c>
      <c r="N23" s="36">
        <v>0</v>
      </c>
      <c r="O23" s="31">
        <v>5.8179347826086953</v>
      </c>
      <c r="P23" s="31">
        <v>0</v>
      </c>
      <c r="Q23" s="36">
        <v>0</v>
      </c>
      <c r="R23" s="31">
        <v>5.2277173913043473</v>
      </c>
      <c r="S23" s="31">
        <v>0</v>
      </c>
      <c r="T23" s="36">
        <v>0</v>
      </c>
      <c r="U23" s="31">
        <v>14.652173913043478</v>
      </c>
      <c r="V23" s="31">
        <v>0</v>
      </c>
      <c r="W23" s="36">
        <v>0</v>
      </c>
      <c r="X23" s="31">
        <v>0</v>
      </c>
      <c r="Y23" s="31">
        <v>0</v>
      </c>
      <c r="Z23" s="36" t="s">
        <v>426</v>
      </c>
      <c r="AA23" s="31">
        <v>98.038043478260875</v>
      </c>
      <c r="AB23" s="31">
        <v>0</v>
      </c>
      <c r="AC23" s="36">
        <v>0</v>
      </c>
      <c r="AD23" s="31">
        <v>4.5244565217391308</v>
      </c>
      <c r="AE23" s="31">
        <v>0</v>
      </c>
      <c r="AF23" s="36">
        <v>0</v>
      </c>
      <c r="AG23" s="31">
        <v>0</v>
      </c>
      <c r="AH23" s="31">
        <v>0</v>
      </c>
      <c r="AI23" s="36" t="s">
        <v>426</v>
      </c>
      <c r="AJ23" t="s">
        <v>38</v>
      </c>
      <c r="AK23" s="37">
        <v>10</v>
      </c>
      <c r="AT23"/>
    </row>
    <row r="24" spans="1:46" x14ac:dyDescent="0.25">
      <c r="A24" t="s">
        <v>245</v>
      </c>
      <c r="B24" t="s">
        <v>139</v>
      </c>
      <c r="C24" t="s">
        <v>195</v>
      </c>
      <c r="D24" t="s">
        <v>230</v>
      </c>
      <c r="E24" s="31">
        <v>25.891304347826086</v>
      </c>
      <c r="F24" s="31">
        <v>109.88989130434783</v>
      </c>
      <c r="G24" s="31">
        <v>0</v>
      </c>
      <c r="H24" s="36">
        <v>0</v>
      </c>
      <c r="I24" s="31">
        <v>28.132391304347831</v>
      </c>
      <c r="J24" s="31">
        <v>0</v>
      </c>
      <c r="K24" s="36">
        <v>0</v>
      </c>
      <c r="L24" s="31">
        <v>20.654130434782612</v>
      </c>
      <c r="M24" s="31">
        <v>0</v>
      </c>
      <c r="N24" s="36">
        <v>0</v>
      </c>
      <c r="O24" s="31">
        <v>1.7391304347826086</v>
      </c>
      <c r="P24" s="31">
        <v>0</v>
      </c>
      <c r="Q24" s="36">
        <v>0</v>
      </c>
      <c r="R24" s="31">
        <v>5.7391304347826084</v>
      </c>
      <c r="S24" s="31">
        <v>0</v>
      </c>
      <c r="T24" s="36">
        <v>0</v>
      </c>
      <c r="U24" s="31">
        <v>15.075108695652174</v>
      </c>
      <c r="V24" s="31">
        <v>0</v>
      </c>
      <c r="W24" s="36">
        <v>0</v>
      </c>
      <c r="X24" s="31">
        <v>0</v>
      </c>
      <c r="Y24" s="31">
        <v>0</v>
      </c>
      <c r="Z24" s="36" t="s">
        <v>426</v>
      </c>
      <c r="AA24" s="31">
        <v>54.021739130434796</v>
      </c>
      <c r="AB24" s="31">
        <v>0</v>
      </c>
      <c r="AC24" s="36">
        <v>0</v>
      </c>
      <c r="AD24" s="31">
        <v>12.660652173913041</v>
      </c>
      <c r="AE24" s="31">
        <v>0</v>
      </c>
      <c r="AF24" s="36">
        <v>0</v>
      </c>
      <c r="AG24" s="31">
        <v>0</v>
      </c>
      <c r="AH24" s="31">
        <v>0</v>
      </c>
      <c r="AI24" s="36" t="s">
        <v>426</v>
      </c>
      <c r="AJ24" t="s">
        <v>60</v>
      </c>
      <c r="AK24" s="37">
        <v>10</v>
      </c>
      <c r="AT24"/>
    </row>
    <row r="25" spans="1:46" x14ac:dyDescent="0.25">
      <c r="A25" t="s">
        <v>245</v>
      </c>
      <c r="B25" t="s">
        <v>99</v>
      </c>
      <c r="C25" t="s">
        <v>174</v>
      </c>
      <c r="D25" t="s">
        <v>200</v>
      </c>
      <c r="E25" s="31">
        <v>32.923913043478258</v>
      </c>
      <c r="F25" s="31">
        <v>182.30510869565217</v>
      </c>
      <c r="G25" s="31">
        <v>0</v>
      </c>
      <c r="H25" s="36">
        <v>0</v>
      </c>
      <c r="I25" s="31">
        <v>36.487173913043478</v>
      </c>
      <c r="J25" s="31">
        <v>0</v>
      </c>
      <c r="K25" s="36">
        <v>0</v>
      </c>
      <c r="L25" s="31">
        <v>24.051847826086956</v>
      </c>
      <c r="M25" s="31">
        <v>0</v>
      </c>
      <c r="N25" s="36">
        <v>0</v>
      </c>
      <c r="O25" s="31">
        <v>7.3918478260869565</v>
      </c>
      <c r="P25" s="31">
        <v>0</v>
      </c>
      <c r="Q25" s="36">
        <v>0</v>
      </c>
      <c r="R25" s="31">
        <v>5.0434782608695654</v>
      </c>
      <c r="S25" s="31">
        <v>0</v>
      </c>
      <c r="T25" s="36">
        <v>0</v>
      </c>
      <c r="U25" s="31">
        <v>22.908043478260865</v>
      </c>
      <c r="V25" s="31">
        <v>0</v>
      </c>
      <c r="W25" s="36">
        <v>0</v>
      </c>
      <c r="X25" s="31">
        <v>0</v>
      </c>
      <c r="Y25" s="31">
        <v>0</v>
      </c>
      <c r="Z25" s="36" t="s">
        <v>426</v>
      </c>
      <c r="AA25" s="31">
        <v>106.30445652173911</v>
      </c>
      <c r="AB25" s="31">
        <v>0</v>
      </c>
      <c r="AC25" s="36">
        <v>0</v>
      </c>
      <c r="AD25" s="31">
        <v>16.6054347826087</v>
      </c>
      <c r="AE25" s="31">
        <v>0</v>
      </c>
      <c r="AF25" s="36">
        <v>0</v>
      </c>
      <c r="AG25" s="31">
        <v>0</v>
      </c>
      <c r="AH25" s="31">
        <v>0</v>
      </c>
      <c r="AI25" s="36" t="s">
        <v>426</v>
      </c>
      <c r="AJ25" t="s">
        <v>20</v>
      </c>
      <c r="AK25" s="37">
        <v>10</v>
      </c>
      <c r="AT25"/>
    </row>
    <row r="26" spans="1:46" x14ac:dyDescent="0.25">
      <c r="A26" t="s">
        <v>245</v>
      </c>
      <c r="B26" t="s">
        <v>83</v>
      </c>
      <c r="C26" t="s">
        <v>162</v>
      </c>
      <c r="D26" t="s">
        <v>207</v>
      </c>
      <c r="E26" s="31">
        <v>73.510869565217391</v>
      </c>
      <c r="F26" s="31">
        <v>277.6098913043478</v>
      </c>
      <c r="G26" s="31">
        <v>0</v>
      </c>
      <c r="H26" s="36">
        <v>0</v>
      </c>
      <c r="I26" s="31">
        <v>51.604891304347824</v>
      </c>
      <c r="J26" s="31">
        <v>0</v>
      </c>
      <c r="K26" s="36">
        <v>0</v>
      </c>
      <c r="L26" s="31">
        <v>36.051847826086956</v>
      </c>
      <c r="M26" s="31">
        <v>0</v>
      </c>
      <c r="N26" s="36">
        <v>0</v>
      </c>
      <c r="O26" s="31">
        <v>10.335652173913042</v>
      </c>
      <c r="P26" s="31">
        <v>0</v>
      </c>
      <c r="Q26" s="36">
        <v>0</v>
      </c>
      <c r="R26" s="31">
        <v>5.2173913043478262</v>
      </c>
      <c r="S26" s="31">
        <v>0</v>
      </c>
      <c r="T26" s="36">
        <v>0</v>
      </c>
      <c r="U26" s="31">
        <v>72.33293478260866</v>
      </c>
      <c r="V26" s="31">
        <v>0</v>
      </c>
      <c r="W26" s="36">
        <v>0</v>
      </c>
      <c r="X26" s="31">
        <v>3.1354347826086961</v>
      </c>
      <c r="Y26" s="31">
        <v>0</v>
      </c>
      <c r="Z26" s="36">
        <v>0</v>
      </c>
      <c r="AA26" s="31">
        <v>121.47271739130439</v>
      </c>
      <c r="AB26" s="31">
        <v>0</v>
      </c>
      <c r="AC26" s="36">
        <v>0</v>
      </c>
      <c r="AD26" s="31">
        <v>29.063913043478252</v>
      </c>
      <c r="AE26" s="31">
        <v>0</v>
      </c>
      <c r="AF26" s="36">
        <v>0</v>
      </c>
      <c r="AG26" s="31">
        <v>0</v>
      </c>
      <c r="AH26" s="31">
        <v>0</v>
      </c>
      <c r="AI26" s="36" t="s">
        <v>426</v>
      </c>
      <c r="AJ26" t="s">
        <v>4</v>
      </c>
      <c r="AK26" s="37">
        <v>10</v>
      </c>
      <c r="AT26"/>
    </row>
    <row r="27" spans="1:46" x14ac:dyDescent="0.25">
      <c r="A27" t="s">
        <v>245</v>
      </c>
      <c r="B27" t="s">
        <v>120</v>
      </c>
      <c r="C27" t="s">
        <v>189</v>
      </c>
      <c r="D27" t="s">
        <v>229</v>
      </c>
      <c r="E27" s="31">
        <v>28.065217391304348</v>
      </c>
      <c r="F27" s="31">
        <v>130.81336956521739</v>
      </c>
      <c r="G27" s="31">
        <v>0.82336956521739135</v>
      </c>
      <c r="H27" s="36">
        <v>6.2942309945383532E-3</v>
      </c>
      <c r="I27" s="31">
        <v>33.443369565217388</v>
      </c>
      <c r="J27" s="31">
        <v>0.60869565217391308</v>
      </c>
      <c r="K27" s="36">
        <v>1.8200787184045712E-2</v>
      </c>
      <c r="L27" s="31">
        <v>21.561847826086954</v>
      </c>
      <c r="M27" s="31">
        <v>0</v>
      </c>
      <c r="N27" s="36">
        <v>0</v>
      </c>
      <c r="O27" s="31">
        <v>6.0554347826086943</v>
      </c>
      <c r="P27" s="31">
        <v>0</v>
      </c>
      <c r="Q27" s="36">
        <v>0</v>
      </c>
      <c r="R27" s="31">
        <v>5.8260869565217392</v>
      </c>
      <c r="S27" s="31">
        <v>0.60869565217391308</v>
      </c>
      <c r="T27" s="36">
        <v>0.10447761194029852</v>
      </c>
      <c r="U27" s="31">
        <v>15.551847826086952</v>
      </c>
      <c r="V27" s="31">
        <v>0</v>
      </c>
      <c r="W27" s="36">
        <v>0</v>
      </c>
      <c r="X27" s="31">
        <v>0.21467391304347827</v>
      </c>
      <c r="Y27" s="31">
        <v>0.21467391304347827</v>
      </c>
      <c r="Z27" s="36">
        <v>1</v>
      </c>
      <c r="AA27" s="31">
        <v>81.603478260869579</v>
      </c>
      <c r="AB27" s="31">
        <v>0</v>
      </c>
      <c r="AC27" s="36">
        <v>0</v>
      </c>
      <c r="AD27" s="31">
        <v>0</v>
      </c>
      <c r="AE27" s="31">
        <v>0</v>
      </c>
      <c r="AF27" s="36" t="s">
        <v>426</v>
      </c>
      <c r="AG27" s="31">
        <v>0</v>
      </c>
      <c r="AH27" s="31">
        <v>0</v>
      </c>
      <c r="AI27" s="36" t="s">
        <v>426</v>
      </c>
      <c r="AJ27" t="s">
        <v>41</v>
      </c>
      <c r="AK27" s="37">
        <v>10</v>
      </c>
      <c r="AT27"/>
    </row>
    <row r="28" spans="1:46" x14ac:dyDescent="0.25">
      <c r="A28" t="s">
        <v>245</v>
      </c>
      <c r="B28" t="s">
        <v>104</v>
      </c>
      <c r="C28" t="s">
        <v>179</v>
      </c>
      <c r="D28" t="s">
        <v>220</v>
      </c>
      <c r="E28" s="31">
        <v>38.380434782608695</v>
      </c>
      <c r="F28" s="31">
        <v>153.6991304347826</v>
      </c>
      <c r="G28" s="31">
        <v>7.880434782608696E-2</v>
      </c>
      <c r="H28" s="36">
        <v>5.1271824117134549E-4</v>
      </c>
      <c r="I28" s="31">
        <v>54.096195652173911</v>
      </c>
      <c r="J28" s="31">
        <v>0</v>
      </c>
      <c r="K28" s="36">
        <v>0</v>
      </c>
      <c r="L28" s="31">
        <v>48.357065217391302</v>
      </c>
      <c r="M28" s="31">
        <v>0</v>
      </c>
      <c r="N28" s="36">
        <v>0</v>
      </c>
      <c r="O28" s="31">
        <v>0</v>
      </c>
      <c r="P28" s="31">
        <v>0</v>
      </c>
      <c r="Q28" s="36" t="s">
        <v>426</v>
      </c>
      <c r="R28" s="31">
        <v>5.7391304347826084</v>
      </c>
      <c r="S28" s="31">
        <v>0</v>
      </c>
      <c r="T28" s="36">
        <v>0</v>
      </c>
      <c r="U28" s="31">
        <v>18.978586956521735</v>
      </c>
      <c r="V28" s="31">
        <v>0</v>
      </c>
      <c r="W28" s="36">
        <v>0</v>
      </c>
      <c r="X28" s="31">
        <v>7.880434782608696E-2</v>
      </c>
      <c r="Y28" s="31">
        <v>7.880434782608696E-2</v>
      </c>
      <c r="Z28" s="36">
        <v>1</v>
      </c>
      <c r="AA28" s="31">
        <v>80.545543478260882</v>
      </c>
      <c r="AB28" s="31">
        <v>0</v>
      </c>
      <c r="AC28" s="36">
        <v>0</v>
      </c>
      <c r="AD28" s="31">
        <v>0</v>
      </c>
      <c r="AE28" s="31">
        <v>0</v>
      </c>
      <c r="AF28" s="36" t="s">
        <v>426</v>
      </c>
      <c r="AG28" s="31">
        <v>0</v>
      </c>
      <c r="AH28" s="31">
        <v>0</v>
      </c>
      <c r="AI28" s="36" t="s">
        <v>426</v>
      </c>
      <c r="AJ28" t="s">
        <v>25</v>
      </c>
      <c r="AK28" s="37">
        <v>10</v>
      </c>
      <c r="AT28"/>
    </row>
    <row r="29" spans="1:46" x14ac:dyDescent="0.25">
      <c r="A29" t="s">
        <v>245</v>
      </c>
      <c r="B29" t="s">
        <v>98</v>
      </c>
      <c r="C29" t="s">
        <v>173</v>
      </c>
      <c r="D29" t="s">
        <v>216</v>
      </c>
      <c r="E29" s="31">
        <v>40.521739130434781</v>
      </c>
      <c r="F29" s="31">
        <v>125.98967391304348</v>
      </c>
      <c r="G29" s="31">
        <v>0.18478260869565216</v>
      </c>
      <c r="H29" s="36">
        <v>1.4666488368180622E-3</v>
      </c>
      <c r="I29" s="31">
        <v>25.025108695652182</v>
      </c>
      <c r="J29" s="31">
        <v>0</v>
      </c>
      <c r="K29" s="36">
        <v>0</v>
      </c>
      <c r="L29" s="31">
        <v>19.285978260869573</v>
      </c>
      <c r="M29" s="31">
        <v>0</v>
      </c>
      <c r="N29" s="36">
        <v>0</v>
      </c>
      <c r="O29" s="31">
        <v>0</v>
      </c>
      <c r="P29" s="31">
        <v>0</v>
      </c>
      <c r="Q29" s="36" t="s">
        <v>426</v>
      </c>
      <c r="R29" s="31">
        <v>5.7391304347826084</v>
      </c>
      <c r="S29" s="31">
        <v>0</v>
      </c>
      <c r="T29" s="36">
        <v>0</v>
      </c>
      <c r="U29" s="31">
        <v>22.744565217391315</v>
      </c>
      <c r="V29" s="31">
        <v>0</v>
      </c>
      <c r="W29" s="36">
        <v>0</v>
      </c>
      <c r="X29" s="31">
        <v>0.18478260869565216</v>
      </c>
      <c r="Y29" s="31">
        <v>0.18478260869565216</v>
      </c>
      <c r="Z29" s="36">
        <v>1</v>
      </c>
      <c r="AA29" s="31">
        <v>78.035217391304329</v>
      </c>
      <c r="AB29" s="31">
        <v>0</v>
      </c>
      <c r="AC29" s="36">
        <v>0</v>
      </c>
      <c r="AD29" s="31">
        <v>0</v>
      </c>
      <c r="AE29" s="31">
        <v>0</v>
      </c>
      <c r="AF29" s="36" t="s">
        <v>426</v>
      </c>
      <c r="AG29" s="31">
        <v>0</v>
      </c>
      <c r="AH29" s="31">
        <v>0</v>
      </c>
      <c r="AI29" s="36" t="s">
        <v>426</v>
      </c>
      <c r="AJ29" t="s">
        <v>19</v>
      </c>
      <c r="AK29" s="37">
        <v>10</v>
      </c>
      <c r="AT29"/>
    </row>
    <row r="30" spans="1:46" x14ac:dyDescent="0.25">
      <c r="A30" t="s">
        <v>245</v>
      </c>
      <c r="B30" t="s">
        <v>112</v>
      </c>
      <c r="C30" t="s">
        <v>184</v>
      </c>
      <c r="D30" t="s">
        <v>225</v>
      </c>
      <c r="E30" s="31">
        <v>29.445652173913043</v>
      </c>
      <c r="F30" s="31">
        <v>151.53456521739128</v>
      </c>
      <c r="G30" s="31">
        <v>19.450760869565219</v>
      </c>
      <c r="H30" s="36">
        <v>0.12835857509909496</v>
      </c>
      <c r="I30" s="31">
        <v>27.385652173913044</v>
      </c>
      <c r="J30" s="31">
        <v>0</v>
      </c>
      <c r="K30" s="36">
        <v>0</v>
      </c>
      <c r="L30" s="31">
        <v>13.40065217391304</v>
      </c>
      <c r="M30" s="31">
        <v>0</v>
      </c>
      <c r="N30" s="36">
        <v>0</v>
      </c>
      <c r="O30" s="31">
        <v>8.1878260869565231</v>
      </c>
      <c r="P30" s="31">
        <v>0</v>
      </c>
      <c r="Q30" s="36">
        <v>0</v>
      </c>
      <c r="R30" s="31">
        <v>5.797173913043479</v>
      </c>
      <c r="S30" s="31">
        <v>0</v>
      </c>
      <c r="T30" s="36">
        <v>0</v>
      </c>
      <c r="U30" s="31">
        <v>27.789891304347833</v>
      </c>
      <c r="V30" s="31">
        <v>5.8933695652173919</v>
      </c>
      <c r="W30" s="36">
        <v>0.21206882389983842</v>
      </c>
      <c r="X30" s="31">
        <v>0</v>
      </c>
      <c r="Y30" s="31">
        <v>0</v>
      </c>
      <c r="Z30" s="36" t="s">
        <v>426</v>
      </c>
      <c r="AA30" s="31">
        <v>96.359021739130398</v>
      </c>
      <c r="AB30" s="31">
        <v>13.557391304347826</v>
      </c>
      <c r="AC30" s="36">
        <v>0.14069664738867219</v>
      </c>
      <c r="AD30" s="31">
        <v>0</v>
      </c>
      <c r="AE30" s="31">
        <v>0</v>
      </c>
      <c r="AF30" s="36" t="s">
        <v>426</v>
      </c>
      <c r="AG30" s="31">
        <v>0</v>
      </c>
      <c r="AH30" s="31">
        <v>0</v>
      </c>
      <c r="AI30" s="36" t="s">
        <v>426</v>
      </c>
      <c r="AJ30" t="s">
        <v>33</v>
      </c>
      <c r="AK30" s="37">
        <v>10</v>
      </c>
      <c r="AT30"/>
    </row>
    <row r="31" spans="1:46" x14ac:dyDescent="0.25">
      <c r="A31" t="s">
        <v>245</v>
      </c>
      <c r="B31" t="s">
        <v>141</v>
      </c>
      <c r="C31" t="s">
        <v>168</v>
      </c>
      <c r="D31" t="s">
        <v>212</v>
      </c>
      <c r="E31" s="31">
        <v>85.945652173913047</v>
      </c>
      <c r="F31" s="31">
        <v>381.49847826086966</v>
      </c>
      <c r="G31" s="31">
        <v>61.266413043478252</v>
      </c>
      <c r="H31" s="36">
        <v>0.16059412169288947</v>
      </c>
      <c r="I31" s="31">
        <v>87.950978260869576</v>
      </c>
      <c r="J31" s="31">
        <v>18.967826086956517</v>
      </c>
      <c r="K31" s="36">
        <v>0.21566361696053502</v>
      </c>
      <c r="L31" s="31">
        <v>53.629782608695649</v>
      </c>
      <c r="M31" s="31">
        <v>18.967826086956517</v>
      </c>
      <c r="N31" s="36">
        <v>0.35368083114103527</v>
      </c>
      <c r="O31" s="31">
        <v>28.705434782608698</v>
      </c>
      <c r="P31" s="31">
        <v>0</v>
      </c>
      <c r="Q31" s="36">
        <v>0</v>
      </c>
      <c r="R31" s="31">
        <v>5.615760869565217</v>
      </c>
      <c r="S31" s="31">
        <v>0</v>
      </c>
      <c r="T31" s="36">
        <v>0</v>
      </c>
      <c r="U31" s="31">
        <v>68.543586956521736</v>
      </c>
      <c r="V31" s="31">
        <v>11.336521739130433</v>
      </c>
      <c r="W31" s="36">
        <v>0.16539142817724675</v>
      </c>
      <c r="X31" s="31">
        <v>5.365760869565217</v>
      </c>
      <c r="Y31" s="31">
        <v>0</v>
      </c>
      <c r="Z31" s="36">
        <v>0</v>
      </c>
      <c r="AA31" s="31">
        <v>219.63815217391311</v>
      </c>
      <c r="AB31" s="31">
        <v>30.962065217391306</v>
      </c>
      <c r="AC31" s="36">
        <v>0.14096851986295639</v>
      </c>
      <c r="AD31" s="31">
        <v>0</v>
      </c>
      <c r="AE31" s="31">
        <v>0</v>
      </c>
      <c r="AF31" s="36" t="s">
        <v>426</v>
      </c>
      <c r="AG31" s="31">
        <v>0</v>
      </c>
      <c r="AH31" s="31">
        <v>0</v>
      </c>
      <c r="AI31" s="36" t="s">
        <v>426</v>
      </c>
      <c r="AJ31" t="s">
        <v>62</v>
      </c>
      <c r="AK31" s="37">
        <v>10</v>
      </c>
      <c r="AT31"/>
    </row>
    <row r="32" spans="1:46" x14ac:dyDescent="0.25">
      <c r="A32" t="s">
        <v>245</v>
      </c>
      <c r="B32" t="s">
        <v>143</v>
      </c>
      <c r="C32" t="s">
        <v>167</v>
      </c>
      <c r="D32" t="s">
        <v>211</v>
      </c>
      <c r="E32" s="31">
        <v>51.673913043478258</v>
      </c>
      <c r="F32" s="31">
        <v>193.46521739130432</v>
      </c>
      <c r="G32" s="31">
        <v>7.5608695652173914</v>
      </c>
      <c r="H32" s="36">
        <v>3.9081286378857008E-2</v>
      </c>
      <c r="I32" s="31">
        <v>53.743478260869544</v>
      </c>
      <c r="J32" s="31">
        <v>0</v>
      </c>
      <c r="K32" s="36">
        <v>0</v>
      </c>
      <c r="L32" s="31">
        <v>36.743478260869551</v>
      </c>
      <c r="M32" s="31">
        <v>0</v>
      </c>
      <c r="N32" s="36">
        <v>0</v>
      </c>
      <c r="O32" s="31">
        <v>12.360869565217389</v>
      </c>
      <c r="P32" s="31">
        <v>0</v>
      </c>
      <c r="Q32" s="36">
        <v>0</v>
      </c>
      <c r="R32" s="31">
        <v>4.6391304347826088</v>
      </c>
      <c r="S32" s="31">
        <v>0</v>
      </c>
      <c r="T32" s="36">
        <v>0</v>
      </c>
      <c r="U32" s="31">
        <v>29.688043478260873</v>
      </c>
      <c r="V32" s="31">
        <v>7.5608695652173914</v>
      </c>
      <c r="W32" s="36">
        <v>0.254677259912862</v>
      </c>
      <c r="X32" s="31">
        <v>0</v>
      </c>
      <c r="Y32" s="31">
        <v>0</v>
      </c>
      <c r="Z32" s="36" t="s">
        <v>426</v>
      </c>
      <c r="AA32" s="31">
        <v>110.0336956521739</v>
      </c>
      <c r="AB32" s="31">
        <v>0</v>
      </c>
      <c r="AC32" s="36">
        <v>0</v>
      </c>
      <c r="AD32" s="31">
        <v>0</v>
      </c>
      <c r="AE32" s="31">
        <v>0</v>
      </c>
      <c r="AF32" s="36" t="s">
        <v>426</v>
      </c>
      <c r="AG32" s="31">
        <v>0</v>
      </c>
      <c r="AH32" s="31">
        <v>0</v>
      </c>
      <c r="AI32" s="36" t="s">
        <v>426</v>
      </c>
      <c r="AJ32" t="s">
        <v>64</v>
      </c>
      <c r="AK32" s="37">
        <v>10</v>
      </c>
      <c r="AT32"/>
    </row>
    <row r="33" spans="1:46" x14ac:dyDescent="0.25">
      <c r="A33" t="s">
        <v>245</v>
      </c>
      <c r="B33" t="s">
        <v>142</v>
      </c>
      <c r="C33" t="s">
        <v>162</v>
      </c>
      <c r="D33" t="s">
        <v>207</v>
      </c>
      <c r="E33" s="31">
        <v>41.086956521739133</v>
      </c>
      <c r="F33" s="31">
        <v>211.49826086956517</v>
      </c>
      <c r="G33" s="31">
        <v>4.5200000000000005</v>
      </c>
      <c r="H33" s="36">
        <v>2.1371334125473339E-2</v>
      </c>
      <c r="I33" s="31">
        <v>64.734021739130426</v>
      </c>
      <c r="J33" s="31">
        <v>1.1503260869565217</v>
      </c>
      <c r="K33" s="36">
        <v>1.7770038938599925E-2</v>
      </c>
      <c r="L33" s="31">
        <v>40.969891304347819</v>
      </c>
      <c r="M33" s="31">
        <v>1.1503260869565217</v>
      </c>
      <c r="N33" s="36">
        <v>2.8077352668847488E-2</v>
      </c>
      <c r="O33" s="31">
        <v>16.816304347826087</v>
      </c>
      <c r="P33" s="31">
        <v>0</v>
      </c>
      <c r="Q33" s="36">
        <v>0</v>
      </c>
      <c r="R33" s="31">
        <v>6.947826086956522</v>
      </c>
      <c r="S33" s="31">
        <v>0</v>
      </c>
      <c r="T33" s="36">
        <v>0</v>
      </c>
      <c r="U33" s="31">
        <v>32.267391304347832</v>
      </c>
      <c r="V33" s="31">
        <v>1.1532608695652173</v>
      </c>
      <c r="W33" s="36">
        <v>3.5740753217004644E-2</v>
      </c>
      <c r="X33" s="31">
        <v>0</v>
      </c>
      <c r="Y33" s="31">
        <v>0</v>
      </c>
      <c r="Z33" s="36" t="s">
        <v>426</v>
      </c>
      <c r="AA33" s="31">
        <v>114.49684782608692</v>
      </c>
      <c r="AB33" s="31">
        <v>2.2164130434782612</v>
      </c>
      <c r="AC33" s="36">
        <v>1.9357852076808655E-2</v>
      </c>
      <c r="AD33" s="31">
        <v>0</v>
      </c>
      <c r="AE33" s="31">
        <v>0</v>
      </c>
      <c r="AF33" s="36" t="s">
        <v>426</v>
      </c>
      <c r="AG33" s="31">
        <v>0</v>
      </c>
      <c r="AH33" s="31">
        <v>0</v>
      </c>
      <c r="AI33" s="36" t="s">
        <v>426</v>
      </c>
      <c r="AJ33" t="s">
        <v>63</v>
      </c>
      <c r="AK33" s="37">
        <v>10</v>
      </c>
      <c r="AT33"/>
    </row>
    <row r="34" spans="1:46" x14ac:dyDescent="0.25">
      <c r="A34" t="s">
        <v>245</v>
      </c>
      <c r="B34" t="s">
        <v>95</v>
      </c>
      <c r="C34" t="s">
        <v>169</v>
      </c>
      <c r="D34" t="s">
        <v>213</v>
      </c>
      <c r="E34" s="31">
        <v>50.173913043478258</v>
      </c>
      <c r="F34" s="31">
        <v>205.71923913043472</v>
      </c>
      <c r="G34" s="31">
        <v>1.2690217391304348</v>
      </c>
      <c r="H34" s="36">
        <v>6.1687071393736843E-3</v>
      </c>
      <c r="I34" s="31">
        <v>37.047826086956526</v>
      </c>
      <c r="J34" s="31">
        <v>7.3369565217391311E-2</v>
      </c>
      <c r="K34" s="36">
        <v>1.9804013613425654E-3</v>
      </c>
      <c r="L34" s="31">
        <v>26.539673913043483</v>
      </c>
      <c r="M34" s="31">
        <v>0</v>
      </c>
      <c r="N34" s="36">
        <v>0</v>
      </c>
      <c r="O34" s="31">
        <v>4.7690217391304346</v>
      </c>
      <c r="P34" s="31">
        <v>7.3369565217391311E-2</v>
      </c>
      <c r="Q34" s="36">
        <v>1.5384615384615387E-2</v>
      </c>
      <c r="R34" s="31">
        <v>5.7391304347826084</v>
      </c>
      <c r="S34" s="31">
        <v>0</v>
      </c>
      <c r="T34" s="36">
        <v>0</v>
      </c>
      <c r="U34" s="31">
        <v>54.933695652173903</v>
      </c>
      <c r="V34" s="31">
        <v>0</v>
      </c>
      <c r="W34" s="36">
        <v>0</v>
      </c>
      <c r="X34" s="31">
        <v>5.941739130434784</v>
      </c>
      <c r="Y34" s="31">
        <v>5.9782608695652176E-2</v>
      </c>
      <c r="Z34" s="36">
        <v>1.0061466412995754E-2</v>
      </c>
      <c r="AA34" s="31">
        <v>84.644673913043434</v>
      </c>
      <c r="AB34" s="31">
        <v>1.0543478260869565</v>
      </c>
      <c r="AC34" s="36">
        <v>1.2456162654369744E-2</v>
      </c>
      <c r="AD34" s="31">
        <v>23.151304347826084</v>
      </c>
      <c r="AE34" s="31">
        <v>8.1521739130434784E-2</v>
      </c>
      <c r="AF34" s="36">
        <v>3.5212590144230774E-3</v>
      </c>
      <c r="AG34" s="31">
        <v>0</v>
      </c>
      <c r="AH34" s="31">
        <v>0</v>
      </c>
      <c r="AI34" s="36" t="s">
        <v>426</v>
      </c>
      <c r="AJ34" t="s">
        <v>16</v>
      </c>
      <c r="AK34" s="37">
        <v>10</v>
      </c>
      <c r="AT34"/>
    </row>
    <row r="35" spans="1:46" x14ac:dyDescent="0.25">
      <c r="A35" t="s">
        <v>245</v>
      </c>
      <c r="B35" t="s">
        <v>130</v>
      </c>
      <c r="C35" t="s">
        <v>165</v>
      </c>
      <c r="D35" t="s">
        <v>208</v>
      </c>
      <c r="E35" s="31">
        <v>59.684782608695649</v>
      </c>
      <c r="F35" s="31">
        <v>260.59228260869571</v>
      </c>
      <c r="G35" s="31">
        <v>0</v>
      </c>
      <c r="H35" s="36">
        <v>0</v>
      </c>
      <c r="I35" s="31">
        <v>49.665108695652187</v>
      </c>
      <c r="J35" s="31">
        <v>0</v>
      </c>
      <c r="K35" s="36">
        <v>0</v>
      </c>
      <c r="L35" s="31">
        <v>23.663913043478264</v>
      </c>
      <c r="M35" s="31">
        <v>0</v>
      </c>
      <c r="N35" s="36">
        <v>0</v>
      </c>
      <c r="O35" s="31">
        <v>20.620760869565228</v>
      </c>
      <c r="P35" s="31">
        <v>0</v>
      </c>
      <c r="Q35" s="36">
        <v>0</v>
      </c>
      <c r="R35" s="31">
        <v>5.3804347826086953</v>
      </c>
      <c r="S35" s="31">
        <v>0</v>
      </c>
      <c r="T35" s="36">
        <v>0</v>
      </c>
      <c r="U35" s="31">
        <v>57.894565217391296</v>
      </c>
      <c r="V35" s="31">
        <v>0</v>
      </c>
      <c r="W35" s="36">
        <v>0</v>
      </c>
      <c r="X35" s="31">
        <v>0</v>
      </c>
      <c r="Y35" s="31">
        <v>0</v>
      </c>
      <c r="Z35" s="36" t="s">
        <v>426</v>
      </c>
      <c r="AA35" s="31">
        <v>140.51250000000002</v>
      </c>
      <c r="AB35" s="31">
        <v>0</v>
      </c>
      <c r="AC35" s="36">
        <v>0</v>
      </c>
      <c r="AD35" s="31">
        <v>12.520108695652175</v>
      </c>
      <c r="AE35" s="31">
        <v>0</v>
      </c>
      <c r="AF35" s="36">
        <v>0</v>
      </c>
      <c r="AG35" s="31">
        <v>0</v>
      </c>
      <c r="AH35" s="31">
        <v>0</v>
      </c>
      <c r="AI35" s="36" t="s">
        <v>426</v>
      </c>
      <c r="AJ35" t="s">
        <v>51</v>
      </c>
      <c r="AK35" s="37">
        <v>10</v>
      </c>
      <c r="AT35"/>
    </row>
    <row r="36" spans="1:46" x14ac:dyDescent="0.25">
      <c r="A36" t="s">
        <v>245</v>
      </c>
      <c r="B36" t="s">
        <v>91</v>
      </c>
      <c r="C36" t="s">
        <v>169</v>
      </c>
      <c r="D36" t="s">
        <v>213</v>
      </c>
      <c r="E36" s="31">
        <v>46.836956521739133</v>
      </c>
      <c r="F36" s="31">
        <v>203.83499999999995</v>
      </c>
      <c r="G36" s="31">
        <v>19.17173913043478</v>
      </c>
      <c r="H36" s="36">
        <v>9.4055187433143395E-2</v>
      </c>
      <c r="I36" s="31">
        <v>48.137065217391296</v>
      </c>
      <c r="J36" s="31">
        <v>5.0630434782608695</v>
      </c>
      <c r="K36" s="36">
        <v>0.105179729079779</v>
      </c>
      <c r="L36" s="31">
        <v>31.898804347826083</v>
      </c>
      <c r="M36" s="31">
        <v>0.85923913043478262</v>
      </c>
      <c r="N36" s="36">
        <v>2.693640554879732E-2</v>
      </c>
      <c r="O36" s="31">
        <v>8.070760869565218</v>
      </c>
      <c r="P36" s="31">
        <v>8.9673913043478257E-2</v>
      </c>
      <c r="Q36" s="36">
        <v>1.111096146853241E-2</v>
      </c>
      <c r="R36" s="31">
        <v>8.1675000000000004</v>
      </c>
      <c r="S36" s="31">
        <v>4.1141304347826084</v>
      </c>
      <c r="T36" s="36">
        <v>0.50371967368014792</v>
      </c>
      <c r="U36" s="31">
        <v>55.967717391304305</v>
      </c>
      <c r="V36" s="31">
        <v>5.8671739130434784</v>
      </c>
      <c r="W36" s="36">
        <v>0.10483139542787678</v>
      </c>
      <c r="X36" s="31">
        <v>9.5108695652173919E-2</v>
      </c>
      <c r="Y36" s="31">
        <v>9.5108695652173919E-2</v>
      </c>
      <c r="Z36" s="36">
        <v>1</v>
      </c>
      <c r="AA36" s="31">
        <v>89.132608695652181</v>
      </c>
      <c r="AB36" s="31">
        <v>8.14641304347826</v>
      </c>
      <c r="AC36" s="36">
        <v>9.1396551303626727E-2</v>
      </c>
      <c r="AD36" s="31">
        <v>10.333478260869565</v>
      </c>
      <c r="AE36" s="31">
        <v>0</v>
      </c>
      <c r="AF36" s="36">
        <v>0</v>
      </c>
      <c r="AG36" s="31">
        <v>0.16902173913043478</v>
      </c>
      <c r="AH36" s="31">
        <v>0</v>
      </c>
      <c r="AI36" s="36">
        <v>0</v>
      </c>
      <c r="AJ36" t="s">
        <v>12</v>
      </c>
      <c r="AK36" s="37">
        <v>10</v>
      </c>
      <c r="AT36"/>
    </row>
    <row r="37" spans="1:46" x14ac:dyDescent="0.25">
      <c r="A37" t="s">
        <v>245</v>
      </c>
      <c r="B37" t="s">
        <v>89</v>
      </c>
      <c r="C37" t="s">
        <v>167</v>
      </c>
      <c r="D37" t="s">
        <v>211</v>
      </c>
      <c r="E37" s="31">
        <v>62.826086956521742</v>
      </c>
      <c r="F37" s="31">
        <v>224.07456521739132</v>
      </c>
      <c r="G37" s="31">
        <v>6.5902173913043489</v>
      </c>
      <c r="H37" s="36">
        <v>2.9410823066467588E-2</v>
      </c>
      <c r="I37" s="31">
        <v>60.392826086956525</v>
      </c>
      <c r="J37" s="31">
        <v>0</v>
      </c>
      <c r="K37" s="36">
        <v>0</v>
      </c>
      <c r="L37" s="31">
        <v>45.338478260869572</v>
      </c>
      <c r="M37" s="31">
        <v>0</v>
      </c>
      <c r="N37" s="36">
        <v>0</v>
      </c>
      <c r="O37" s="31">
        <v>1.0434782608695652</v>
      </c>
      <c r="P37" s="31">
        <v>0</v>
      </c>
      <c r="Q37" s="36">
        <v>0</v>
      </c>
      <c r="R37" s="31">
        <v>14.010869565217391</v>
      </c>
      <c r="S37" s="31">
        <v>0</v>
      </c>
      <c r="T37" s="36">
        <v>0</v>
      </c>
      <c r="U37" s="31">
        <v>33.564347826086966</v>
      </c>
      <c r="V37" s="31">
        <v>6.4407608695652181</v>
      </c>
      <c r="W37" s="36">
        <v>0.19189292468716804</v>
      </c>
      <c r="X37" s="31">
        <v>0.14945652173913043</v>
      </c>
      <c r="Y37" s="31">
        <v>0.14945652173913043</v>
      </c>
      <c r="Z37" s="36">
        <v>1</v>
      </c>
      <c r="AA37" s="31">
        <v>113.35880434782611</v>
      </c>
      <c r="AB37" s="31">
        <v>0</v>
      </c>
      <c r="AC37" s="36">
        <v>0</v>
      </c>
      <c r="AD37" s="31">
        <v>16.609130434782607</v>
      </c>
      <c r="AE37" s="31">
        <v>0</v>
      </c>
      <c r="AF37" s="36">
        <v>0</v>
      </c>
      <c r="AG37" s="31">
        <v>0</v>
      </c>
      <c r="AH37" s="31">
        <v>0</v>
      </c>
      <c r="AI37" s="36" t="s">
        <v>426</v>
      </c>
      <c r="AJ37" t="s">
        <v>10</v>
      </c>
      <c r="AK37" s="37">
        <v>10</v>
      </c>
      <c r="AT37"/>
    </row>
    <row r="38" spans="1:46" x14ac:dyDescent="0.25">
      <c r="A38" t="s">
        <v>245</v>
      </c>
      <c r="B38" t="s">
        <v>90</v>
      </c>
      <c r="C38" t="s">
        <v>168</v>
      </c>
      <c r="D38" t="s">
        <v>212</v>
      </c>
      <c r="E38" s="31">
        <v>53.793478260869563</v>
      </c>
      <c r="F38" s="31">
        <v>221.20641304347831</v>
      </c>
      <c r="G38" s="31">
        <v>6.625</v>
      </c>
      <c r="H38" s="36">
        <v>2.9949402952878453E-2</v>
      </c>
      <c r="I38" s="31">
        <v>51.839130434782618</v>
      </c>
      <c r="J38" s="31">
        <v>0.86684782608695654</v>
      </c>
      <c r="K38" s="36">
        <v>1.6721882076658555E-2</v>
      </c>
      <c r="L38" s="31">
        <v>38.826195652173915</v>
      </c>
      <c r="M38" s="31">
        <v>0.86684782608695654</v>
      </c>
      <c r="N38" s="36">
        <v>2.2326365267734412E-2</v>
      </c>
      <c r="O38" s="31">
        <v>7.4477173913043488</v>
      </c>
      <c r="P38" s="31">
        <v>0</v>
      </c>
      <c r="Q38" s="36">
        <v>0</v>
      </c>
      <c r="R38" s="31">
        <v>5.5652173913043477</v>
      </c>
      <c r="S38" s="31">
        <v>0</v>
      </c>
      <c r="T38" s="36">
        <v>0</v>
      </c>
      <c r="U38" s="31">
        <v>35.476195652173914</v>
      </c>
      <c r="V38" s="31">
        <v>0</v>
      </c>
      <c r="W38" s="36">
        <v>0</v>
      </c>
      <c r="X38" s="31">
        <v>4.788913043478261</v>
      </c>
      <c r="Y38" s="31">
        <v>0</v>
      </c>
      <c r="Z38" s="36">
        <v>0</v>
      </c>
      <c r="AA38" s="31">
        <v>121.59728260869568</v>
      </c>
      <c r="AB38" s="31">
        <v>5.7581521739130439</v>
      </c>
      <c r="AC38" s="36">
        <v>4.7354283339069179E-2</v>
      </c>
      <c r="AD38" s="31">
        <v>7.5048913043478249</v>
      </c>
      <c r="AE38" s="31">
        <v>0</v>
      </c>
      <c r="AF38" s="36">
        <v>0</v>
      </c>
      <c r="AG38" s="31">
        <v>0</v>
      </c>
      <c r="AH38" s="31">
        <v>0</v>
      </c>
      <c r="AI38" s="36" t="s">
        <v>426</v>
      </c>
      <c r="AJ38" t="s">
        <v>11</v>
      </c>
      <c r="AK38" s="37">
        <v>10</v>
      </c>
      <c r="AT38"/>
    </row>
    <row r="39" spans="1:46" x14ac:dyDescent="0.25">
      <c r="A39" t="s">
        <v>245</v>
      </c>
      <c r="B39" t="s">
        <v>134</v>
      </c>
      <c r="C39" t="s">
        <v>193</v>
      </c>
      <c r="D39" t="s">
        <v>213</v>
      </c>
      <c r="E39" s="31">
        <v>65.543478260869563</v>
      </c>
      <c r="F39" s="31">
        <v>267.63239130434778</v>
      </c>
      <c r="G39" s="31">
        <v>0</v>
      </c>
      <c r="H39" s="36">
        <v>0</v>
      </c>
      <c r="I39" s="31">
        <v>62.682065217391298</v>
      </c>
      <c r="J39" s="31">
        <v>0</v>
      </c>
      <c r="K39" s="36">
        <v>0</v>
      </c>
      <c r="L39" s="31">
        <v>53.305869565217385</v>
      </c>
      <c r="M39" s="31">
        <v>0</v>
      </c>
      <c r="N39" s="36">
        <v>0</v>
      </c>
      <c r="O39" s="31">
        <v>4.0908695652173916</v>
      </c>
      <c r="P39" s="31">
        <v>0</v>
      </c>
      <c r="Q39" s="36">
        <v>0</v>
      </c>
      <c r="R39" s="31">
        <v>5.2853260869565215</v>
      </c>
      <c r="S39" s="31">
        <v>0</v>
      </c>
      <c r="T39" s="36">
        <v>0</v>
      </c>
      <c r="U39" s="31">
        <v>50.92510869565217</v>
      </c>
      <c r="V39" s="31">
        <v>0</v>
      </c>
      <c r="W39" s="36">
        <v>0</v>
      </c>
      <c r="X39" s="31">
        <v>13.79673913043478</v>
      </c>
      <c r="Y39" s="31">
        <v>0</v>
      </c>
      <c r="Z39" s="36">
        <v>0</v>
      </c>
      <c r="AA39" s="31">
        <v>131.30739130434779</v>
      </c>
      <c r="AB39" s="31">
        <v>0</v>
      </c>
      <c r="AC39" s="36">
        <v>0</v>
      </c>
      <c r="AD39" s="31">
        <v>8.9210869565217354</v>
      </c>
      <c r="AE39" s="31">
        <v>0</v>
      </c>
      <c r="AF39" s="36">
        <v>0</v>
      </c>
      <c r="AG39" s="31">
        <v>0</v>
      </c>
      <c r="AH39" s="31">
        <v>0</v>
      </c>
      <c r="AI39" s="36" t="s">
        <v>426</v>
      </c>
      <c r="AJ39" t="s">
        <v>55</v>
      </c>
      <c r="AK39" s="37">
        <v>10</v>
      </c>
      <c r="AT39"/>
    </row>
    <row r="40" spans="1:46" x14ac:dyDescent="0.25">
      <c r="A40" t="s">
        <v>245</v>
      </c>
      <c r="B40" t="s">
        <v>119</v>
      </c>
      <c r="C40" t="s">
        <v>189</v>
      </c>
      <c r="D40" t="s">
        <v>229</v>
      </c>
      <c r="E40" s="31">
        <v>62.5</v>
      </c>
      <c r="F40" s="31">
        <v>262.67402173913041</v>
      </c>
      <c r="G40" s="31">
        <v>0.16304347826086957</v>
      </c>
      <c r="H40" s="36">
        <v>6.2070652126685385E-4</v>
      </c>
      <c r="I40" s="31">
        <v>72.597717391304329</v>
      </c>
      <c r="J40" s="31">
        <v>0</v>
      </c>
      <c r="K40" s="36">
        <v>0</v>
      </c>
      <c r="L40" s="31">
        <v>50.387608695652162</v>
      </c>
      <c r="M40" s="31">
        <v>0</v>
      </c>
      <c r="N40" s="36">
        <v>0</v>
      </c>
      <c r="O40" s="31">
        <v>16.470978260869561</v>
      </c>
      <c r="P40" s="31">
        <v>0</v>
      </c>
      <c r="Q40" s="36">
        <v>0</v>
      </c>
      <c r="R40" s="31">
        <v>5.7391304347826084</v>
      </c>
      <c r="S40" s="31">
        <v>0</v>
      </c>
      <c r="T40" s="36">
        <v>0</v>
      </c>
      <c r="U40" s="31">
        <v>45.147391304347828</v>
      </c>
      <c r="V40" s="31">
        <v>0</v>
      </c>
      <c r="W40" s="36">
        <v>0</v>
      </c>
      <c r="X40" s="31">
        <v>0</v>
      </c>
      <c r="Y40" s="31">
        <v>0</v>
      </c>
      <c r="Z40" s="36" t="s">
        <v>426</v>
      </c>
      <c r="AA40" s="31">
        <v>128.28956521739127</v>
      </c>
      <c r="AB40" s="31">
        <v>0.16304347826086957</v>
      </c>
      <c r="AC40" s="36">
        <v>1.2709021032582543E-3</v>
      </c>
      <c r="AD40" s="31">
        <v>16.639347826086958</v>
      </c>
      <c r="AE40" s="31">
        <v>0</v>
      </c>
      <c r="AF40" s="36">
        <v>0</v>
      </c>
      <c r="AG40" s="31">
        <v>0</v>
      </c>
      <c r="AH40" s="31">
        <v>0</v>
      </c>
      <c r="AI40" s="36" t="s">
        <v>426</v>
      </c>
      <c r="AJ40" t="s">
        <v>40</v>
      </c>
      <c r="AK40" s="37">
        <v>10</v>
      </c>
      <c r="AT40"/>
    </row>
    <row r="41" spans="1:46" x14ac:dyDescent="0.25">
      <c r="A41" t="s">
        <v>245</v>
      </c>
      <c r="B41" t="s">
        <v>138</v>
      </c>
      <c r="C41" t="s">
        <v>167</v>
      </c>
      <c r="D41" t="s">
        <v>211</v>
      </c>
      <c r="E41" s="31">
        <v>61.619565217391305</v>
      </c>
      <c r="F41" s="31">
        <v>216.71402173913043</v>
      </c>
      <c r="G41" s="31">
        <v>0.34239130434782611</v>
      </c>
      <c r="H41" s="36">
        <v>1.5799222477629056E-3</v>
      </c>
      <c r="I41" s="31">
        <v>71.403804347826068</v>
      </c>
      <c r="J41" s="31">
        <v>0</v>
      </c>
      <c r="K41" s="36">
        <v>0</v>
      </c>
      <c r="L41" s="31">
        <v>56.24402173913041</v>
      </c>
      <c r="M41" s="31">
        <v>0</v>
      </c>
      <c r="N41" s="36">
        <v>0</v>
      </c>
      <c r="O41" s="31">
        <v>9.4206521739130444</v>
      </c>
      <c r="P41" s="31">
        <v>0</v>
      </c>
      <c r="Q41" s="36">
        <v>0</v>
      </c>
      <c r="R41" s="31">
        <v>5.7391304347826084</v>
      </c>
      <c r="S41" s="31">
        <v>0</v>
      </c>
      <c r="T41" s="36">
        <v>0</v>
      </c>
      <c r="U41" s="31">
        <v>35.834456521739128</v>
      </c>
      <c r="V41" s="31">
        <v>0.34239130434782611</v>
      </c>
      <c r="W41" s="36">
        <v>9.5548066744116228E-3</v>
      </c>
      <c r="X41" s="31">
        <v>2.3980434782608695</v>
      </c>
      <c r="Y41" s="31">
        <v>0</v>
      </c>
      <c r="Z41" s="36">
        <v>0</v>
      </c>
      <c r="AA41" s="31">
        <v>77.297282608695667</v>
      </c>
      <c r="AB41" s="31">
        <v>0</v>
      </c>
      <c r="AC41" s="36">
        <v>0</v>
      </c>
      <c r="AD41" s="31">
        <v>24.169891304347829</v>
      </c>
      <c r="AE41" s="31">
        <v>0</v>
      </c>
      <c r="AF41" s="36">
        <v>0</v>
      </c>
      <c r="AG41" s="31">
        <v>5.6105434782608707</v>
      </c>
      <c r="AH41" s="31">
        <v>0</v>
      </c>
      <c r="AI41" s="36">
        <v>0</v>
      </c>
      <c r="AJ41" t="s">
        <v>59</v>
      </c>
      <c r="AK41" s="37">
        <v>10</v>
      </c>
      <c r="AT41"/>
    </row>
    <row r="42" spans="1:46" x14ac:dyDescent="0.25">
      <c r="A42" t="s">
        <v>245</v>
      </c>
      <c r="B42" t="s">
        <v>145</v>
      </c>
      <c r="C42" t="s">
        <v>197</v>
      </c>
      <c r="D42" t="s">
        <v>213</v>
      </c>
      <c r="E42" s="31">
        <v>58.945652173913047</v>
      </c>
      <c r="F42" s="31">
        <v>245.44880434782613</v>
      </c>
      <c r="G42" s="31">
        <v>1.0625</v>
      </c>
      <c r="H42" s="36">
        <v>4.3288049531271236E-3</v>
      </c>
      <c r="I42" s="31">
        <v>37.092499999999994</v>
      </c>
      <c r="J42" s="31">
        <v>0</v>
      </c>
      <c r="K42" s="36">
        <v>0</v>
      </c>
      <c r="L42" s="31">
        <v>19.726086956521737</v>
      </c>
      <c r="M42" s="31">
        <v>0</v>
      </c>
      <c r="N42" s="36">
        <v>0</v>
      </c>
      <c r="O42" s="31">
        <v>12.844673913043476</v>
      </c>
      <c r="P42" s="31">
        <v>0</v>
      </c>
      <c r="Q42" s="36">
        <v>0</v>
      </c>
      <c r="R42" s="31">
        <v>4.5217391304347823</v>
      </c>
      <c r="S42" s="31">
        <v>0</v>
      </c>
      <c r="T42" s="36">
        <v>0</v>
      </c>
      <c r="U42" s="31">
        <v>66.722608695652184</v>
      </c>
      <c r="V42" s="31">
        <v>0</v>
      </c>
      <c r="W42" s="36">
        <v>0</v>
      </c>
      <c r="X42" s="31">
        <v>0.83206521739130446</v>
      </c>
      <c r="Y42" s="31">
        <v>0</v>
      </c>
      <c r="Z42" s="36">
        <v>0</v>
      </c>
      <c r="AA42" s="31">
        <v>121.74902173913047</v>
      </c>
      <c r="AB42" s="31">
        <v>1.0625</v>
      </c>
      <c r="AC42" s="36">
        <v>8.7269695051562755E-3</v>
      </c>
      <c r="AD42" s="31">
        <v>19.052608695652172</v>
      </c>
      <c r="AE42" s="31">
        <v>0</v>
      </c>
      <c r="AF42" s="36">
        <v>0</v>
      </c>
      <c r="AG42" s="31">
        <v>0</v>
      </c>
      <c r="AH42" s="31">
        <v>0</v>
      </c>
      <c r="AI42" s="36" t="s">
        <v>426</v>
      </c>
      <c r="AJ42" t="s">
        <v>66</v>
      </c>
      <c r="AK42" s="37">
        <v>10</v>
      </c>
      <c r="AT42"/>
    </row>
    <row r="43" spans="1:46" x14ac:dyDescent="0.25">
      <c r="A43" t="s">
        <v>245</v>
      </c>
      <c r="B43" t="s">
        <v>137</v>
      </c>
      <c r="C43" t="s">
        <v>171</v>
      </c>
      <c r="D43" t="s">
        <v>215</v>
      </c>
      <c r="E43" s="31">
        <v>57.586956521739133</v>
      </c>
      <c r="F43" s="31">
        <v>230.96423913043486</v>
      </c>
      <c r="G43" s="31">
        <v>5.3097826086956523</v>
      </c>
      <c r="H43" s="36">
        <v>2.2989630899946389E-2</v>
      </c>
      <c r="I43" s="31">
        <v>44.938913043478252</v>
      </c>
      <c r="J43" s="31">
        <v>0</v>
      </c>
      <c r="K43" s="36">
        <v>0</v>
      </c>
      <c r="L43" s="31">
        <v>26.80728260869564</v>
      </c>
      <c r="M43" s="31">
        <v>0</v>
      </c>
      <c r="N43" s="36">
        <v>0</v>
      </c>
      <c r="O43" s="31">
        <v>12.838152173913047</v>
      </c>
      <c r="P43" s="31">
        <v>0</v>
      </c>
      <c r="Q43" s="36">
        <v>0</v>
      </c>
      <c r="R43" s="31">
        <v>5.2934782608695654</v>
      </c>
      <c r="S43" s="31">
        <v>0</v>
      </c>
      <c r="T43" s="36">
        <v>0</v>
      </c>
      <c r="U43" s="31">
        <v>52.177826086956529</v>
      </c>
      <c r="V43" s="31">
        <v>5.3097826086956523</v>
      </c>
      <c r="W43" s="36">
        <v>0.10176320109325133</v>
      </c>
      <c r="X43" s="31">
        <v>0</v>
      </c>
      <c r="Y43" s="31">
        <v>0</v>
      </c>
      <c r="Z43" s="36" t="s">
        <v>426</v>
      </c>
      <c r="AA43" s="31">
        <v>116.14510869565225</v>
      </c>
      <c r="AB43" s="31">
        <v>0</v>
      </c>
      <c r="AC43" s="36">
        <v>0</v>
      </c>
      <c r="AD43" s="31">
        <v>17.702391304347824</v>
      </c>
      <c r="AE43" s="31">
        <v>0</v>
      </c>
      <c r="AF43" s="36">
        <v>0</v>
      </c>
      <c r="AG43" s="31">
        <v>0</v>
      </c>
      <c r="AH43" s="31">
        <v>0</v>
      </c>
      <c r="AI43" s="36" t="s">
        <v>426</v>
      </c>
      <c r="AJ43" t="s">
        <v>58</v>
      </c>
      <c r="AK43" s="37">
        <v>10</v>
      </c>
      <c r="AT43"/>
    </row>
    <row r="44" spans="1:46" x14ac:dyDescent="0.25">
      <c r="A44" t="s">
        <v>245</v>
      </c>
      <c r="B44" t="s">
        <v>135</v>
      </c>
      <c r="C44" t="s">
        <v>168</v>
      </c>
      <c r="D44" t="s">
        <v>212</v>
      </c>
      <c r="E44" s="31">
        <v>78.619565217391298</v>
      </c>
      <c r="F44" s="31">
        <v>318.03228260869565</v>
      </c>
      <c r="G44" s="31">
        <v>10.212065217391304</v>
      </c>
      <c r="H44" s="36">
        <v>3.2110152886448154E-2</v>
      </c>
      <c r="I44" s="31">
        <v>75.775652173913059</v>
      </c>
      <c r="J44" s="31">
        <v>0</v>
      </c>
      <c r="K44" s="36">
        <v>0</v>
      </c>
      <c r="L44" s="31">
        <v>50.174130434782612</v>
      </c>
      <c r="M44" s="31">
        <v>0</v>
      </c>
      <c r="N44" s="36">
        <v>0</v>
      </c>
      <c r="O44" s="31">
        <v>20.655869565217394</v>
      </c>
      <c r="P44" s="31">
        <v>0</v>
      </c>
      <c r="Q44" s="36">
        <v>0</v>
      </c>
      <c r="R44" s="31">
        <v>4.9456521739130439</v>
      </c>
      <c r="S44" s="31">
        <v>0</v>
      </c>
      <c r="T44" s="36">
        <v>0</v>
      </c>
      <c r="U44" s="31">
        <v>66.384673913043486</v>
      </c>
      <c r="V44" s="31">
        <v>0</v>
      </c>
      <c r="W44" s="36">
        <v>0</v>
      </c>
      <c r="X44" s="31">
        <v>0</v>
      </c>
      <c r="Y44" s="31">
        <v>0</v>
      </c>
      <c r="Z44" s="36" t="s">
        <v>426</v>
      </c>
      <c r="AA44" s="31">
        <v>164.8523913043478</v>
      </c>
      <c r="AB44" s="31">
        <v>10.212065217391304</v>
      </c>
      <c r="AC44" s="36">
        <v>6.1946721770859574E-2</v>
      </c>
      <c r="AD44" s="31">
        <v>11.0195652173913</v>
      </c>
      <c r="AE44" s="31">
        <v>0</v>
      </c>
      <c r="AF44" s="36">
        <v>0</v>
      </c>
      <c r="AG44" s="31">
        <v>0</v>
      </c>
      <c r="AH44" s="31">
        <v>0</v>
      </c>
      <c r="AI44" s="36" t="s">
        <v>426</v>
      </c>
      <c r="AJ44" t="s">
        <v>56</v>
      </c>
      <c r="AK44" s="37">
        <v>10</v>
      </c>
      <c r="AT44"/>
    </row>
    <row r="45" spans="1:46" x14ac:dyDescent="0.25">
      <c r="A45" t="s">
        <v>245</v>
      </c>
      <c r="B45" t="s">
        <v>97</v>
      </c>
      <c r="C45" t="s">
        <v>172</v>
      </c>
      <c r="D45" t="s">
        <v>203</v>
      </c>
      <c r="E45" s="31">
        <v>29.021739130434781</v>
      </c>
      <c r="F45" s="31">
        <v>88.525434782608698</v>
      </c>
      <c r="G45" s="31">
        <v>0.26271739130434785</v>
      </c>
      <c r="H45" s="36">
        <v>2.9677051793024359E-3</v>
      </c>
      <c r="I45" s="31">
        <v>23.977391304347826</v>
      </c>
      <c r="J45" s="31">
        <v>0</v>
      </c>
      <c r="K45" s="36">
        <v>0</v>
      </c>
      <c r="L45" s="31">
        <v>16.803478260869564</v>
      </c>
      <c r="M45" s="31">
        <v>0</v>
      </c>
      <c r="N45" s="36">
        <v>0</v>
      </c>
      <c r="O45" s="31">
        <v>4.7690217391304346</v>
      </c>
      <c r="P45" s="31">
        <v>0</v>
      </c>
      <c r="Q45" s="36">
        <v>0</v>
      </c>
      <c r="R45" s="31">
        <v>2.4048913043478262</v>
      </c>
      <c r="S45" s="31">
        <v>0</v>
      </c>
      <c r="T45" s="36">
        <v>0</v>
      </c>
      <c r="U45" s="31">
        <v>12.081521739130435</v>
      </c>
      <c r="V45" s="31">
        <v>0</v>
      </c>
      <c r="W45" s="36">
        <v>0</v>
      </c>
      <c r="X45" s="31">
        <v>6.7880434782608692</v>
      </c>
      <c r="Y45" s="31">
        <v>0</v>
      </c>
      <c r="Z45" s="36">
        <v>0</v>
      </c>
      <c r="AA45" s="31">
        <v>34.743695652173912</v>
      </c>
      <c r="AB45" s="31">
        <v>0.26271739130434785</v>
      </c>
      <c r="AC45" s="36">
        <v>7.5615845226847545E-3</v>
      </c>
      <c r="AD45" s="31">
        <v>10.934782608695652</v>
      </c>
      <c r="AE45" s="31">
        <v>0</v>
      </c>
      <c r="AF45" s="36">
        <v>0</v>
      </c>
      <c r="AG45" s="31">
        <v>0</v>
      </c>
      <c r="AH45" s="31">
        <v>0</v>
      </c>
      <c r="AI45" s="36" t="s">
        <v>426</v>
      </c>
      <c r="AJ45" t="s">
        <v>18</v>
      </c>
      <c r="AK45" s="37">
        <v>10</v>
      </c>
      <c r="AT45"/>
    </row>
    <row r="46" spans="1:46" x14ac:dyDescent="0.25">
      <c r="A46" t="s">
        <v>245</v>
      </c>
      <c r="B46" t="s">
        <v>150</v>
      </c>
      <c r="C46" t="s">
        <v>192</v>
      </c>
      <c r="D46" t="s">
        <v>201</v>
      </c>
      <c r="E46" s="31">
        <v>31.673913043478262</v>
      </c>
      <c r="F46" s="31">
        <v>151.68891304347824</v>
      </c>
      <c r="G46" s="31">
        <v>0</v>
      </c>
      <c r="H46" s="36">
        <v>0</v>
      </c>
      <c r="I46" s="31">
        <v>44.996304347826076</v>
      </c>
      <c r="J46" s="31">
        <v>0</v>
      </c>
      <c r="K46" s="36">
        <v>0</v>
      </c>
      <c r="L46" s="31">
        <v>39.60499999999999</v>
      </c>
      <c r="M46" s="31">
        <v>0</v>
      </c>
      <c r="N46" s="36">
        <v>0</v>
      </c>
      <c r="O46" s="31">
        <v>0</v>
      </c>
      <c r="P46" s="31">
        <v>0</v>
      </c>
      <c r="Q46" s="36" t="s">
        <v>426</v>
      </c>
      <c r="R46" s="31">
        <v>5.3913043478260869</v>
      </c>
      <c r="S46" s="31">
        <v>0</v>
      </c>
      <c r="T46" s="36">
        <v>0</v>
      </c>
      <c r="U46" s="31">
        <v>18.745434782608694</v>
      </c>
      <c r="V46" s="31">
        <v>0</v>
      </c>
      <c r="W46" s="36">
        <v>0</v>
      </c>
      <c r="X46" s="31">
        <v>0</v>
      </c>
      <c r="Y46" s="31">
        <v>0</v>
      </c>
      <c r="Z46" s="36" t="s">
        <v>426</v>
      </c>
      <c r="AA46" s="31">
        <v>87.947173913043471</v>
      </c>
      <c r="AB46" s="31">
        <v>0</v>
      </c>
      <c r="AC46" s="36">
        <v>0</v>
      </c>
      <c r="AD46" s="31">
        <v>0</v>
      </c>
      <c r="AE46" s="31">
        <v>0</v>
      </c>
      <c r="AF46" s="36" t="s">
        <v>426</v>
      </c>
      <c r="AG46" s="31">
        <v>0</v>
      </c>
      <c r="AH46" s="31">
        <v>0</v>
      </c>
      <c r="AI46" s="36" t="s">
        <v>426</v>
      </c>
      <c r="AJ46" t="s">
        <v>71</v>
      </c>
      <c r="AK46" s="37">
        <v>10</v>
      </c>
      <c r="AT46"/>
    </row>
    <row r="47" spans="1:46" x14ac:dyDescent="0.25">
      <c r="A47" t="s">
        <v>245</v>
      </c>
      <c r="B47" t="s">
        <v>114</v>
      </c>
      <c r="C47" t="s">
        <v>185</v>
      </c>
      <c r="D47" t="s">
        <v>226</v>
      </c>
      <c r="E47" s="31">
        <v>27.945652173913043</v>
      </c>
      <c r="F47" s="31">
        <v>91.981195652173909</v>
      </c>
      <c r="G47" s="31">
        <v>0</v>
      </c>
      <c r="H47" s="36">
        <v>0</v>
      </c>
      <c r="I47" s="31">
        <v>23.652934782608686</v>
      </c>
      <c r="J47" s="31">
        <v>0</v>
      </c>
      <c r="K47" s="36">
        <v>0</v>
      </c>
      <c r="L47" s="31">
        <v>16.685543478260861</v>
      </c>
      <c r="M47" s="31">
        <v>0</v>
      </c>
      <c r="N47" s="36">
        <v>0</v>
      </c>
      <c r="O47" s="31">
        <v>1.576086956521739</v>
      </c>
      <c r="P47" s="31">
        <v>0</v>
      </c>
      <c r="Q47" s="36">
        <v>0</v>
      </c>
      <c r="R47" s="31">
        <v>5.3913043478260869</v>
      </c>
      <c r="S47" s="31">
        <v>0</v>
      </c>
      <c r="T47" s="36">
        <v>0</v>
      </c>
      <c r="U47" s="31">
        <v>19.620978260869578</v>
      </c>
      <c r="V47" s="31">
        <v>0</v>
      </c>
      <c r="W47" s="36">
        <v>0</v>
      </c>
      <c r="X47" s="31">
        <v>6.0493478260869553</v>
      </c>
      <c r="Y47" s="31">
        <v>0</v>
      </c>
      <c r="Z47" s="36">
        <v>0</v>
      </c>
      <c r="AA47" s="31">
        <v>29.677608695652175</v>
      </c>
      <c r="AB47" s="31">
        <v>0</v>
      </c>
      <c r="AC47" s="36">
        <v>0</v>
      </c>
      <c r="AD47" s="31">
        <v>12.980326086956518</v>
      </c>
      <c r="AE47" s="31">
        <v>0</v>
      </c>
      <c r="AF47" s="36">
        <v>0</v>
      </c>
      <c r="AG47" s="31">
        <v>0</v>
      </c>
      <c r="AH47" s="31">
        <v>0</v>
      </c>
      <c r="AI47" s="36" t="s">
        <v>426</v>
      </c>
      <c r="AJ47" t="s">
        <v>35</v>
      </c>
      <c r="AK47" s="37">
        <v>10</v>
      </c>
      <c r="AT47"/>
    </row>
    <row r="48" spans="1:46" x14ac:dyDescent="0.25">
      <c r="A48" t="s">
        <v>245</v>
      </c>
      <c r="B48" t="s">
        <v>109</v>
      </c>
      <c r="C48" t="s">
        <v>165</v>
      </c>
      <c r="D48" t="s">
        <v>208</v>
      </c>
      <c r="E48" s="31">
        <v>103.33695652173913</v>
      </c>
      <c r="F48" s="31">
        <v>399.71782608695668</v>
      </c>
      <c r="G48" s="31">
        <v>4.7826086956521738</v>
      </c>
      <c r="H48" s="36">
        <v>1.1964962239666891E-2</v>
      </c>
      <c r="I48" s="31">
        <v>64.403913043478269</v>
      </c>
      <c r="J48" s="31">
        <v>0.60869565217391308</v>
      </c>
      <c r="K48" s="36">
        <v>9.4512215703879722E-3</v>
      </c>
      <c r="L48" s="31">
        <v>39.144130434782618</v>
      </c>
      <c r="M48" s="31">
        <v>0.60869565217391308</v>
      </c>
      <c r="N48" s="36">
        <v>1.5550113015999952E-2</v>
      </c>
      <c r="O48" s="31">
        <v>19.955434782608695</v>
      </c>
      <c r="P48" s="31">
        <v>0</v>
      </c>
      <c r="Q48" s="36">
        <v>0</v>
      </c>
      <c r="R48" s="31">
        <v>5.3043478260869561</v>
      </c>
      <c r="S48" s="31">
        <v>0</v>
      </c>
      <c r="T48" s="36">
        <v>0</v>
      </c>
      <c r="U48" s="31">
        <v>82.299782608695665</v>
      </c>
      <c r="V48" s="31">
        <v>0</v>
      </c>
      <c r="W48" s="36">
        <v>0</v>
      </c>
      <c r="X48" s="31">
        <v>0</v>
      </c>
      <c r="Y48" s="31">
        <v>0</v>
      </c>
      <c r="Z48" s="36" t="s">
        <v>426</v>
      </c>
      <c r="AA48" s="31">
        <v>247.78543478260883</v>
      </c>
      <c r="AB48" s="31">
        <v>4.1739130434782608</v>
      </c>
      <c r="AC48" s="36">
        <v>1.6844868412625572E-2</v>
      </c>
      <c r="AD48" s="31">
        <v>5.2286956521739141</v>
      </c>
      <c r="AE48" s="31">
        <v>0</v>
      </c>
      <c r="AF48" s="36">
        <v>0</v>
      </c>
      <c r="AG48" s="31">
        <v>0</v>
      </c>
      <c r="AH48" s="31">
        <v>0</v>
      </c>
      <c r="AI48" s="36" t="s">
        <v>426</v>
      </c>
      <c r="AJ48" t="s">
        <v>30</v>
      </c>
      <c r="AK48" s="37">
        <v>10</v>
      </c>
      <c r="AT48"/>
    </row>
    <row r="49" spans="1:46" x14ac:dyDescent="0.25">
      <c r="A49" t="s">
        <v>245</v>
      </c>
      <c r="B49" t="s">
        <v>157</v>
      </c>
      <c r="C49" t="s">
        <v>194</v>
      </c>
      <c r="D49" t="s">
        <v>212</v>
      </c>
      <c r="E49" s="31">
        <v>38.021739130434781</v>
      </c>
      <c r="F49" s="31">
        <v>136.5992391304348</v>
      </c>
      <c r="G49" s="31">
        <v>0</v>
      </c>
      <c r="H49" s="36">
        <v>0</v>
      </c>
      <c r="I49" s="31">
        <v>24.165978260869558</v>
      </c>
      <c r="J49" s="31">
        <v>0</v>
      </c>
      <c r="K49" s="36">
        <v>0</v>
      </c>
      <c r="L49" s="31">
        <v>12.71032608695652</v>
      </c>
      <c r="M49" s="31">
        <v>0</v>
      </c>
      <c r="N49" s="36">
        <v>0</v>
      </c>
      <c r="O49" s="31">
        <v>6.0643478260869532</v>
      </c>
      <c r="P49" s="31">
        <v>0</v>
      </c>
      <c r="Q49" s="36">
        <v>0</v>
      </c>
      <c r="R49" s="31">
        <v>5.3913043478260869</v>
      </c>
      <c r="S49" s="31">
        <v>0</v>
      </c>
      <c r="T49" s="36">
        <v>0</v>
      </c>
      <c r="U49" s="31">
        <v>44.039347826086946</v>
      </c>
      <c r="V49" s="31">
        <v>0</v>
      </c>
      <c r="W49" s="36">
        <v>0</v>
      </c>
      <c r="X49" s="31">
        <v>0</v>
      </c>
      <c r="Y49" s="31">
        <v>0</v>
      </c>
      <c r="Z49" s="36" t="s">
        <v>426</v>
      </c>
      <c r="AA49" s="31">
        <v>68.393913043478292</v>
      </c>
      <c r="AB49" s="31">
        <v>0</v>
      </c>
      <c r="AC49" s="36">
        <v>0</v>
      </c>
      <c r="AD49" s="31">
        <v>0</v>
      </c>
      <c r="AE49" s="31">
        <v>0</v>
      </c>
      <c r="AF49" s="36" t="s">
        <v>426</v>
      </c>
      <c r="AG49" s="31">
        <v>0</v>
      </c>
      <c r="AH49" s="31">
        <v>0</v>
      </c>
      <c r="AI49" s="36" t="s">
        <v>426</v>
      </c>
      <c r="AJ49" t="s">
        <v>78</v>
      </c>
      <c r="AK49" s="37">
        <v>10</v>
      </c>
      <c r="AT49"/>
    </row>
    <row r="50" spans="1:46" x14ac:dyDescent="0.25">
      <c r="A50" t="s">
        <v>245</v>
      </c>
      <c r="B50" t="s">
        <v>113</v>
      </c>
      <c r="C50" t="s">
        <v>180</v>
      </c>
      <c r="D50" t="s">
        <v>221</v>
      </c>
      <c r="E50" s="31">
        <v>47.108695652173914</v>
      </c>
      <c r="F50" s="31">
        <v>186.88663043478257</v>
      </c>
      <c r="G50" s="31">
        <v>1.5688043478260869</v>
      </c>
      <c r="H50" s="36">
        <v>8.3944172152729205E-3</v>
      </c>
      <c r="I50" s="31">
        <v>32.12913043478261</v>
      </c>
      <c r="J50" s="31">
        <v>0.90032608695652172</v>
      </c>
      <c r="K50" s="36">
        <v>2.8022111858397498E-2</v>
      </c>
      <c r="L50" s="31">
        <v>22.526413043478264</v>
      </c>
      <c r="M50" s="31">
        <v>0.90032608695652172</v>
      </c>
      <c r="N50" s="36">
        <v>3.9967574296839933E-2</v>
      </c>
      <c r="O50" s="31">
        <v>5.6027173913043482</v>
      </c>
      <c r="P50" s="31">
        <v>0</v>
      </c>
      <c r="Q50" s="36">
        <v>0</v>
      </c>
      <c r="R50" s="31">
        <v>4</v>
      </c>
      <c r="S50" s="31">
        <v>0</v>
      </c>
      <c r="T50" s="36">
        <v>0</v>
      </c>
      <c r="U50" s="31">
        <v>26.75</v>
      </c>
      <c r="V50" s="31">
        <v>0.40760869565217389</v>
      </c>
      <c r="W50" s="36">
        <v>1.5237708248679397E-2</v>
      </c>
      <c r="X50" s="31">
        <v>0</v>
      </c>
      <c r="Y50" s="31">
        <v>0</v>
      </c>
      <c r="Z50" s="36" t="s">
        <v>426</v>
      </c>
      <c r="AA50" s="31">
        <v>109.73695652173912</v>
      </c>
      <c r="AB50" s="31">
        <v>0.2608695652173913</v>
      </c>
      <c r="AC50" s="36">
        <v>2.377226173260168E-3</v>
      </c>
      <c r="AD50" s="31">
        <v>18.270543478260869</v>
      </c>
      <c r="AE50" s="31">
        <v>0</v>
      </c>
      <c r="AF50" s="36">
        <v>0</v>
      </c>
      <c r="AG50" s="31">
        <v>0</v>
      </c>
      <c r="AH50" s="31">
        <v>0</v>
      </c>
      <c r="AI50" s="36" t="s">
        <v>426</v>
      </c>
      <c r="AJ50" t="s">
        <v>34</v>
      </c>
      <c r="AK50" s="37">
        <v>10</v>
      </c>
      <c r="AT50"/>
    </row>
    <row r="51" spans="1:46" x14ac:dyDescent="0.25">
      <c r="A51" t="s">
        <v>245</v>
      </c>
      <c r="B51" t="s">
        <v>86</v>
      </c>
      <c r="C51" t="s">
        <v>162</v>
      </c>
      <c r="D51" t="s">
        <v>207</v>
      </c>
      <c r="E51" s="31">
        <v>51.739130434782609</v>
      </c>
      <c r="F51" s="31">
        <v>204.12804347826085</v>
      </c>
      <c r="G51" s="31">
        <v>0</v>
      </c>
      <c r="H51" s="36">
        <v>0</v>
      </c>
      <c r="I51" s="31">
        <v>35.614565217391302</v>
      </c>
      <c r="J51" s="31">
        <v>0</v>
      </c>
      <c r="K51" s="36">
        <v>0</v>
      </c>
      <c r="L51" s="31">
        <v>23.489021739130433</v>
      </c>
      <c r="M51" s="31">
        <v>0</v>
      </c>
      <c r="N51" s="36">
        <v>0</v>
      </c>
      <c r="O51" s="31">
        <v>6.9516304347826079</v>
      </c>
      <c r="P51" s="31">
        <v>0</v>
      </c>
      <c r="Q51" s="36">
        <v>0</v>
      </c>
      <c r="R51" s="31">
        <v>5.1739130434782608</v>
      </c>
      <c r="S51" s="31">
        <v>0</v>
      </c>
      <c r="T51" s="36">
        <v>0</v>
      </c>
      <c r="U51" s="31">
        <v>49.376304347826093</v>
      </c>
      <c r="V51" s="31">
        <v>0</v>
      </c>
      <c r="W51" s="36">
        <v>0</v>
      </c>
      <c r="X51" s="31">
        <v>1.9247826086956521</v>
      </c>
      <c r="Y51" s="31">
        <v>0</v>
      </c>
      <c r="Z51" s="36">
        <v>0</v>
      </c>
      <c r="AA51" s="31">
        <v>105.7545652173913</v>
      </c>
      <c r="AB51" s="31">
        <v>0</v>
      </c>
      <c r="AC51" s="36">
        <v>0</v>
      </c>
      <c r="AD51" s="31">
        <v>11.457826086956521</v>
      </c>
      <c r="AE51" s="31">
        <v>0</v>
      </c>
      <c r="AF51" s="36">
        <v>0</v>
      </c>
      <c r="AG51" s="31">
        <v>0</v>
      </c>
      <c r="AH51" s="31">
        <v>0</v>
      </c>
      <c r="AI51" s="36" t="s">
        <v>426</v>
      </c>
      <c r="AJ51" t="s">
        <v>7</v>
      </c>
      <c r="AK51" s="37">
        <v>10</v>
      </c>
      <c r="AT51"/>
    </row>
    <row r="52" spans="1:46" x14ac:dyDescent="0.25">
      <c r="A52" t="s">
        <v>245</v>
      </c>
      <c r="B52" t="s">
        <v>102</v>
      </c>
      <c r="C52" t="s">
        <v>177</v>
      </c>
      <c r="D52" t="s">
        <v>216</v>
      </c>
      <c r="E52" s="31">
        <v>60.663043478260867</v>
      </c>
      <c r="F52" s="31">
        <v>236.51391304347828</v>
      </c>
      <c r="G52" s="31">
        <v>5.5065217391304344</v>
      </c>
      <c r="H52" s="36">
        <v>2.3282020360967822E-2</v>
      </c>
      <c r="I52" s="31">
        <v>55.472499999999997</v>
      </c>
      <c r="J52" s="31">
        <v>0</v>
      </c>
      <c r="K52" s="36">
        <v>0</v>
      </c>
      <c r="L52" s="31">
        <v>47.602391304347826</v>
      </c>
      <c r="M52" s="31">
        <v>0</v>
      </c>
      <c r="N52" s="36">
        <v>0</v>
      </c>
      <c r="O52" s="31">
        <v>2.3048913043478261</v>
      </c>
      <c r="P52" s="31">
        <v>0</v>
      </c>
      <c r="Q52" s="36">
        <v>0</v>
      </c>
      <c r="R52" s="31">
        <v>5.5652173913043477</v>
      </c>
      <c r="S52" s="31">
        <v>0</v>
      </c>
      <c r="T52" s="36">
        <v>0</v>
      </c>
      <c r="U52" s="31">
        <v>23.96521739130436</v>
      </c>
      <c r="V52" s="31">
        <v>5.3597826086956522</v>
      </c>
      <c r="W52" s="36">
        <v>0.22364840348330903</v>
      </c>
      <c r="X52" s="31">
        <v>0.14673913043478262</v>
      </c>
      <c r="Y52" s="31">
        <v>0.14673913043478262</v>
      </c>
      <c r="Z52" s="36">
        <v>1</v>
      </c>
      <c r="AA52" s="31">
        <v>140.37413043478261</v>
      </c>
      <c r="AB52" s="31">
        <v>0</v>
      </c>
      <c r="AC52" s="36">
        <v>0</v>
      </c>
      <c r="AD52" s="31">
        <v>16.55532608695653</v>
      </c>
      <c r="AE52" s="31">
        <v>0</v>
      </c>
      <c r="AF52" s="36">
        <v>0</v>
      </c>
      <c r="AG52" s="31">
        <v>0</v>
      </c>
      <c r="AH52" s="31">
        <v>0</v>
      </c>
      <c r="AI52" s="36" t="s">
        <v>426</v>
      </c>
      <c r="AJ52" t="s">
        <v>23</v>
      </c>
      <c r="AK52" s="37">
        <v>10</v>
      </c>
      <c r="AT52"/>
    </row>
    <row r="53" spans="1:46" x14ac:dyDescent="0.25">
      <c r="A53" t="s">
        <v>245</v>
      </c>
      <c r="B53" t="s">
        <v>115</v>
      </c>
      <c r="C53" t="s">
        <v>186</v>
      </c>
      <c r="D53" t="s">
        <v>227</v>
      </c>
      <c r="E53" s="31">
        <v>39.152173913043477</v>
      </c>
      <c r="F53" s="31">
        <v>109.24630434782607</v>
      </c>
      <c r="G53" s="31">
        <v>6.9723913043478243</v>
      </c>
      <c r="H53" s="36">
        <v>6.3822674331834917E-2</v>
      </c>
      <c r="I53" s="31">
        <v>27.873804347826084</v>
      </c>
      <c r="J53" s="31">
        <v>0</v>
      </c>
      <c r="K53" s="36">
        <v>0</v>
      </c>
      <c r="L53" s="31">
        <v>21.120434782608694</v>
      </c>
      <c r="M53" s="31">
        <v>0</v>
      </c>
      <c r="N53" s="36">
        <v>0</v>
      </c>
      <c r="O53" s="31">
        <v>2.4402173913043477</v>
      </c>
      <c r="P53" s="31">
        <v>0</v>
      </c>
      <c r="Q53" s="36">
        <v>0</v>
      </c>
      <c r="R53" s="31">
        <v>4.3131521739130436</v>
      </c>
      <c r="S53" s="31">
        <v>0</v>
      </c>
      <c r="T53" s="36">
        <v>0</v>
      </c>
      <c r="U53" s="31">
        <v>18.611413043478262</v>
      </c>
      <c r="V53" s="31">
        <v>0</v>
      </c>
      <c r="W53" s="36">
        <v>0</v>
      </c>
      <c r="X53" s="31">
        <v>6.9431521739130435</v>
      </c>
      <c r="Y53" s="31">
        <v>0</v>
      </c>
      <c r="Z53" s="36">
        <v>0</v>
      </c>
      <c r="AA53" s="31">
        <v>49.532826086956518</v>
      </c>
      <c r="AB53" s="31">
        <v>6.9723913043478243</v>
      </c>
      <c r="AC53" s="36">
        <v>0.14076304251462576</v>
      </c>
      <c r="AD53" s="31">
        <v>6.2851086956521742</v>
      </c>
      <c r="AE53" s="31">
        <v>0</v>
      </c>
      <c r="AF53" s="36">
        <v>0</v>
      </c>
      <c r="AG53" s="31">
        <v>0</v>
      </c>
      <c r="AH53" s="31">
        <v>0</v>
      </c>
      <c r="AI53" s="36" t="s">
        <v>426</v>
      </c>
      <c r="AJ53" t="s">
        <v>36</v>
      </c>
      <c r="AK53" s="37">
        <v>10</v>
      </c>
      <c r="AT53"/>
    </row>
    <row r="54" spans="1:46" x14ac:dyDescent="0.25">
      <c r="A54" t="s">
        <v>245</v>
      </c>
      <c r="B54" t="s">
        <v>100</v>
      </c>
      <c r="C54" t="s">
        <v>175</v>
      </c>
      <c r="D54" t="s">
        <v>217</v>
      </c>
      <c r="E54" s="31">
        <v>19.554347826086957</v>
      </c>
      <c r="F54" s="31">
        <v>114.16336956521739</v>
      </c>
      <c r="G54" s="31">
        <v>0</v>
      </c>
      <c r="H54" s="36">
        <v>0</v>
      </c>
      <c r="I54" s="31">
        <v>28.148043478260863</v>
      </c>
      <c r="J54" s="31">
        <v>0</v>
      </c>
      <c r="K54" s="36">
        <v>0</v>
      </c>
      <c r="L54" s="31">
        <v>17.249130434782604</v>
      </c>
      <c r="M54" s="31">
        <v>0</v>
      </c>
      <c r="N54" s="36">
        <v>0</v>
      </c>
      <c r="O54" s="31">
        <v>6.2576086956521744</v>
      </c>
      <c r="P54" s="31">
        <v>0</v>
      </c>
      <c r="Q54" s="36">
        <v>0</v>
      </c>
      <c r="R54" s="31">
        <v>4.6413043478260869</v>
      </c>
      <c r="S54" s="31">
        <v>0</v>
      </c>
      <c r="T54" s="36">
        <v>0</v>
      </c>
      <c r="U54" s="31">
        <v>21.370326086956528</v>
      </c>
      <c r="V54" s="31">
        <v>0</v>
      </c>
      <c r="W54" s="36">
        <v>0</v>
      </c>
      <c r="X54" s="31">
        <v>0</v>
      </c>
      <c r="Y54" s="31">
        <v>0</v>
      </c>
      <c r="Z54" s="36" t="s">
        <v>426</v>
      </c>
      <c r="AA54" s="31">
        <v>60.829130434782599</v>
      </c>
      <c r="AB54" s="31">
        <v>0</v>
      </c>
      <c r="AC54" s="36">
        <v>0</v>
      </c>
      <c r="AD54" s="31">
        <v>3.8158695652173917</v>
      </c>
      <c r="AE54" s="31">
        <v>0</v>
      </c>
      <c r="AF54" s="36">
        <v>0</v>
      </c>
      <c r="AG54" s="31">
        <v>0</v>
      </c>
      <c r="AH54" s="31">
        <v>0</v>
      </c>
      <c r="AI54" s="36" t="s">
        <v>426</v>
      </c>
      <c r="AJ54" t="s">
        <v>21</v>
      </c>
      <c r="AK54" s="37">
        <v>10</v>
      </c>
      <c r="AT54"/>
    </row>
    <row r="55" spans="1:46" x14ac:dyDescent="0.25">
      <c r="A55" t="s">
        <v>245</v>
      </c>
      <c r="B55" t="s">
        <v>87</v>
      </c>
      <c r="C55" t="s">
        <v>165</v>
      </c>
      <c r="D55" t="s">
        <v>208</v>
      </c>
      <c r="E55" s="31">
        <v>72.086956521739125</v>
      </c>
      <c r="F55" s="31">
        <v>280.58804347826077</v>
      </c>
      <c r="G55" s="31">
        <v>6.5886956521739144</v>
      </c>
      <c r="H55" s="36">
        <v>2.3481740599129945E-2</v>
      </c>
      <c r="I55" s="31">
        <v>69.493260869565191</v>
      </c>
      <c r="J55" s="31">
        <v>1.0869565217391304E-2</v>
      </c>
      <c r="K55" s="36">
        <v>1.5641178844367148E-4</v>
      </c>
      <c r="L55" s="31">
        <v>60.429782608695625</v>
      </c>
      <c r="M55" s="31">
        <v>1.0869565217391304E-2</v>
      </c>
      <c r="N55" s="36">
        <v>1.79870996521295E-4</v>
      </c>
      <c r="O55" s="31">
        <v>3.4882608695652175</v>
      </c>
      <c r="P55" s="31">
        <v>0</v>
      </c>
      <c r="Q55" s="36">
        <v>0</v>
      </c>
      <c r="R55" s="31">
        <v>5.5752173913043475</v>
      </c>
      <c r="S55" s="31">
        <v>0</v>
      </c>
      <c r="T55" s="36">
        <v>0</v>
      </c>
      <c r="U55" s="31">
        <v>37.434456521739129</v>
      </c>
      <c r="V55" s="31">
        <v>1.5652173913043479</v>
      </c>
      <c r="W55" s="36">
        <v>4.1812210907760522E-2</v>
      </c>
      <c r="X55" s="31">
        <v>0.32608695652173914</v>
      </c>
      <c r="Y55" s="31">
        <v>0.32608695652173914</v>
      </c>
      <c r="Z55" s="36">
        <v>1</v>
      </c>
      <c r="AA55" s="31">
        <v>162.61478260869558</v>
      </c>
      <c r="AB55" s="31">
        <v>4.6865217391304359</v>
      </c>
      <c r="AC55" s="36">
        <v>2.8819776799798958E-2</v>
      </c>
      <c r="AD55" s="31">
        <v>10.719456521739133</v>
      </c>
      <c r="AE55" s="31">
        <v>0</v>
      </c>
      <c r="AF55" s="36">
        <v>0</v>
      </c>
      <c r="AG55" s="31">
        <v>0</v>
      </c>
      <c r="AH55" s="31">
        <v>0</v>
      </c>
      <c r="AI55" s="36" t="s">
        <v>426</v>
      </c>
      <c r="AJ55" t="s">
        <v>8</v>
      </c>
      <c r="AK55" s="37">
        <v>10</v>
      </c>
      <c r="AT55"/>
    </row>
    <row r="56" spans="1:46" x14ac:dyDescent="0.25">
      <c r="A56" t="s">
        <v>245</v>
      </c>
      <c r="B56" t="s">
        <v>116</v>
      </c>
      <c r="C56" t="s">
        <v>187</v>
      </c>
      <c r="D56" t="s">
        <v>228</v>
      </c>
      <c r="E56" s="31">
        <v>53.880434782608695</v>
      </c>
      <c r="F56" s="31">
        <v>208.75804347826087</v>
      </c>
      <c r="G56" s="31">
        <v>0</v>
      </c>
      <c r="H56" s="36">
        <v>0</v>
      </c>
      <c r="I56" s="31">
        <v>49.342500000000008</v>
      </c>
      <c r="J56" s="31">
        <v>0</v>
      </c>
      <c r="K56" s="36">
        <v>0</v>
      </c>
      <c r="L56" s="31">
        <v>37.783913043478272</v>
      </c>
      <c r="M56" s="31">
        <v>0</v>
      </c>
      <c r="N56" s="36">
        <v>0</v>
      </c>
      <c r="O56" s="31">
        <v>6.5151086956521738</v>
      </c>
      <c r="P56" s="31">
        <v>0</v>
      </c>
      <c r="Q56" s="36">
        <v>0</v>
      </c>
      <c r="R56" s="31">
        <v>5.0434782608695654</v>
      </c>
      <c r="S56" s="31">
        <v>0</v>
      </c>
      <c r="T56" s="36">
        <v>0</v>
      </c>
      <c r="U56" s="31">
        <v>17.558152173913044</v>
      </c>
      <c r="V56" s="31">
        <v>0</v>
      </c>
      <c r="W56" s="36">
        <v>0</v>
      </c>
      <c r="X56" s="31">
        <v>5.8115217391304359</v>
      </c>
      <c r="Y56" s="31">
        <v>0</v>
      </c>
      <c r="Z56" s="36">
        <v>0</v>
      </c>
      <c r="AA56" s="31">
        <v>98.047934782608692</v>
      </c>
      <c r="AB56" s="31">
        <v>0</v>
      </c>
      <c r="AC56" s="36">
        <v>0</v>
      </c>
      <c r="AD56" s="31">
        <v>37.997934782608695</v>
      </c>
      <c r="AE56" s="31">
        <v>0</v>
      </c>
      <c r="AF56" s="36">
        <v>0</v>
      </c>
      <c r="AG56" s="31">
        <v>0</v>
      </c>
      <c r="AH56" s="31">
        <v>0</v>
      </c>
      <c r="AI56" s="36" t="s">
        <v>426</v>
      </c>
      <c r="AJ56" t="s">
        <v>37</v>
      </c>
      <c r="AK56" s="37">
        <v>10</v>
      </c>
      <c r="AT56"/>
    </row>
    <row r="57" spans="1:46" x14ac:dyDescent="0.25">
      <c r="A57" t="s">
        <v>245</v>
      </c>
      <c r="B57" t="s">
        <v>105</v>
      </c>
      <c r="C57" t="s">
        <v>180</v>
      </c>
      <c r="D57" t="s">
        <v>221</v>
      </c>
      <c r="E57" s="31">
        <v>60.217391304347828</v>
      </c>
      <c r="F57" s="31">
        <v>243.67467391304348</v>
      </c>
      <c r="G57" s="31">
        <v>0</v>
      </c>
      <c r="H57" s="36">
        <v>0</v>
      </c>
      <c r="I57" s="31">
        <v>45.527608695652191</v>
      </c>
      <c r="J57" s="31">
        <v>0</v>
      </c>
      <c r="K57" s="36">
        <v>0</v>
      </c>
      <c r="L57" s="31">
        <v>36.526304347826098</v>
      </c>
      <c r="M57" s="31">
        <v>0</v>
      </c>
      <c r="N57" s="36">
        <v>0</v>
      </c>
      <c r="O57" s="31">
        <v>4.566521739130434</v>
      </c>
      <c r="P57" s="31">
        <v>0</v>
      </c>
      <c r="Q57" s="36">
        <v>0</v>
      </c>
      <c r="R57" s="31">
        <v>4.4347826086956523</v>
      </c>
      <c r="S57" s="31">
        <v>0</v>
      </c>
      <c r="T57" s="36">
        <v>0</v>
      </c>
      <c r="U57" s="31">
        <v>48.509891304347825</v>
      </c>
      <c r="V57" s="31">
        <v>0</v>
      </c>
      <c r="W57" s="36">
        <v>0</v>
      </c>
      <c r="X57" s="31">
        <v>0</v>
      </c>
      <c r="Y57" s="31">
        <v>0</v>
      </c>
      <c r="Z57" s="36" t="s">
        <v>426</v>
      </c>
      <c r="AA57" s="31">
        <v>128.35249999999999</v>
      </c>
      <c r="AB57" s="31">
        <v>0</v>
      </c>
      <c r="AC57" s="36">
        <v>0</v>
      </c>
      <c r="AD57" s="31">
        <v>21.284673913043473</v>
      </c>
      <c r="AE57" s="31">
        <v>0</v>
      </c>
      <c r="AF57" s="36">
        <v>0</v>
      </c>
      <c r="AG57" s="31">
        <v>0</v>
      </c>
      <c r="AH57" s="31">
        <v>0</v>
      </c>
      <c r="AI57" s="36" t="s">
        <v>426</v>
      </c>
      <c r="AJ57" t="s">
        <v>26</v>
      </c>
      <c r="AK57" s="37">
        <v>10</v>
      </c>
      <c r="AT57"/>
    </row>
    <row r="58" spans="1:46" x14ac:dyDescent="0.25">
      <c r="A58" t="s">
        <v>245</v>
      </c>
      <c r="B58" t="s">
        <v>85</v>
      </c>
      <c r="C58" t="s">
        <v>164</v>
      </c>
      <c r="D58" t="s">
        <v>209</v>
      </c>
      <c r="E58" s="31">
        <v>37.032608695652172</v>
      </c>
      <c r="F58" s="31">
        <v>147.32054347826084</v>
      </c>
      <c r="G58" s="31">
        <v>4.6244565217391305</v>
      </c>
      <c r="H58" s="36">
        <v>3.1390438920160052E-2</v>
      </c>
      <c r="I58" s="31">
        <v>36.977934782608706</v>
      </c>
      <c r="J58" s="31">
        <v>0.26891304347826089</v>
      </c>
      <c r="K58" s="36">
        <v>7.2722569569984435E-3</v>
      </c>
      <c r="L58" s="31">
        <v>31.499673913043488</v>
      </c>
      <c r="M58" s="31">
        <v>0.26891304347826089</v>
      </c>
      <c r="N58" s="36">
        <v>8.5370103900316418E-3</v>
      </c>
      <c r="O58" s="31">
        <v>0</v>
      </c>
      <c r="P58" s="31">
        <v>0</v>
      </c>
      <c r="Q58" s="36" t="s">
        <v>426</v>
      </c>
      <c r="R58" s="31">
        <v>5.4782608695652177</v>
      </c>
      <c r="S58" s="31">
        <v>0</v>
      </c>
      <c r="T58" s="36">
        <v>0</v>
      </c>
      <c r="U58" s="31">
        <v>27.095217391304342</v>
      </c>
      <c r="V58" s="31">
        <v>0</v>
      </c>
      <c r="W58" s="36">
        <v>0</v>
      </c>
      <c r="X58" s="31">
        <v>0</v>
      </c>
      <c r="Y58" s="31">
        <v>0</v>
      </c>
      <c r="Z58" s="36" t="s">
        <v>426</v>
      </c>
      <c r="AA58" s="31">
        <v>74.656630434782585</v>
      </c>
      <c r="AB58" s="31">
        <v>4.35554347826087</v>
      </c>
      <c r="AC58" s="36">
        <v>5.8341013422320474E-2</v>
      </c>
      <c r="AD58" s="31">
        <v>8.5907608695652158</v>
      </c>
      <c r="AE58" s="31">
        <v>0</v>
      </c>
      <c r="AF58" s="36">
        <v>0</v>
      </c>
      <c r="AG58" s="31">
        <v>0</v>
      </c>
      <c r="AH58" s="31">
        <v>0</v>
      </c>
      <c r="AI58" s="36" t="s">
        <v>426</v>
      </c>
      <c r="AJ58" t="s">
        <v>6</v>
      </c>
      <c r="AK58" s="37">
        <v>10</v>
      </c>
      <c r="AT58"/>
    </row>
    <row r="59" spans="1:46" x14ac:dyDescent="0.25">
      <c r="A59" t="s">
        <v>245</v>
      </c>
      <c r="B59" t="s">
        <v>103</v>
      </c>
      <c r="C59" t="s">
        <v>178</v>
      </c>
      <c r="D59" t="s">
        <v>219</v>
      </c>
      <c r="E59" s="31">
        <v>17.413043478260871</v>
      </c>
      <c r="F59" s="31">
        <v>91.373804347826095</v>
      </c>
      <c r="G59" s="31">
        <v>5.8057608695652174</v>
      </c>
      <c r="H59" s="36">
        <v>6.353857006396324E-2</v>
      </c>
      <c r="I59" s="31">
        <v>16.119239130434778</v>
      </c>
      <c r="J59" s="31">
        <v>0.71195652173913049</v>
      </c>
      <c r="K59" s="36">
        <v>4.4168122079340795E-2</v>
      </c>
      <c r="L59" s="31">
        <v>12.951739130434778</v>
      </c>
      <c r="M59" s="31">
        <v>0.71195652173913049</v>
      </c>
      <c r="N59" s="36">
        <v>5.4969955352646975E-2</v>
      </c>
      <c r="O59" s="31">
        <v>0</v>
      </c>
      <c r="P59" s="31">
        <v>0</v>
      </c>
      <c r="Q59" s="36" t="s">
        <v>426</v>
      </c>
      <c r="R59" s="31">
        <v>3.1674999999999995</v>
      </c>
      <c r="S59" s="31">
        <v>0</v>
      </c>
      <c r="T59" s="36">
        <v>0</v>
      </c>
      <c r="U59" s="31">
        <v>18.124456521739138</v>
      </c>
      <c r="V59" s="31">
        <v>0.79347826086956519</v>
      </c>
      <c r="W59" s="36">
        <v>4.3779423670874673E-2</v>
      </c>
      <c r="X59" s="31">
        <v>0</v>
      </c>
      <c r="Y59" s="31">
        <v>0</v>
      </c>
      <c r="Z59" s="36" t="s">
        <v>426</v>
      </c>
      <c r="AA59" s="31">
        <v>54.902282608695657</v>
      </c>
      <c r="AB59" s="31">
        <v>4.3003260869565221</v>
      </c>
      <c r="AC59" s="36">
        <v>7.8326908875650608E-2</v>
      </c>
      <c r="AD59" s="31">
        <v>2.2278260869565214</v>
      </c>
      <c r="AE59" s="31">
        <v>0</v>
      </c>
      <c r="AF59" s="36">
        <v>0</v>
      </c>
      <c r="AG59" s="31">
        <v>0</v>
      </c>
      <c r="AH59" s="31">
        <v>0</v>
      </c>
      <c r="AI59" s="36" t="s">
        <v>426</v>
      </c>
      <c r="AJ59" t="s">
        <v>24</v>
      </c>
      <c r="AK59" s="37">
        <v>10</v>
      </c>
      <c r="AT59"/>
    </row>
    <row r="60" spans="1:46" x14ac:dyDescent="0.25">
      <c r="A60" t="s">
        <v>245</v>
      </c>
      <c r="B60" t="s">
        <v>127</v>
      </c>
      <c r="C60" t="s">
        <v>167</v>
      </c>
      <c r="D60" t="s">
        <v>211</v>
      </c>
      <c r="E60" s="31">
        <v>68.478260869565219</v>
      </c>
      <c r="F60" s="31">
        <v>259.62195652173915</v>
      </c>
      <c r="G60" s="31">
        <v>0.38228260869565217</v>
      </c>
      <c r="H60" s="36">
        <v>1.4724587004013359E-3</v>
      </c>
      <c r="I60" s="31">
        <v>60.430326086956519</v>
      </c>
      <c r="J60" s="31">
        <v>0.38228260869565217</v>
      </c>
      <c r="K60" s="36">
        <v>6.3260060544032921E-3</v>
      </c>
      <c r="L60" s="31">
        <v>48.894565217391296</v>
      </c>
      <c r="M60" s="31">
        <v>0</v>
      </c>
      <c r="N60" s="36">
        <v>0</v>
      </c>
      <c r="O60" s="31">
        <v>6.5629347826086963</v>
      </c>
      <c r="P60" s="31">
        <v>0.38228260869565217</v>
      </c>
      <c r="Q60" s="36">
        <v>5.8248728862684042E-2</v>
      </c>
      <c r="R60" s="31">
        <v>4.9728260869565215</v>
      </c>
      <c r="S60" s="31">
        <v>0</v>
      </c>
      <c r="T60" s="36">
        <v>0</v>
      </c>
      <c r="U60" s="31">
        <v>18.315760869565217</v>
      </c>
      <c r="V60" s="31">
        <v>0</v>
      </c>
      <c r="W60" s="36">
        <v>0</v>
      </c>
      <c r="X60" s="31">
        <v>4.7192391304347838</v>
      </c>
      <c r="Y60" s="31">
        <v>0</v>
      </c>
      <c r="Z60" s="36">
        <v>0</v>
      </c>
      <c r="AA60" s="31">
        <v>123.77597826086959</v>
      </c>
      <c r="AB60" s="31">
        <v>0</v>
      </c>
      <c r="AC60" s="36">
        <v>0</v>
      </c>
      <c r="AD60" s="31">
        <v>52.380652173913049</v>
      </c>
      <c r="AE60" s="31">
        <v>0</v>
      </c>
      <c r="AF60" s="36">
        <v>0</v>
      </c>
      <c r="AG60" s="31">
        <v>0</v>
      </c>
      <c r="AH60" s="31">
        <v>0</v>
      </c>
      <c r="AI60" s="36" t="s">
        <v>426</v>
      </c>
      <c r="AJ60" t="s">
        <v>48</v>
      </c>
      <c r="AK60" s="37">
        <v>10</v>
      </c>
      <c r="AT60"/>
    </row>
    <row r="61" spans="1:46" x14ac:dyDescent="0.25">
      <c r="A61" t="s">
        <v>245</v>
      </c>
      <c r="B61" t="s">
        <v>147</v>
      </c>
      <c r="C61" t="s">
        <v>198</v>
      </c>
      <c r="D61" t="s">
        <v>229</v>
      </c>
      <c r="E61" s="31">
        <v>23.086956521739129</v>
      </c>
      <c r="F61" s="31">
        <v>127.0536956521739</v>
      </c>
      <c r="G61" s="31">
        <v>0</v>
      </c>
      <c r="H61" s="36">
        <v>0</v>
      </c>
      <c r="I61" s="31">
        <v>42.94293478260871</v>
      </c>
      <c r="J61" s="31">
        <v>0</v>
      </c>
      <c r="K61" s="36">
        <v>0</v>
      </c>
      <c r="L61" s="31">
        <v>30.557608695652181</v>
      </c>
      <c r="M61" s="31">
        <v>0</v>
      </c>
      <c r="N61" s="36">
        <v>0</v>
      </c>
      <c r="O61" s="31">
        <v>6.6379347826086965</v>
      </c>
      <c r="P61" s="31">
        <v>0</v>
      </c>
      <c r="Q61" s="36">
        <v>0</v>
      </c>
      <c r="R61" s="31">
        <v>5.7473913043478264</v>
      </c>
      <c r="S61" s="31">
        <v>0</v>
      </c>
      <c r="T61" s="36">
        <v>0</v>
      </c>
      <c r="U61" s="31">
        <v>21.926847826086952</v>
      </c>
      <c r="V61" s="31">
        <v>0</v>
      </c>
      <c r="W61" s="36">
        <v>0</v>
      </c>
      <c r="X61" s="31">
        <v>0</v>
      </c>
      <c r="Y61" s="31">
        <v>0</v>
      </c>
      <c r="Z61" s="36" t="s">
        <v>426</v>
      </c>
      <c r="AA61" s="31">
        <v>62.183913043478249</v>
      </c>
      <c r="AB61" s="31">
        <v>0</v>
      </c>
      <c r="AC61" s="36">
        <v>0</v>
      </c>
      <c r="AD61" s="31">
        <v>0</v>
      </c>
      <c r="AE61" s="31">
        <v>0</v>
      </c>
      <c r="AF61" s="36" t="s">
        <v>426</v>
      </c>
      <c r="AG61" s="31">
        <v>0</v>
      </c>
      <c r="AH61" s="31">
        <v>0</v>
      </c>
      <c r="AI61" s="36" t="s">
        <v>426</v>
      </c>
      <c r="AJ61" t="s">
        <v>68</v>
      </c>
      <c r="AK61" s="37">
        <v>10</v>
      </c>
      <c r="AT61"/>
    </row>
    <row r="62" spans="1:46" x14ac:dyDescent="0.25">
      <c r="A62" t="s">
        <v>245</v>
      </c>
      <c r="B62" t="s">
        <v>146</v>
      </c>
      <c r="C62" t="s">
        <v>162</v>
      </c>
      <c r="D62" t="s">
        <v>207</v>
      </c>
      <c r="E62" s="31">
        <v>34.206521739130437</v>
      </c>
      <c r="F62" s="31">
        <v>153.89554347826089</v>
      </c>
      <c r="G62" s="31">
        <v>0</v>
      </c>
      <c r="H62" s="36">
        <v>0</v>
      </c>
      <c r="I62" s="31">
        <v>42.622826086956508</v>
      </c>
      <c r="J62" s="31">
        <v>0</v>
      </c>
      <c r="K62" s="36">
        <v>0</v>
      </c>
      <c r="L62" s="31">
        <v>31.996956521739119</v>
      </c>
      <c r="M62" s="31">
        <v>0</v>
      </c>
      <c r="N62" s="36">
        <v>0</v>
      </c>
      <c r="O62" s="31">
        <v>4.9736956521739124</v>
      </c>
      <c r="P62" s="31">
        <v>0</v>
      </c>
      <c r="Q62" s="36">
        <v>0</v>
      </c>
      <c r="R62" s="31">
        <v>5.6521739130434785</v>
      </c>
      <c r="S62" s="31">
        <v>0</v>
      </c>
      <c r="T62" s="36">
        <v>0</v>
      </c>
      <c r="U62" s="31">
        <v>19.701195652173912</v>
      </c>
      <c r="V62" s="31">
        <v>0</v>
      </c>
      <c r="W62" s="36">
        <v>0</v>
      </c>
      <c r="X62" s="31">
        <v>0</v>
      </c>
      <c r="Y62" s="31">
        <v>0</v>
      </c>
      <c r="Z62" s="36" t="s">
        <v>426</v>
      </c>
      <c r="AA62" s="31">
        <v>91.571521739130475</v>
      </c>
      <c r="AB62" s="31">
        <v>0</v>
      </c>
      <c r="AC62" s="36">
        <v>0</v>
      </c>
      <c r="AD62" s="31">
        <v>0</v>
      </c>
      <c r="AE62" s="31">
        <v>0</v>
      </c>
      <c r="AF62" s="36" t="s">
        <v>426</v>
      </c>
      <c r="AG62" s="31">
        <v>0</v>
      </c>
      <c r="AH62" s="31">
        <v>0</v>
      </c>
      <c r="AI62" s="36" t="s">
        <v>426</v>
      </c>
      <c r="AJ62" t="s">
        <v>67</v>
      </c>
      <c r="AK62" s="37">
        <v>10</v>
      </c>
      <c r="AT62"/>
    </row>
    <row r="63" spans="1:46" x14ac:dyDescent="0.25">
      <c r="A63" t="s">
        <v>245</v>
      </c>
      <c r="B63" t="s">
        <v>88</v>
      </c>
      <c r="C63" t="s">
        <v>166</v>
      </c>
      <c r="D63" t="s">
        <v>210</v>
      </c>
      <c r="E63" s="31">
        <v>42</v>
      </c>
      <c r="F63" s="31">
        <v>156.13423913043482</v>
      </c>
      <c r="G63" s="31">
        <v>0.55619565217391309</v>
      </c>
      <c r="H63" s="36">
        <v>3.5622913671694155E-3</v>
      </c>
      <c r="I63" s="31">
        <v>33.684565217391302</v>
      </c>
      <c r="J63" s="31">
        <v>0.14315217391304347</v>
      </c>
      <c r="K63" s="36">
        <v>4.2497854132650097E-3</v>
      </c>
      <c r="L63" s="31">
        <v>15.179456521739123</v>
      </c>
      <c r="M63" s="31">
        <v>0.14315217391304347</v>
      </c>
      <c r="N63" s="36">
        <v>9.430652125656103E-3</v>
      </c>
      <c r="O63" s="31">
        <v>12.76597826086957</v>
      </c>
      <c r="P63" s="31">
        <v>0</v>
      </c>
      <c r="Q63" s="36">
        <v>0</v>
      </c>
      <c r="R63" s="31">
        <v>5.7391304347826084</v>
      </c>
      <c r="S63" s="31">
        <v>0</v>
      </c>
      <c r="T63" s="36">
        <v>0</v>
      </c>
      <c r="U63" s="31">
        <v>32.633260869565234</v>
      </c>
      <c r="V63" s="31">
        <v>0.41304347826086957</v>
      </c>
      <c r="W63" s="36">
        <v>1.2657131627507272E-2</v>
      </c>
      <c r="X63" s="31">
        <v>0</v>
      </c>
      <c r="Y63" s="31">
        <v>0</v>
      </c>
      <c r="Z63" s="36" t="s">
        <v>426</v>
      </c>
      <c r="AA63" s="31">
        <v>76.964673913043498</v>
      </c>
      <c r="AB63" s="31">
        <v>0</v>
      </c>
      <c r="AC63" s="36">
        <v>0</v>
      </c>
      <c r="AD63" s="31">
        <v>12.851739130434787</v>
      </c>
      <c r="AE63" s="31">
        <v>0</v>
      </c>
      <c r="AF63" s="36">
        <v>0</v>
      </c>
      <c r="AG63" s="31">
        <v>0</v>
      </c>
      <c r="AH63" s="31">
        <v>0</v>
      </c>
      <c r="AI63" s="36" t="s">
        <v>426</v>
      </c>
      <c r="AJ63" t="s">
        <v>9</v>
      </c>
      <c r="AK63" s="37">
        <v>10</v>
      </c>
      <c r="AT63"/>
    </row>
    <row r="64" spans="1:46" x14ac:dyDescent="0.25">
      <c r="A64" t="s">
        <v>245</v>
      </c>
      <c r="B64" t="s">
        <v>133</v>
      </c>
      <c r="C64" t="s">
        <v>167</v>
      </c>
      <c r="D64" t="s">
        <v>211</v>
      </c>
      <c r="E64" s="31">
        <v>43.934782608695649</v>
      </c>
      <c r="F64" s="31">
        <v>152.4103260869565</v>
      </c>
      <c r="G64" s="31">
        <v>1.6494565217391304</v>
      </c>
      <c r="H64" s="36">
        <v>1.0822472230641682E-2</v>
      </c>
      <c r="I64" s="31">
        <v>51.211956521739125</v>
      </c>
      <c r="J64" s="31">
        <v>1.6494565217391304</v>
      </c>
      <c r="K64" s="36">
        <v>3.2208426191234214E-2</v>
      </c>
      <c r="L64" s="31">
        <v>32.225543478260867</v>
      </c>
      <c r="M64" s="31">
        <v>1.6494565217391304</v>
      </c>
      <c r="N64" s="36">
        <v>5.1184754195126067E-2</v>
      </c>
      <c r="O64" s="31">
        <v>13.823369565217391</v>
      </c>
      <c r="P64" s="31">
        <v>0</v>
      </c>
      <c r="Q64" s="36">
        <v>0</v>
      </c>
      <c r="R64" s="31">
        <v>5.1630434782608692</v>
      </c>
      <c r="S64" s="31">
        <v>0</v>
      </c>
      <c r="T64" s="36">
        <v>0</v>
      </c>
      <c r="U64" s="31">
        <v>17.570652173913043</v>
      </c>
      <c r="V64" s="31">
        <v>0</v>
      </c>
      <c r="W64" s="36">
        <v>0</v>
      </c>
      <c r="X64" s="31">
        <v>5.4510869565217392</v>
      </c>
      <c r="Y64" s="31">
        <v>0</v>
      </c>
      <c r="Z64" s="36">
        <v>0</v>
      </c>
      <c r="AA64" s="31">
        <v>67.418478260869563</v>
      </c>
      <c r="AB64" s="31">
        <v>0</v>
      </c>
      <c r="AC64" s="36">
        <v>0</v>
      </c>
      <c r="AD64" s="31">
        <v>10.758152173913043</v>
      </c>
      <c r="AE64" s="31">
        <v>0</v>
      </c>
      <c r="AF64" s="36">
        <v>0</v>
      </c>
      <c r="AG64" s="31">
        <v>0</v>
      </c>
      <c r="AH64" s="31">
        <v>0</v>
      </c>
      <c r="AI64" s="36" t="s">
        <v>426</v>
      </c>
      <c r="AJ64" t="s">
        <v>54</v>
      </c>
      <c r="AK64" s="37">
        <v>10</v>
      </c>
      <c r="AT64"/>
    </row>
    <row r="65" spans="1:46" x14ac:dyDescent="0.25">
      <c r="A65" t="s">
        <v>245</v>
      </c>
      <c r="B65" t="s">
        <v>153</v>
      </c>
      <c r="C65" t="s">
        <v>191</v>
      </c>
      <c r="D65" t="s">
        <v>227</v>
      </c>
      <c r="E65" s="31">
        <v>52.141304347826086</v>
      </c>
      <c r="F65" s="31">
        <v>225.23021739130439</v>
      </c>
      <c r="G65" s="31">
        <v>0</v>
      </c>
      <c r="H65" s="36">
        <v>0</v>
      </c>
      <c r="I65" s="31">
        <v>49.380000000000024</v>
      </c>
      <c r="J65" s="31">
        <v>0</v>
      </c>
      <c r="K65" s="36">
        <v>0</v>
      </c>
      <c r="L65" s="31">
        <v>38.25554347826089</v>
      </c>
      <c r="M65" s="31">
        <v>0</v>
      </c>
      <c r="N65" s="36">
        <v>0</v>
      </c>
      <c r="O65" s="31">
        <v>5.4289130434782606</v>
      </c>
      <c r="P65" s="31">
        <v>0</v>
      </c>
      <c r="Q65" s="36">
        <v>0</v>
      </c>
      <c r="R65" s="31">
        <v>5.6955434782608698</v>
      </c>
      <c r="S65" s="31">
        <v>0</v>
      </c>
      <c r="T65" s="36">
        <v>0</v>
      </c>
      <c r="U65" s="31">
        <v>45.058695652173931</v>
      </c>
      <c r="V65" s="31">
        <v>0</v>
      </c>
      <c r="W65" s="36">
        <v>0</v>
      </c>
      <c r="X65" s="31">
        <v>0</v>
      </c>
      <c r="Y65" s="31">
        <v>0</v>
      </c>
      <c r="Z65" s="36" t="s">
        <v>426</v>
      </c>
      <c r="AA65" s="31">
        <v>130.79152173913045</v>
      </c>
      <c r="AB65" s="31">
        <v>0</v>
      </c>
      <c r="AC65" s="36">
        <v>0</v>
      </c>
      <c r="AD65" s="31">
        <v>0</v>
      </c>
      <c r="AE65" s="31">
        <v>0</v>
      </c>
      <c r="AF65" s="36" t="s">
        <v>426</v>
      </c>
      <c r="AG65" s="31">
        <v>0</v>
      </c>
      <c r="AH65" s="31">
        <v>0</v>
      </c>
      <c r="AI65" s="36" t="s">
        <v>426</v>
      </c>
      <c r="AJ65" t="s">
        <v>74</v>
      </c>
      <c r="AK65" s="37">
        <v>10</v>
      </c>
      <c r="AT65"/>
    </row>
    <row r="66" spans="1:46" x14ac:dyDescent="0.25">
      <c r="A66" t="s">
        <v>245</v>
      </c>
      <c r="B66" t="s">
        <v>118</v>
      </c>
      <c r="C66" t="s">
        <v>168</v>
      </c>
      <c r="D66" t="s">
        <v>212</v>
      </c>
      <c r="E66" s="31">
        <v>63.293478260869563</v>
      </c>
      <c r="F66" s="31">
        <v>295.5271739130435</v>
      </c>
      <c r="G66" s="31">
        <v>14.517717391304348</v>
      </c>
      <c r="H66" s="36">
        <v>4.9124813799952184E-2</v>
      </c>
      <c r="I66" s="31">
        <v>70.486630434782597</v>
      </c>
      <c r="J66" s="31">
        <v>0.53532608695652173</v>
      </c>
      <c r="K66" s="36">
        <v>7.5947180856067381E-3</v>
      </c>
      <c r="L66" s="31">
        <v>53.914021739130426</v>
      </c>
      <c r="M66" s="31">
        <v>0.53532608695652173</v>
      </c>
      <c r="N66" s="36">
        <v>9.9292553159317683E-3</v>
      </c>
      <c r="O66" s="31">
        <v>5.4421739130434776</v>
      </c>
      <c r="P66" s="31">
        <v>0</v>
      </c>
      <c r="Q66" s="36">
        <v>0</v>
      </c>
      <c r="R66" s="31">
        <v>11.130434782608695</v>
      </c>
      <c r="S66" s="31">
        <v>0</v>
      </c>
      <c r="T66" s="36">
        <v>0</v>
      </c>
      <c r="U66" s="31">
        <v>55.85402173913041</v>
      </c>
      <c r="V66" s="31">
        <v>4.7989130434782608</v>
      </c>
      <c r="W66" s="36">
        <v>8.5918845126173274E-2</v>
      </c>
      <c r="X66" s="31">
        <v>0</v>
      </c>
      <c r="Y66" s="31">
        <v>0</v>
      </c>
      <c r="Z66" s="36" t="s">
        <v>426</v>
      </c>
      <c r="AA66" s="31">
        <v>148.79706521739132</v>
      </c>
      <c r="AB66" s="31">
        <v>9.1834782608695651</v>
      </c>
      <c r="AC66" s="36">
        <v>6.1718141063149178E-2</v>
      </c>
      <c r="AD66" s="31">
        <v>20.389456521739138</v>
      </c>
      <c r="AE66" s="31">
        <v>0</v>
      </c>
      <c r="AF66" s="36">
        <v>0</v>
      </c>
      <c r="AG66" s="31">
        <v>0</v>
      </c>
      <c r="AH66" s="31">
        <v>0</v>
      </c>
      <c r="AI66" s="36" t="s">
        <v>426</v>
      </c>
      <c r="AJ66" t="s">
        <v>39</v>
      </c>
      <c r="AK66" s="37">
        <v>10</v>
      </c>
      <c r="AT66"/>
    </row>
    <row r="67" spans="1:46" x14ac:dyDescent="0.25">
      <c r="A67" t="s">
        <v>245</v>
      </c>
      <c r="B67" t="s">
        <v>110</v>
      </c>
      <c r="C67" t="s">
        <v>168</v>
      </c>
      <c r="D67" t="s">
        <v>212</v>
      </c>
      <c r="E67" s="31">
        <v>50.663043478260867</v>
      </c>
      <c r="F67" s="31">
        <v>183.39456521739129</v>
      </c>
      <c r="G67" s="31">
        <v>4.0326086956521738</v>
      </c>
      <c r="H67" s="36">
        <v>2.1988703377725623E-2</v>
      </c>
      <c r="I67" s="31">
        <v>37.419021739130436</v>
      </c>
      <c r="J67" s="31">
        <v>0</v>
      </c>
      <c r="K67" s="36">
        <v>0</v>
      </c>
      <c r="L67" s="31">
        <v>19.855978260869566</v>
      </c>
      <c r="M67" s="31">
        <v>0</v>
      </c>
      <c r="N67" s="36">
        <v>0</v>
      </c>
      <c r="O67" s="31">
        <v>11.497826086956522</v>
      </c>
      <c r="P67" s="31">
        <v>0</v>
      </c>
      <c r="Q67" s="36">
        <v>0</v>
      </c>
      <c r="R67" s="31">
        <v>6.0652173913043477</v>
      </c>
      <c r="S67" s="31">
        <v>0</v>
      </c>
      <c r="T67" s="36">
        <v>0</v>
      </c>
      <c r="U67" s="31">
        <v>65.461956521739125</v>
      </c>
      <c r="V67" s="31">
        <v>0</v>
      </c>
      <c r="W67" s="36">
        <v>0</v>
      </c>
      <c r="X67" s="31">
        <v>0</v>
      </c>
      <c r="Y67" s="31">
        <v>0</v>
      </c>
      <c r="Z67" s="36" t="s">
        <v>426</v>
      </c>
      <c r="AA67" s="31">
        <v>69.826086956521735</v>
      </c>
      <c r="AB67" s="31">
        <v>4.0326086956521738</v>
      </c>
      <c r="AC67" s="36">
        <v>5.7752179327521795E-2</v>
      </c>
      <c r="AD67" s="31">
        <v>10.6875</v>
      </c>
      <c r="AE67" s="31">
        <v>0</v>
      </c>
      <c r="AF67" s="36">
        <v>0</v>
      </c>
      <c r="AG67" s="31">
        <v>0</v>
      </c>
      <c r="AH67" s="31">
        <v>0</v>
      </c>
      <c r="AI67" s="36" t="s">
        <v>426</v>
      </c>
      <c r="AJ67" t="s">
        <v>31</v>
      </c>
      <c r="AK67" s="37">
        <v>10</v>
      </c>
      <c r="AT67"/>
    </row>
    <row r="68" spans="1:46" x14ac:dyDescent="0.25">
      <c r="A68" t="s">
        <v>245</v>
      </c>
      <c r="B68" t="s">
        <v>80</v>
      </c>
      <c r="C68" t="s">
        <v>158</v>
      </c>
      <c r="D68" t="s">
        <v>199</v>
      </c>
      <c r="E68" s="31">
        <v>14.173913043478262</v>
      </c>
      <c r="F68" s="31">
        <v>81.376195652173905</v>
      </c>
      <c r="G68" s="31">
        <v>0</v>
      </c>
      <c r="H68" s="36">
        <v>0</v>
      </c>
      <c r="I68" s="31">
        <v>31.481739130434779</v>
      </c>
      <c r="J68" s="31">
        <v>0</v>
      </c>
      <c r="K68" s="36">
        <v>0</v>
      </c>
      <c r="L68" s="31">
        <v>24.177391304347822</v>
      </c>
      <c r="M68" s="31">
        <v>0</v>
      </c>
      <c r="N68" s="36">
        <v>0</v>
      </c>
      <c r="O68" s="31">
        <v>4.4347826086956523</v>
      </c>
      <c r="P68" s="31">
        <v>0</v>
      </c>
      <c r="Q68" s="36">
        <v>0</v>
      </c>
      <c r="R68" s="31">
        <v>2.8695652173913042</v>
      </c>
      <c r="S68" s="31">
        <v>0</v>
      </c>
      <c r="T68" s="36">
        <v>0</v>
      </c>
      <c r="U68" s="31">
        <v>11.01945652173913</v>
      </c>
      <c r="V68" s="31">
        <v>0</v>
      </c>
      <c r="W68" s="36">
        <v>0</v>
      </c>
      <c r="X68" s="31">
        <v>0</v>
      </c>
      <c r="Y68" s="31">
        <v>0</v>
      </c>
      <c r="Z68" s="36" t="s">
        <v>426</v>
      </c>
      <c r="AA68" s="31">
        <v>38.875</v>
      </c>
      <c r="AB68" s="31">
        <v>0</v>
      </c>
      <c r="AC68" s="36">
        <v>0</v>
      </c>
      <c r="AD68" s="31">
        <v>0</v>
      </c>
      <c r="AE68" s="31">
        <v>0</v>
      </c>
      <c r="AF68" s="36" t="s">
        <v>426</v>
      </c>
      <c r="AG68" s="31">
        <v>0</v>
      </c>
      <c r="AH68" s="31">
        <v>0</v>
      </c>
      <c r="AI68" s="36" t="s">
        <v>426</v>
      </c>
      <c r="AJ68" t="s">
        <v>1</v>
      </c>
      <c r="AK68" s="37">
        <v>10</v>
      </c>
      <c r="AT68"/>
    </row>
    <row r="69" spans="1:46" x14ac:dyDescent="0.25">
      <c r="A69" t="s">
        <v>245</v>
      </c>
      <c r="B69" t="s">
        <v>126</v>
      </c>
      <c r="C69" t="s">
        <v>165</v>
      </c>
      <c r="D69" t="s">
        <v>208</v>
      </c>
      <c r="E69" s="31">
        <v>26.782608695652176</v>
      </c>
      <c r="F69" s="31">
        <v>122.9183695652174</v>
      </c>
      <c r="G69" s="31">
        <v>18.527826086956519</v>
      </c>
      <c r="H69" s="36">
        <v>0.15073276803534333</v>
      </c>
      <c r="I69" s="31">
        <v>28.441086956521737</v>
      </c>
      <c r="J69" s="31">
        <v>0</v>
      </c>
      <c r="K69" s="36">
        <v>0</v>
      </c>
      <c r="L69" s="31">
        <v>11.716630434782605</v>
      </c>
      <c r="M69" s="31">
        <v>0</v>
      </c>
      <c r="N69" s="36">
        <v>0</v>
      </c>
      <c r="O69" s="31">
        <v>12.376630434782607</v>
      </c>
      <c r="P69" s="31">
        <v>0</v>
      </c>
      <c r="Q69" s="36">
        <v>0</v>
      </c>
      <c r="R69" s="31">
        <v>4.3478260869565215</v>
      </c>
      <c r="S69" s="31">
        <v>0</v>
      </c>
      <c r="T69" s="36">
        <v>0</v>
      </c>
      <c r="U69" s="31">
        <v>31.197717391304348</v>
      </c>
      <c r="V69" s="31">
        <v>1.9779347826086957</v>
      </c>
      <c r="W69" s="36">
        <v>6.3399983973186441E-2</v>
      </c>
      <c r="X69" s="31">
        <v>0</v>
      </c>
      <c r="Y69" s="31">
        <v>0</v>
      </c>
      <c r="Z69" s="36" t="s">
        <v>426</v>
      </c>
      <c r="AA69" s="31">
        <v>59.163695652173921</v>
      </c>
      <c r="AB69" s="31">
        <v>16.549891304347824</v>
      </c>
      <c r="AC69" s="36">
        <v>0.27973051922999187</v>
      </c>
      <c r="AD69" s="31">
        <v>4.115869565217392</v>
      </c>
      <c r="AE69" s="31">
        <v>0</v>
      </c>
      <c r="AF69" s="36">
        <v>0</v>
      </c>
      <c r="AG69" s="31">
        <v>0</v>
      </c>
      <c r="AH69" s="31">
        <v>0</v>
      </c>
      <c r="AI69" s="36" t="s">
        <v>426</v>
      </c>
      <c r="AJ69" t="s">
        <v>47</v>
      </c>
      <c r="AK69" s="37">
        <v>10</v>
      </c>
      <c r="AT69"/>
    </row>
    <row r="70" spans="1:46" x14ac:dyDescent="0.25">
      <c r="A70" t="s">
        <v>245</v>
      </c>
      <c r="B70" t="s">
        <v>149</v>
      </c>
      <c r="C70" t="s">
        <v>168</v>
      </c>
      <c r="D70" t="s">
        <v>212</v>
      </c>
      <c r="E70" s="31">
        <v>22.086956521739129</v>
      </c>
      <c r="F70" s="31">
        <v>121.95456521739129</v>
      </c>
      <c r="G70" s="31">
        <v>3.655652173913043</v>
      </c>
      <c r="H70" s="36">
        <v>2.997552545406254E-2</v>
      </c>
      <c r="I70" s="31">
        <v>40.519565217391296</v>
      </c>
      <c r="J70" s="31">
        <v>0.79326086956521724</v>
      </c>
      <c r="K70" s="36">
        <v>1.9577230538118998E-2</v>
      </c>
      <c r="L70" s="31">
        <v>34.707608695652162</v>
      </c>
      <c r="M70" s="31">
        <v>0.79326086956521724</v>
      </c>
      <c r="N70" s="36">
        <v>2.2855532241395513E-2</v>
      </c>
      <c r="O70" s="31">
        <v>1.4641304347826085</v>
      </c>
      <c r="P70" s="31">
        <v>0</v>
      </c>
      <c r="Q70" s="36">
        <v>0</v>
      </c>
      <c r="R70" s="31">
        <v>4.3478260869565215</v>
      </c>
      <c r="S70" s="31">
        <v>0</v>
      </c>
      <c r="T70" s="36">
        <v>0</v>
      </c>
      <c r="U70" s="31">
        <v>18.613369565217386</v>
      </c>
      <c r="V70" s="31">
        <v>0</v>
      </c>
      <c r="W70" s="36">
        <v>0</v>
      </c>
      <c r="X70" s="31">
        <v>4.2470652173913033</v>
      </c>
      <c r="Y70" s="31">
        <v>0</v>
      </c>
      <c r="Z70" s="36">
        <v>0</v>
      </c>
      <c r="AA70" s="31">
        <v>58.57456521739131</v>
      </c>
      <c r="AB70" s="31">
        <v>2.8623913043478257</v>
      </c>
      <c r="AC70" s="36">
        <v>4.8867478464832997E-2</v>
      </c>
      <c r="AD70" s="31">
        <v>0</v>
      </c>
      <c r="AE70" s="31">
        <v>0</v>
      </c>
      <c r="AF70" s="36" t="s">
        <v>426</v>
      </c>
      <c r="AG70" s="31">
        <v>0</v>
      </c>
      <c r="AH70" s="31">
        <v>0</v>
      </c>
      <c r="AI70" s="36" t="s">
        <v>426</v>
      </c>
      <c r="AJ70" t="s">
        <v>70</v>
      </c>
      <c r="AK70" s="37">
        <v>10</v>
      </c>
      <c r="AT70"/>
    </row>
    <row r="71" spans="1:46" x14ac:dyDescent="0.25">
      <c r="A71" t="s">
        <v>245</v>
      </c>
      <c r="B71" t="s">
        <v>131</v>
      </c>
      <c r="C71" t="s">
        <v>160</v>
      </c>
      <c r="D71" t="s">
        <v>206</v>
      </c>
      <c r="E71" s="31">
        <v>35.358695652173914</v>
      </c>
      <c r="F71" s="31">
        <v>169.11195652173913</v>
      </c>
      <c r="G71" s="31">
        <v>0</v>
      </c>
      <c r="H71" s="36">
        <v>0</v>
      </c>
      <c r="I71" s="31">
        <v>23.338043478260872</v>
      </c>
      <c r="J71" s="31">
        <v>0</v>
      </c>
      <c r="K71" s="36">
        <v>0</v>
      </c>
      <c r="L71" s="31">
        <v>17.757608695652173</v>
      </c>
      <c r="M71" s="31">
        <v>0</v>
      </c>
      <c r="N71" s="36">
        <v>0</v>
      </c>
      <c r="O71" s="31">
        <v>0</v>
      </c>
      <c r="P71" s="31">
        <v>0</v>
      </c>
      <c r="Q71" s="36" t="s">
        <v>426</v>
      </c>
      <c r="R71" s="31">
        <v>5.5804347826086964</v>
      </c>
      <c r="S71" s="31">
        <v>0</v>
      </c>
      <c r="T71" s="36">
        <v>0</v>
      </c>
      <c r="U71" s="31">
        <v>24.968478260869571</v>
      </c>
      <c r="V71" s="31">
        <v>0</v>
      </c>
      <c r="W71" s="36">
        <v>0</v>
      </c>
      <c r="X71" s="31">
        <v>0</v>
      </c>
      <c r="Y71" s="31">
        <v>0</v>
      </c>
      <c r="Z71" s="36" t="s">
        <v>426</v>
      </c>
      <c r="AA71" s="31">
        <v>120.80543478260869</v>
      </c>
      <c r="AB71" s="31">
        <v>0</v>
      </c>
      <c r="AC71" s="36">
        <v>0</v>
      </c>
      <c r="AD71" s="31">
        <v>0</v>
      </c>
      <c r="AE71" s="31">
        <v>0</v>
      </c>
      <c r="AF71" s="36" t="s">
        <v>426</v>
      </c>
      <c r="AG71" s="31">
        <v>0</v>
      </c>
      <c r="AH71" s="31">
        <v>0</v>
      </c>
      <c r="AI71" s="36" t="s">
        <v>426</v>
      </c>
      <c r="AJ71" t="s">
        <v>52</v>
      </c>
      <c r="AK71" s="37">
        <v>10</v>
      </c>
      <c r="AT71"/>
    </row>
    <row r="72" spans="1:46" x14ac:dyDescent="0.25">
      <c r="A72" t="s">
        <v>245</v>
      </c>
      <c r="B72" t="s">
        <v>129</v>
      </c>
      <c r="C72" t="s">
        <v>192</v>
      </c>
      <c r="D72" t="s">
        <v>201</v>
      </c>
      <c r="E72" s="31">
        <v>44.478260869565219</v>
      </c>
      <c r="F72" s="31">
        <v>191.53152173913037</v>
      </c>
      <c r="G72" s="31">
        <v>0</v>
      </c>
      <c r="H72" s="36">
        <v>0</v>
      </c>
      <c r="I72" s="31">
        <v>37.71108695652174</v>
      </c>
      <c r="J72" s="31">
        <v>0</v>
      </c>
      <c r="K72" s="36">
        <v>0</v>
      </c>
      <c r="L72" s="31">
        <v>30.928478260869561</v>
      </c>
      <c r="M72" s="31">
        <v>0</v>
      </c>
      <c r="N72" s="36">
        <v>0</v>
      </c>
      <c r="O72" s="31">
        <v>1.826086956521739</v>
      </c>
      <c r="P72" s="31">
        <v>0</v>
      </c>
      <c r="Q72" s="36">
        <v>0</v>
      </c>
      <c r="R72" s="31">
        <v>4.9565217391304346</v>
      </c>
      <c r="S72" s="31">
        <v>0</v>
      </c>
      <c r="T72" s="36">
        <v>0</v>
      </c>
      <c r="U72" s="31">
        <v>22.105543478260866</v>
      </c>
      <c r="V72" s="31">
        <v>0</v>
      </c>
      <c r="W72" s="36">
        <v>0</v>
      </c>
      <c r="X72" s="31">
        <v>5.5652173913043477</v>
      </c>
      <c r="Y72" s="31">
        <v>0</v>
      </c>
      <c r="Z72" s="36">
        <v>0</v>
      </c>
      <c r="AA72" s="31">
        <v>97.249456521739077</v>
      </c>
      <c r="AB72" s="31">
        <v>0</v>
      </c>
      <c r="AC72" s="36">
        <v>0</v>
      </c>
      <c r="AD72" s="31">
        <v>28.900217391304345</v>
      </c>
      <c r="AE72" s="31">
        <v>0</v>
      </c>
      <c r="AF72" s="36">
        <v>0</v>
      </c>
      <c r="AG72" s="31">
        <v>0</v>
      </c>
      <c r="AH72" s="31">
        <v>0</v>
      </c>
      <c r="AI72" s="36" t="s">
        <v>426</v>
      </c>
      <c r="AJ72" t="s">
        <v>50</v>
      </c>
      <c r="AK72" s="37">
        <v>10</v>
      </c>
      <c r="AT72"/>
    </row>
    <row r="73" spans="1:46" x14ac:dyDescent="0.25">
      <c r="A73" t="s">
        <v>245</v>
      </c>
      <c r="B73" t="s">
        <v>151</v>
      </c>
      <c r="C73" t="s">
        <v>168</v>
      </c>
      <c r="D73" t="s">
        <v>212</v>
      </c>
      <c r="E73" s="31">
        <v>28.391304347826086</v>
      </c>
      <c r="F73" s="31">
        <v>145.38902173913044</v>
      </c>
      <c r="G73" s="31">
        <v>20.408369565217392</v>
      </c>
      <c r="H73" s="36">
        <v>0.14037077436173861</v>
      </c>
      <c r="I73" s="31">
        <v>44.601956521739126</v>
      </c>
      <c r="J73" s="31">
        <v>0.125</v>
      </c>
      <c r="K73" s="36">
        <v>2.8025676393607225E-3</v>
      </c>
      <c r="L73" s="31">
        <v>28.432282608695647</v>
      </c>
      <c r="M73" s="31">
        <v>0.125</v>
      </c>
      <c r="N73" s="36">
        <v>4.3964109994380244E-3</v>
      </c>
      <c r="O73" s="31">
        <v>10.430543478260866</v>
      </c>
      <c r="P73" s="31">
        <v>0</v>
      </c>
      <c r="Q73" s="36">
        <v>0</v>
      </c>
      <c r="R73" s="31">
        <v>5.7391304347826084</v>
      </c>
      <c r="S73" s="31">
        <v>0</v>
      </c>
      <c r="T73" s="36">
        <v>0</v>
      </c>
      <c r="U73" s="31">
        <v>20.232826086956528</v>
      </c>
      <c r="V73" s="31">
        <v>0</v>
      </c>
      <c r="W73" s="36">
        <v>0</v>
      </c>
      <c r="X73" s="31">
        <v>0</v>
      </c>
      <c r="Y73" s="31">
        <v>0</v>
      </c>
      <c r="Z73" s="36" t="s">
        <v>426</v>
      </c>
      <c r="AA73" s="31">
        <v>80.554239130434794</v>
      </c>
      <c r="AB73" s="31">
        <v>20.283369565217392</v>
      </c>
      <c r="AC73" s="36">
        <v>0.25179766805784382</v>
      </c>
      <c r="AD73" s="31">
        <v>0</v>
      </c>
      <c r="AE73" s="31">
        <v>0</v>
      </c>
      <c r="AF73" s="36" t="s">
        <v>426</v>
      </c>
      <c r="AG73" s="31">
        <v>0</v>
      </c>
      <c r="AH73" s="31">
        <v>0</v>
      </c>
      <c r="AI73" s="36" t="s">
        <v>426</v>
      </c>
      <c r="AJ73" t="s">
        <v>72</v>
      </c>
      <c r="AK73" s="37">
        <v>10</v>
      </c>
      <c r="AT73"/>
    </row>
    <row r="74" spans="1:46" x14ac:dyDescent="0.25">
      <c r="A74" t="s">
        <v>245</v>
      </c>
      <c r="B74" t="s">
        <v>148</v>
      </c>
      <c r="C74" t="s">
        <v>189</v>
      </c>
      <c r="D74" t="s">
        <v>229</v>
      </c>
      <c r="E74" s="31">
        <v>41.978260869565219</v>
      </c>
      <c r="F74" s="31">
        <v>173.57608695652175</v>
      </c>
      <c r="G74" s="31">
        <v>5.7934782608695654</v>
      </c>
      <c r="H74" s="36">
        <v>3.3377168263510552E-2</v>
      </c>
      <c r="I74" s="31">
        <v>26.8125</v>
      </c>
      <c r="J74" s="31">
        <v>0</v>
      </c>
      <c r="K74" s="36">
        <v>0</v>
      </c>
      <c r="L74" s="31">
        <v>15.638586956521738</v>
      </c>
      <c r="M74" s="31">
        <v>0</v>
      </c>
      <c r="N74" s="36">
        <v>0</v>
      </c>
      <c r="O74" s="31">
        <v>5.6086956521739131</v>
      </c>
      <c r="P74" s="31">
        <v>0</v>
      </c>
      <c r="Q74" s="36">
        <v>0</v>
      </c>
      <c r="R74" s="31">
        <v>5.5652173913043477</v>
      </c>
      <c r="S74" s="31">
        <v>0</v>
      </c>
      <c r="T74" s="36">
        <v>0</v>
      </c>
      <c r="U74" s="31">
        <v>40.942934782608695</v>
      </c>
      <c r="V74" s="31">
        <v>5.7934782608695654</v>
      </c>
      <c r="W74" s="36">
        <v>0.14150129421915444</v>
      </c>
      <c r="X74" s="31">
        <v>12.508152173913043</v>
      </c>
      <c r="Y74" s="31">
        <v>0</v>
      </c>
      <c r="Z74" s="36">
        <v>0</v>
      </c>
      <c r="AA74" s="31">
        <v>66.961956521739125</v>
      </c>
      <c r="AB74" s="31">
        <v>0</v>
      </c>
      <c r="AC74" s="36">
        <v>0</v>
      </c>
      <c r="AD74" s="31">
        <v>26.350543478260871</v>
      </c>
      <c r="AE74" s="31">
        <v>0</v>
      </c>
      <c r="AF74" s="36">
        <v>0</v>
      </c>
      <c r="AG74" s="31">
        <v>0</v>
      </c>
      <c r="AH74" s="31">
        <v>0</v>
      </c>
      <c r="AI74" s="36" t="s">
        <v>426</v>
      </c>
      <c r="AJ74" t="s">
        <v>69</v>
      </c>
      <c r="AK74" s="37">
        <v>10</v>
      </c>
      <c r="AT74"/>
    </row>
    <row r="75" spans="1:46" x14ac:dyDescent="0.25">
      <c r="A75" t="s">
        <v>245</v>
      </c>
      <c r="B75" t="s">
        <v>128</v>
      </c>
      <c r="C75" t="s">
        <v>191</v>
      </c>
      <c r="D75" t="s">
        <v>227</v>
      </c>
      <c r="E75" s="31">
        <v>42.793478260869563</v>
      </c>
      <c r="F75" s="31">
        <v>152.80413043478256</v>
      </c>
      <c r="G75" s="31">
        <v>10.877391304347825</v>
      </c>
      <c r="H75" s="36">
        <v>7.1185191613588883E-2</v>
      </c>
      <c r="I75" s="31">
        <v>34.493804347826085</v>
      </c>
      <c r="J75" s="31">
        <v>4.075760869565217</v>
      </c>
      <c r="K75" s="36">
        <v>0.11815921573817603</v>
      </c>
      <c r="L75" s="31">
        <v>28.928586956521734</v>
      </c>
      <c r="M75" s="31">
        <v>4.075760869565217</v>
      </c>
      <c r="N75" s="36">
        <v>0.14089042356928419</v>
      </c>
      <c r="O75" s="31">
        <v>0</v>
      </c>
      <c r="P75" s="31">
        <v>0</v>
      </c>
      <c r="Q75" s="36" t="s">
        <v>426</v>
      </c>
      <c r="R75" s="31">
        <v>5.5652173913043477</v>
      </c>
      <c r="S75" s="31">
        <v>0</v>
      </c>
      <c r="T75" s="36">
        <v>0</v>
      </c>
      <c r="U75" s="31">
        <v>30.333260869565219</v>
      </c>
      <c r="V75" s="31">
        <v>3.9474999999999993</v>
      </c>
      <c r="W75" s="36">
        <v>0.13013767352525923</v>
      </c>
      <c r="X75" s="31">
        <v>0</v>
      </c>
      <c r="Y75" s="31">
        <v>0</v>
      </c>
      <c r="Z75" s="36" t="s">
        <v>426</v>
      </c>
      <c r="AA75" s="31">
        <v>74.283586956521688</v>
      </c>
      <c r="AB75" s="31">
        <v>2.8541304347826086</v>
      </c>
      <c r="AC75" s="36">
        <v>3.8422086920131306E-2</v>
      </c>
      <c r="AD75" s="31">
        <v>13.693478260869563</v>
      </c>
      <c r="AE75" s="31">
        <v>0</v>
      </c>
      <c r="AF75" s="36">
        <v>0</v>
      </c>
      <c r="AG75" s="31">
        <v>0</v>
      </c>
      <c r="AH75" s="31">
        <v>0</v>
      </c>
      <c r="AI75" s="36" t="s">
        <v>426</v>
      </c>
      <c r="AJ75" t="s">
        <v>49</v>
      </c>
      <c r="AK75" s="37">
        <v>10</v>
      </c>
      <c r="AT75"/>
    </row>
    <row r="76" spans="1:46" x14ac:dyDescent="0.25">
      <c r="A76" t="s">
        <v>245</v>
      </c>
      <c r="B76" t="s">
        <v>125</v>
      </c>
      <c r="C76" t="s">
        <v>168</v>
      </c>
      <c r="D76" t="s">
        <v>212</v>
      </c>
      <c r="E76" s="31">
        <v>71.663043478260875</v>
      </c>
      <c r="F76" s="31">
        <v>226.40434782608696</v>
      </c>
      <c r="G76" s="31">
        <v>13.227717391304349</v>
      </c>
      <c r="H76" s="36">
        <v>5.8425191558005116E-2</v>
      </c>
      <c r="I76" s="31">
        <v>38.946413043478259</v>
      </c>
      <c r="J76" s="31">
        <v>7.9654347826086953</v>
      </c>
      <c r="K76" s="36">
        <v>0.20452293703444252</v>
      </c>
      <c r="L76" s="31">
        <v>33.250760869565212</v>
      </c>
      <c r="M76" s="31">
        <v>7.9654347826086953</v>
      </c>
      <c r="N76" s="36">
        <v>0.23955646650779489</v>
      </c>
      <c r="O76" s="31">
        <v>0</v>
      </c>
      <c r="P76" s="31">
        <v>0</v>
      </c>
      <c r="Q76" s="36" t="s">
        <v>426</v>
      </c>
      <c r="R76" s="31">
        <v>5.6956521739130439</v>
      </c>
      <c r="S76" s="31">
        <v>0</v>
      </c>
      <c r="T76" s="36">
        <v>0</v>
      </c>
      <c r="U76" s="31">
        <v>44.953804347826086</v>
      </c>
      <c r="V76" s="31">
        <v>0.53532608695652173</v>
      </c>
      <c r="W76" s="36">
        <v>1.1908360031433234E-2</v>
      </c>
      <c r="X76" s="31">
        <v>5.4782608695652177</v>
      </c>
      <c r="Y76" s="31">
        <v>0</v>
      </c>
      <c r="Z76" s="36">
        <v>0</v>
      </c>
      <c r="AA76" s="31">
        <v>125.44978260869564</v>
      </c>
      <c r="AB76" s="31">
        <v>4.7269565217391305</v>
      </c>
      <c r="AC76" s="36">
        <v>3.7680069454432662E-2</v>
      </c>
      <c r="AD76" s="31">
        <v>11.576086956521738</v>
      </c>
      <c r="AE76" s="31">
        <v>0</v>
      </c>
      <c r="AF76" s="36">
        <v>0</v>
      </c>
      <c r="AG76" s="31">
        <v>0</v>
      </c>
      <c r="AH76" s="31">
        <v>0</v>
      </c>
      <c r="AI76" s="36" t="s">
        <v>426</v>
      </c>
      <c r="AJ76" t="s">
        <v>46</v>
      </c>
      <c r="AK76" s="37">
        <v>10</v>
      </c>
      <c r="AT76"/>
    </row>
    <row r="77" spans="1:46" x14ac:dyDescent="0.25">
      <c r="A77" t="s">
        <v>245</v>
      </c>
      <c r="B77" t="s">
        <v>96</v>
      </c>
      <c r="C77" t="s">
        <v>171</v>
      </c>
      <c r="D77" t="s">
        <v>215</v>
      </c>
      <c r="E77" s="31">
        <v>57.380434782608695</v>
      </c>
      <c r="F77" s="31">
        <v>305.39228260869555</v>
      </c>
      <c r="G77" s="31">
        <v>34.843369565217401</v>
      </c>
      <c r="H77" s="36">
        <v>0.11409381163001692</v>
      </c>
      <c r="I77" s="31">
        <v>46.070434782608686</v>
      </c>
      <c r="J77" s="31">
        <v>4.1801086956521738</v>
      </c>
      <c r="K77" s="36">
        <v>9.0732998622147579E-2</v>
      </c>
      <c r="L77" s="31">
        <v>25.838152173913034</v>
      </c>
      <c r="M77" s="31">
        <v>4.1801086956521738</v>
      </c>
      <c r="N77" s="36">
        <v>0.16178048134078782</v>
      </c>
      <c r="O77" s="31">
        <v>14.573695652173916</v>
      </c>
      <c r="P77" s="31">
        <v>0</v>
      </c>
      <c r="Q77" s="36">
        <v>0</v>
      </c>
      <c r="R77" s="31">
        <v>5.6585869565217379</v>
      </c>
      <c r="S77" s="31">
        <v>0</v>
      </c>
      <c r="T77" s="36">
        <v>0</v>
      </c>
      <c r="U77" s="31">
        <v>43.744782608695651</v>
      </c>
      <c r="V77" s="31">
        <v>8.1152173913043484</v>
      </c>
      <c r="W77" s="36">
        <v>0.18551280649617843</v>
      </c>
      <c r="X77" s="31">
        <v>0</v>
      </c>
      <c r="Y77" s="31">
        <v>0</v>
      </c>
      <c r="Z77" s="36" t="s">
        <v>426</v>
      </c>
      <c r="AA77" s="31">
        <v>206.92891304347816</v>
      </c>
      <c r="AB77" s="31">
        <v>22.548043478260876</v>
      </c>
      <c r="AC77" s="36">
        <v>0.10896516657159104</v>
      </c>
      <c r="AD77" s="31">
        <v>8.6481521739130454</v>
      </c>
      <c r="AE77" s="31">
        <v>0</v>
      </c>
      <c r="AF77" s="36">
        <v>0</v>
      </c>
      <c r="AG77" s="31">
        <v>0</v>
      </c>
      <c r="AH77" s="31">
        <v>0</v>
      </c>
      <c r="AI77" s="36" t="s">
        <v>426</v>
      </c>
      <c r="AJ77" t="s">
        <v>17</v>
      </c>
      <c r="AK77" s="37">
        <v>10</v>
      </c>
      <c r="AT77"/>
    </row>
    <row r="78" spans="1:46" x14ac:dyDescent="0.25">
      <c r="A78" t="s">
        <v>245</v>
      </c>
      <c r="B78" t="s">
        <v>108</v>
      </c>
      <c r="C78" t="s">
        <v>183</v>
      </c>
      <c r="D78" t="s">
        <v>224</v>
      </c>
      <c r="E78" s="31">
        <v>54.228260869565219</v>
      </c>
      <c r="F78" s="31">
        <v>246.13380434782613</v>
      </c>
      <c r="G78" s="31">
        <v>56.48380434782608</v>
      </c>
      <c r="H78" s="36">
        <v>0.22948413972428386</v>
      </c>
      <c r="I78" s="31">
        <v>36.420108695652175</v>
      </c>
      <c r="J78" s="31">
        <v>20.364891304347822</v>
      </c>
      <c r="K78" s="36">
        <v>0.5591661319445479</v>
      </c>
      <c r="L78" s="31">
        <v>22.719565217391306</v>
      </c>
      <c r="M78" s="31">
        <v>20.364891304347822</v>
      </c>
      <c r="N78" s="36">
        <v>0.89635920007654746</v>
      </c>
      <c r="O78" s="31">
        <v>7.9668478260869557</v>
      </c>
      <c r="P78" s="31">
        <v>0</v>
      </c>
      <c r="Q78" s="36">
        <v>0</v>
      </c>
      <c r="R78" s="31">
        <v>5.7336956521739131</v>
      </c>
      <c r="S78" s="31">
        <v>0</v>
      </c>
      <c r="T78" s="36">
        <v>0</v>
      </c>
      <c r="U78" s="31">
        <v>41.798152173913046</v>
      </c>
      <c r="V78" s="31">
        <v>20.113913043478263</v>
      </c>
      <c r="W78" s="36">
        <v>0.4812153647316425</v>
      </c>
      <c r="X78" s="31">
        <v>5.5866304347826086</v>
      </c>
      <c r="Y78" s="31">
        <v>0</v>
      </c>
      <c r="Z78" s="36">
        <v>0</v>
      </c>
      <c r="AA78" s="31">
        <v>130.93326086956526</v>
      </c>
      <c r="AB78" s="31">
        <v>16.004999999999995</v>
      </c>
      <c r="AC78" s="36">
        <v>0.12223784769207006</v>
      </c>
      <c r="AD78" s="31">
        <v>31.395652173913035</v>
      </c>
      <c r="AE78" s="31">
        <v>0</v>
      </c>
      <c r="AF78" s="36">
        <v>0</v>
      </c>
      <c r="AG78" s="31">
        <v>0</v>
      </c>
      <c r="AH78" s="31">
        <v>0</v>
      </c>
      <c r="AI78" s="36" t="s">
        <v>426</v>
      </c>
      <c r="AJ78" t="s">
        <v>29</v>
      </c>
      <c r="AK78" s="37">
        <v>10</v>
      </c>
      <c r="AT78"/>
    </row>
    <row r="79" spans="1:46" x14ac:dyDescent="0.25">
      <c r="A79" t="s">
        <v>245</v>
      </c>
      <c r="B79" t="s">
        <v>82</v>
      </c>
      <c r="C79" t="s">
        <v>161</v>
      </c>
      <c r="D79" t="s">
        <v>202</v>
      </c>
      <c r="E79" s="31">
        <v>40.641304347826086</v>
      </c>
      <c r="F79" s="31">
        <v>152.3170652173913</v>
      </c>
      <c r="G79" s="31">
        <v>0</v>
      </c>
      <c r="H79" s="36">
        <v>0</v>
      </c>
      <c r="I79" s="31">
        <v>19.482717391304345</v>
      </c>
      <c r="J79" s="31">
        <v>0</v>
      </c>
      <c r="K79" s="36">
        <v>0</v>
      </c>
      <c r="L79" s="31">
        <v>14.004456521739126</v>
      </c>
      <c r="M79" s="31">
        <v>0</v>
      </c>
      <c r="N79" s="36">
        <v>0</v>
      </c>
      <c r="O79" s="31">
        <v>8.6956521739130432E-2</v>
      </c>
      <c r="P79" s="31">
        <v>0</v>
      </c>
      <c r="Q79" s="36">
        <v>0</v>
      </c>
      <c r="R79" s="31">
        <v>5.3913043478260869</v>
      </c>
      <c r="S79" s="31">
        <v>0</v>
      </c>
      <c r="T79" s="36">
        <v>0</v>
      </c>
      <c r="U79" s="31">
        <v>35.832608695652191</v>
      </c>
      <c r="V79" s="31">
        <v>0</v>
      </c>
      <c r="W79" s="36">
        <v>0</v>
      </c>
      <c r="X79" s="31">
        <v>0</v>
      </c>
      <c r="Y79" s="31">
        <v>0</v>
      </c>
      <c r="Z79" s="36" t="s">
        <v>426</v>
      </c>
      <c r="AA79" s="31">
        <v>71.447173913043486</v>
      </c>
      <c r="AB79" s="31">
        <v>0</v>
      </c>
      <c r="AC79" s="36">
        <v>0</v>
      </c>
      <c r="AD79" s="31">
        <v>25.554565217391293</v>
      </c>
      <c r="AE79" s="31">
        <v>0</v>
      </c>
      <c r="AF79" s="36">
        <v>0</v>
      </c>
      <c r="AG79" s="31">
        <v>0</v>
      </c>
      <c r="AH79" s="31">
        <v>0</v>
      </c>
      <c r="AI79" s="36" t="s">
        <v>426</v>
      </c>
      <c r="AJ79" t="s">
        <v>3</v>
      </c>
      <c r="AK79" s="37">
        <v>10</v>
      </c>
      <c r="AT79"/>
    </row>
    <row r="80" spans="1:46" x14ac:dyDescent="0.25">
      <c r="A80" t="s">
        <v>245</v>
      </c>
      <c r="B80" t="s">
        <v>122</v>
      </c>
      <c r="C80" t="s">
        <v>165</v>
      </c>
      <c r="D80" t="s">
        <v>208</v>
      </c>
      <c r="E80" s="31">
        <v>61.815217391304351</v>
      </c>
      <c r="F80" s="31">
        <v>241.61467391304348</v>
      </c>
      <c r="G80" s="31">
        <v>0.92032608695652174</v>
      </c>
      <c r="H80" s="36">
        <v>3.8090653686362807E-3</v>
      </c>
      <c r="I80" s="31">
        <v>44.458695652173901</v>
      </c>
      <c r="J80" s="31">
        <v>0.64945652173913049</v>
      </c>
      <c r="K80" s="36">
        <v>1.4608087624077067E-2</v>
      </c>
      <c r="L80" s="31">
        <v>34.886413043478257</v>
      </c>
      <c r="M80" s="31">
        <v>0.64945652173913049</v>
      </c>
      <c r="N80" s="36">
        <v>1.8616316929164527E-2</v>
      </c>
      <c r="O80" s="31">
        <v>4.0070652173913031</v>
      </c>
      <c r="P80" s="31">
        <v>0</v>
      </c>
      <c r="Q80" s="36">
        <v>0</v>
      </c>
      <c r="R80" s="31">
        <v>5.5652173913043477</v>
      </c>
      <c r="S80" s="31">
        <v>0</v>
      </c>
      <c r="T80" s="36">
        <v>0</v>
      </c>
      <c r="U80" s="31">
        <v>39.418369565217375</v>
      </c>
      <c r="V80" s="31">
        <v>0.27086956521739131</v>
      </c>
      <c r="W80" s="36">
        <v>6.8716582701179403E-3</v>
      </c>
      <c r="X80" s="31">
        <v>0</v>
      </c>
      <c r="Y80" s="31">
        <v>0</v>
      </c>
      <c r="Z80" s="36" t="s">
        <v>426</v>
      </c>
      <c r="AA80" s="31">
        <v>124.59706521739133</v>
      </c>
      <c r="AB80" s="31">
        <v>0</v>
      </c>
      <c r="AC80" s="36">
        <v>0</v>
      </c>
      <c r="AD80" s="31">
        <v>33.140543478260874</v>
      </c>
      <c r="AE80" s="31">
        <v>0</v>
      </c>
      <c r="AF80" s="36">
        <v>0</v>
      </c>
      <c r="AG80" s="31">
        <v>0</v>
      </c>
      <c r="AH80" s="31">
        <v>0</v>
      </c>
      <c r="AI80" s="36" t="s">
        <v>426</v>
      </c>
      <c r="AJ80" t="s">
        <v>43</v>
      </c>
      <c r="AK80" s="37">
        <v>10</v>
      </c>
      <c r="AT80"/>
    </row>
    <row r="81" spans="5:46" x14ac:dyDescent="0.25">
      <c r="E81" s="31"/>
      <c r="F81" s="31"/>
      <c r="G81" s="31"/>
      <c r="I81" s="31"/>
      <c r="J81" s="31"/>
      <c r="L81" s="31"/>
      <c r="M81" s="31"/>
      <c r="O81" s="31"/>
      <c r="R81" s="31"/>
      <c r="U81" s="31"/>
      <c r="X81" s="31"/>
      <c r="AA81" s="31"/>
      <c r="AD81" s="31"/>
      <c r="AG81" s="31"/>
      <c r="AT81"/>
    </row>
    <row r="82" spans="5:46" x14ac:dyDescent="0.25">
      <c r="AT82"/>
    </row>
    <row r="83" spans="5:46" x14ac:dyDescent="0.25">
      <c r="AT83"/>
    </row>
    <row r="84" spans="5:46" x14ac:dyDescent="0.25">
      <c r="AT84"/>
    </row>
    <row r="85" spans="5:46" x14ac:dyDescent="0.25">
      <c r="AT85"/>
    </row>
    <row r="86" spans="5:46" x14ac:dyDescent="0.25">
      <c r="AT86"/>
    </row>
    <row r="93" spans="5:46" x14ac:dyDescent="0.25">
      <c r="AL93" s="31"/>
      <c r="AM93" s="31"/>
      <c r="AN93" s="31"/>
      <c r="AO93" s="31"/>
      <c r="AP93" s="31"/>
      <c r="AQ93" s="31"/>
      <c r="AR93" s="31"/>
    </row>
  </sheetData>
  <pageMargins left="0.7" right="0.7" top="0.75" bottom="0.75" header="0.3" footer="0.3"/>
  <pageSetup orientation="portrait" horizontalDpi="1200" verticalDpi="1200" r:id="rId1"/>
  <ignoredErrors>
    <ignoredError sqref="AJ2:AJ8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80"/>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283</v>
      </c>
      <c r="B1" s="1" t="s">
        <v>350</v>
      </c>
      <c r="C1" s="1" t="s">
        <v>286</v>
      </c>
      <c r="D1" s="1" t="s">
        <v>285</v>
      </c>
      <c r="E1" s="1" t="s">
        <v>287</v>
      </c>
      <c r="F1" s="1" t="s">
        <v>397</v>
      </c>
      <c r="G1" s="1" t="s">
        <v>398</v>
      </c>
      <c r="H1" s="1" t="s">
        <v>399</v>
      </c>
      <c r="I1" s="1" t="s">
        <v>400</v>
      </c>
      <c r="J1" s="1" t="s">
        <v>401</v>
      </c>
      <c r="K1" s="1" t="s">
        <v>402</v>
      </c>
      <c r="L1" s="1" t="s">
        <v>403</v>
      </c>
      <c r="M1" s="1" t="s">
        <v>404</v>
      </c>
      <c r="N1" s="1" t="s">
        <v>405</v>
      </c>
      <c r="O1" s="1" t="s">
        <v>406</v>
      </c>
      <c r="P1" s="1" t="s">
        <v>407</v>
      </c>
      <c r="Q1" s="1" t="s">
        <v>408</v>
      </c>
      <c r="R1" s="1" t="s">
        <v>409</v>
      </c>
      <c r="S1" s="1" t="s">
        <v>410</v>
      </c>
      <c r="T1" s="1" t="s">
        <v>411</v>
      </c>
      <c r="U1" s="1" t="s">
        <v>412</v>
      </c>
      <c r="V1" s="1" t="s">
        <v>413</v>
      </c>
      <c r="W1" s="1" t="s">
        <v>414</v>
      </c>
      <c r="X1" s="1" t="s">
        <v>415</v>
      </c>
      <c r="Y1" s="1" t="s">
        <v>416</v>
      </c>
      <c r="Z1" s="1" t="s">
        <v>417</v>
      </c>
      <c r="AA1" s="1" t="s">
        <v>418</v>
      </c>
      <c r="AB1" s="1" t="s">
        <v>419</v>
      </c>
      <c r="AC1" s="1" t="s">
        <v>420</v>
      </c>
      <c r="AD1" s="1" t="s">
        <v>421</v>
      </c>
      <c r="AE1" s="1" t="s">
        <v>422</v>
      </c>
      <c r="AF1" s="1" t="s">
        <v>423</v>
      </c>
      <c r="AG1" s="1" t="s">
        <v>424</v>
      </c>
      <c r="AH1" s="1" t="s">
        <v>284</v>
      </c>
      <c r="AI1" s="38" t="s">
        <v>425</v>
      </c>
    </row>
    <row r="2" spans="1:35" x14ac:dyDescent="0.25">
      <c r="A2" t="s">
        <v>245</v>
      </c>
      <c r="B2" t="s">
        <v>152</v>
      </c>
      <c r="C2" t="s">
        <v>169</v>
      </c>
      <c r="D2" t="s">
        <v>213</v>
      </c>
      <c r="E2" s="2">
        <v>29.076086956521738</v>
      </c>
      <c r="F2" s="2">
        <v>5.797173913043479</v>
      </c>
      <c r="G2" s="2">
        <v>0</v>
      </c>
      <c r="H2" s="2">
        <v>0</v>
      </c>
      <c r="I2" s="2">
        <v>0</v>
      </c>
      <c r="J2" s="2">
        <v>0</v>
      </c>
      <c r="K2" s="2">
        <v>0</v>
      </c>
      <c r="L2" s="2">
        <v>1.0661956521739131</v>
      </c>
      <c r="M2" s="2">
        <v>2.3839130434782603</v>
      </c>
      <c r="N2" s="2">
        <v>0</v>
      </c>
      <c r="O2" s="2">
        <v>8.1988785046728949E-2</v>
      </c>
      <c r="P2" s="2">
        <v>0</v>
      </c>
      <c r="Q2" s="2">
        <v>0</v>
      </c>
      <c r="R2" s="2">
        <v>0</v>
      </c>
      <c r="S2" s="2">
        <v>16.149456521739122</v>
      </c>
      <c r="T2" s="2">
        <v>4.8983695652173926</v>
      </c>
      <c r="U2" s="2">
        <v>0</v>
      </c>
      <c r="V2" s="2">
        <v>0.72388785046728954</v>
      </c>
      <c r="W2" s="2">
        <v>18.896739130434788</v>
      </c>
      <c r="X2" s="2">
        <v>5.2231521739130438</v>
      </c>
      <c r="Y2" s="2">
        <v>0</v>
      </c>
      <c r="Z2" s="2">
        <v>0.82954392523364506</v>
      </c>
      <c r="AA2" s="2">
        <v>0</v>
      </c>
      <c r="AB2" s="2">
        <v>0</v>
      </c>
      <c r="AC2" s="2">
        <v>0</v>
      </c>
      <c r="AD2" s="2">
        <v>0</v>
      </c>
      <c r="AE2" s="2">
        <v>0</v>
      </c>
      <c r="AF2" s="2">
        <v>0</v>
      </c>
      <c r="AG2" s="2">
        <v>0</v>
      </c>
      <c r="AH2" t="s">
        <v>73</v>
      </c>
      <c r="AI2">
        <v>10</v>
      </c>
    </row>
    <row r="3" spans="1:35" x14ac:dyDescent="0.25">
      <c r="A3" t="s">
        <v>245</v>
      </c>
      <c r="B3" t="s">
        <v>155</v>
      </c>
      <c r="C3" t="s">
        <v>167</v>
      </c>
      <c r="D3" t="s">
        <v>211</v>
      </c>
      <c r="E3" s="2">
        <v>30.782608695652176</v>
      </c>
      <c r="F3" s="2">
        <v>5.7391304347826084</v>
      </c>
      <c r="G3" s="2">
        <v>0</v>
      </c>
      <c r="H3" s="2">
        <v>0</v>
      </c>
      <c r="I3" s="2">
        <v>0</v>
      </c>
      <c r="J3" s="2">
        <v>0</v>
      </c>
      <c r="K3" s="2">
        <v>0</v>
      </c>
      <c r="L3" s="2">
        <v>5.797173913043479</v>
      </c>
      <c r="M3" s="2">
        <v>0</v>
      </c>
      <c r="N3" s="2">
        <v>0</v>
      </c>
      <c r="O3" s="2">
        <v>0</v>
      </c>
      <c r="P3" s="2">
        <v>0</v>
      </c>
      <c r="Q3" s="2">
        <v>0</v>
      </c>
      <c r="R3" s="2">
        <v>0</v>
      </c>
      <c r="S3" s="2">
        <v>8.0206521739130441</v>
      </c>
      <c r="T3" s="2">
        <v>12.196630434782611</v>
      </c>
      <c r="U3" s="2">
        <v>0</v>
      </c>
      <c r="V3" s="2">
        <v>0.65677612994350287</v>
      </c>
      <c r="W3" s="2">
        <v>8.4095652173913074</v>
      </c>
      <c r="X3" s="2">
        <v>7.5397826086956519</v>
      </c>
      <c r="Y3" s="2">
        <v>0</v>
      </c>
      <c r="Z3" s="2">
        <v>0.51812853107344636</v>
      </c>
      <c r="AA3" s="2">
        <v>0</v>
      </c>
      <c r="AB3" s="2">
        <v>0</v>
      </c>
      <c r="AC3" s="2">
        <v>0</v>
      </c>
      <c r="AD3" s="2">
        <v>0</v>
      </c>
      <c r="AE3" s="2">
        <v>0</v>
      </c>
      <c r="AF3" s="2">
        <v>0</v>
      </c>
      <c r="AG3" s="2">
        <v>0</v>
      </c>
      <c r="AH3" t="s">
        <v>76</v>
      </c>
      <c r="AI3">
        <v>10</v>
      </c>
    </row>
    <row r="4" spans="1:35" x14ac:dyDescent="0.25">
      <c r="A4" t="s">
        <v>245</v>
      </c>
      <c r="B4" t="s">
        <v>111</v>
      </c>
      <c r="C4" t="s">
        <v>168</v>
      </c>
      <c r="D4" t="s">
        <v>212</v>
      </c>
      <c r="E4" s="2">
        <v>69.858695652173907</v>
      </c>
      <c r="F4" s="2">
        <v>5.5652173913043477</v>
      </c>
      <c r="G4" s="2">
        <v>0</v>
      </c>
      <c r="H4" s="2">
        <v>0.35065217391304337</v>
      </c>
      <c r="I4" s="2">
        <v>0</v>
      </c>
      <c r="J4" s="2">
        <v>0</v>
      </c>
      <c r="K4" s="2">
        <v>0</v>
      </c>
      <c r="L4" s="2">
        <v>2.4924999999999997</v>
      </c>
      <c r="M4" s="2">
        <v>5.6591304347826084</v>
      </c>
      <c r="N4" s="2">
        <v>3.8672826086956529</v>
      </c>
      <c r="O4" s="2">
        <v>0.13636688968414504</v>
      </c>
      <c r="P4" s="2">
        <v>5.6820652173913047</v>
      </c>
      <c r="Q4" s="2">
        <v>5.9166304347826104</v>
      </c>
      <c r="R4" s="2">
        <v>0.1660308075307298</v>
      </c>
      <c r="S4" s="2">
        <v>14.377065217391307</v>
      </c>
      <c r="T4" s="2">
        <v>0</v>
      </c>
      <c r="U4" s="2">
        <v>0</v>
      </c>
      <c r="V4" s="2">
        <v>0.20580208495409993</v>
      </c>
      <c r="W4" s="2">
        <v>10.155217391304349</v>
      </c>
      <c r="X4" s="2">
        <v>0</v>
      </c>
      <c r="Y4" s="2">
        <v>0</v>
      </c>
      <c r="Z4" s="2">
        <v>0.14536797883927186</v>
      </c>
      <c r="AA4" s="2">
        <v>0</v>
      </c>
      <c r="AB4" s="2">
        <v>0</v>
      </c>
      <c r="AC4" s="2">
        <v>0</v>
      </c>
      <c r="AD4" s="2">
        <v>0</v>
      </c>
      <c r="AE4" s="2">
        <v>0</v>
      </c>
      <c r="AF4" s="2">
        <v>0</v>
      </c>
      <c r="AG4" s="2">
        <v>0</v>
      </c>
      <c r="AH4" t="s">
        <v>32</v>
      </c>
      <c r="AI4">
        <v>10</v>
      </c>
    </row>
    <row r="5" spans="1:35" x14ac:dyDescent="0.25">
      <c r="A5" t="s">
        <v>245</v>
      </c>
      <c r="B5" t="s">
        <v>124</v>
      </c>
      <c r="C5" t="s">
        <v>190</v>
      </c>
      <c r="D5" t="s">
        <v>204</v>
      </c>
      <c r="E5" s="2">
        <v>25.75</v>
      </c>
      <c r="F5" s="2">
        <v>5.1304347826086953</v>
      </c>
      <c r="G5" s="2">
        <v>0.15217391304347827</v>
      </c>
      <c r="H5" s="2">
        <v>0</v>
      </c>
      <c r="I5" s="2">
        <v>0</v>
      </c>
      <c r="J5" s="2">
        <v>0</v>
      </c>
      <c r="K5" s="2">
        <v>0</v>
      </c>
      <c r="L5" s="2">
        <v>0</v>
      </c>
      <c r="M5" s="2">
        <v>0</v>
      </c>
      <c r="N5" s="2">
        <v>0</v>
      </c>
      <c r="O5" s="2">
        <v>0</v>
      </c>
      <c r="P5" s="2">
        <v>5.2798913043478262</v>
      </c>
      <c r="Q5" s="2">
        <v>1.8559782608695652</v>
      </c>
      <c r="R5" s="2">
        <v>0.27712114816378219</v>
      </c>
      <c r="S5" s="2">
        <v>0.45652173913043476</v>
      </c>
      <c r="T5" s="2">
        <v>0.98913043478260865</v>
      </c>
      <c r="U5" s="2">
        <v>0</v>
      </c>
      <c r="V5" s="2">
        <v>5.6141831996623044E-2</v>
      </c>
      <c r="W5" s="2">
        <v>0.38043478260869568</v>
      </c>
      <c r="X5" s="2">
        <v>1.2934782608695652</v>
      </c>
      <c r="Y5" s="2">
        <v>0</v>
      </c>
      <c r="Z5" s="2">
        <v>6.5006331785563518E-2</v>
      </c>
      <c r="AA5" s="2">
        <v>0</v>
      </c>
      <c r="AB5" s="2">
        <v>0</v>
      </c>
      <c r="AC5" s="2">
        <v>0</v>
      </c>
      <c r="AD5" s="2">
        <v>0</v>
      </c>
      <c r="AE5" s="2">
        <v>0</v>
      </c>
      <c r="AF5" s="2">
        <v>0</v>
      </c>
      <c r="AG5" s="2">
        <v>0</v>
      </c>
      <c r="AH5" t="s">
        <v>45</v>
      </c>
      <c r="AI5">
        <v>10</v>
      </c>
    </row>
    <row r="6" spans="1:35" x14ac:dyDescent="0.25">
      <c r="A6" t="s">
        <v>245</v>
      </c>
      <c r="B6" t="s">
        <v>121</v>
      </c>
      <c r="C6" t="s">
        <v>179</v>
      </c>
      <c r="D6" t="s">
        <v>220</v>
      </c>
      <c r="E6" s="2">
        <v>47.141304347826086</v>
      </c>
      <c r="F6" s="2">
        <v>5.5652173913043477</v>
      </c>
      <c r="G6" s="2">
        <v>0.65217391304347827</v>
      </c>
      <c r="H6" s="2">
        <v>0.2608695652173913</v>
      </c>
      <c r="I6" s="2">
        <v>1.0326086956521738</v>
      </c>
      <c r="J6" s="2">
        <v>0</v>
      </c>
      <c r="K6" s="2">
        <v>0</v>
      </c>
      <c r="L6" s="2">
        <v>4.8695652173913047</v>
      </c>
      <c r="M6" s="2">
        <v>5.5652173913043477</v>
      </c>
      <c r="N6" s="2">
        <v>5.2053260869565197</v>
      </c>
      <c r="O6" s="2">
        <v>0.22847359926216274</v>
      </c>
      <c r="P6" s="2">
        <v>4.8472826086956529</v>
      </c>
      <c r="Q6" s="2">
        <v>0</v>
      </c>
      <c r="R6" s="2">
        <v>0.10282453308738761</v>
      </c>
      <c r="S6" s="2">
        <v>4.3011956521739121</v>
      </c>
      <c r="T6" s="2">
        <v>5.4</v>
      </c>
      <c r="U6" s="2">
        <v>0</v>
      </c>
      <c r="V6" s="2">
        <v>0.2057897163938206</v>
      </c>
      <c r="W6" s="2">
        <v>5.7504347826086963</v>
      </c>
      <c r="X6" s="2">
        <v>0.21369565217391304</v>
      </c>
      <c r="Y6" s="2">
        <v>0</v>
      </c>
      <c r="Z6" s="2">
        <v>0.126516024902006</v>
      </c>
      <c r="AA6" s="2">
        <v>0</v>
      </c>
      <c r="AB6" s="2">
        <v>0</v>
      </c>
      <c r="AC6" s="2">
        <v>0</v>
      </c>
      <c r="AD6" s="2">
        <v>0</v>
      </c>
      <c r="AE6" s="2">
        <v>0</v>
      </c>
      <c r="AF6" s="2">
        <v>0</v>
      </c>
      <c r="AG6" s="2">
        <v>0</v>
      </c>
      <c r="AH6" t="s">
        <v>42</v>
      </c>
      <c r="AI6">
        <v>10</v>
      </c>
    </row>
    <row r="7" spans="1:35" x14ac:dyDescent="0.25">
      <c r="A7" t="s">
        <v>245</v>
      </c>
      <c r="B7" t="s">
        <v>140</v>
      </c>
      <c r="C7" t="s">
        <v>194</v>
      </c>
      <c r="D7" t="s">
        <v>212</v>
      </c>
      <c r="E7" s="2">
        <v>25.173913043478262</v>
      </c>
      <c r="F7" s="2">
        <v>5.7391304347826084</v>
      </c>
      <c r="G7" s="2">
        <v>0.26326086956521744</v>
      </c>
      <c r="H7" s="2">
        <v>0</v>
      </c>
      <c r="I7" s="2">
        <v>0</v>
      </c>
      <c r="J7" s="2">
        <v>0</v>
      </c>
      <c r="K7" s="2">
        <v>0</v>
      </c>
      <c r="L7" s="2">
        <v>2.7061956521739132</v>
      </c>
      <c r="M7" s="2">
        <v>1.1542391304347823</v>
      </c>
      <c r="N7" s="2">
        <v>0</v>
      </c>
      <c r="O7" s="2">
        <v>4.5850604490500851E-2</v>
      </c>
      <c r="P7" s="2">
        <v>0</v>
      </c>
      <c r="Q7" s="2">
        <v>0</v>
      </c>
      <c r="R7" s="2">
        <v>0</v>
      </c>
      <c r="S7" s="2">
        <v>12.590869565217391</v>
      </c>
      <c r="T7" s="2">
        <v>6.4085869565217397</v>
      </c>
      <c r="U7" s="2">
        <v>0</v>
      </c>
      <c r="V7" s="2">
        <v>0.75472797927461133</v>
      </c>
      <c r="W7" s="2">
        <v>10.35413043478261</v>
      </c>
      <c r="X7" s="2">
        <v>6.86</v>
      </c>
      <c r="Y7" s="2">
        <v>0</v>
      </c>
      <c r="Z7" s="2">
        <v>0.68380829015544042</v>
      </c>
      <c r="AA7" s="2">
        <v>0</v>
      </c>
      <c r="AB7" s="2">
        <v>0</v>
      </c>
      <c r="AC7" s="2">
        <v>0</v>
      </c>
      <c r="AD7" s="2">
        <v>0</v>
      </c>
      <c r="AE7" s="2">
        <v>0</v>
      </c>
      <c r="AF7" s="2">
        <v>0</v>
      </c>
      <c r="AG7" s="2">
        <v>0</v>
      </c>
      <c r="AH7" t="s">
        <v>61</v>
      </c>
      <c r="AI7">
        <v>10</v>
      </c>
    </row>
    <row r="8" spans="1:35" x14ac:dyDescent="0.25">
      <c r="A8" t="s">
        <v>245</v>
      </c>
      <c r="B8" t="s">
        <v>107</v>
      </c>
      <c r="C8" t="s">
        <v>182</v>
      </c>
      <c r="D8" t="s">
        <v>223</v>
      </c>
      <c r="E8" s="2">
        <v>25.956521739130434</v>
      </c>
      <c r="F8" s="2">
        <v>4.5842391304347823</v>
      </c>
      <c r="G8" s="2">
        <v>2.1739130434782608E-2</v>
      </c>
      <c r="H8" s="2">
        <v>2.6956521739130435</v>
      </c>
      <c r="I8" s="2">
        <v>1.8016304347826086</v>
      </c>
      <c r="J8" s="2">
        <v>0</v>
      </c>
      <c r="K8" s="2">
        <v>0</v>
      </c>
      <c r="L8" s="2">
        <v>0</v>
      </c>
      <c r="M8" s="2">
        <v>5.3070652173913047</v>
      </c>
      <c r="N8" s="2">
        <v>0</v>
      </c>
      <c r="O8" s="2">
        <v>0.20445979899497491</v>
      </c>
      <c r="P8" s="2">
        <v>4.4211956521739131</v>
      </c>
      <c r="Q8" s="2">
        <v>2.6086956521739131</v>
      </c>
      <c r="R8" s="2">
        <v>0.27083333333333337</v>
      </c>
      <c r="S8" s="2">
        <v>0.27173913043478259</v>
      </c>
      <c r="T8" s="2">
        <v>0</v>
      </c>
      <c r="U8" s="2">
        <v>1.0869565217391304E-2</v>
      </c>
      <c r="V8" s="2">
        <v>1.0887772194304857E-2</v>
      </c>
      <c r="W8" s="2">
        <v>0.2391304347826087</v>
      </c>
      <c r="X8" s="2">
        <v>0.13043478260869565</v>
      </c>
      <c r="Y8" s="2">
        <v>4.3614130434782608</v>
      </c>
      <c r="Z8" s="2">
        <v>0.18226549413735346</v>
      </c>
      <c r="AA8" s="2">
        <v>0</v>
      </c>
      <c r="AB8" s="2">
        <v>0</v>
      </c>
      <c r="AC8" s="2">
        <v>0</v>
      </c>
      <c r="AD8" s="2">
        <v>0</v>
      </c>
      <c r="AE8" s="2">
        <v>2.1739130434782608E-2</v>
      </c>
      <c r="AF8" s="2">
        <v>0</v>
      </c>
      <c r="AG8" s="2">
        <v>0</v>
      </c>
      <c r="AH8" t="s">
        <v>28</v>
      </c>
      <c r="AI8">
        <v>10</v>
      </c>
    </row>
    <row r="9" spans="1:35" x14ac:dyDescent="0.25">
      <c r="A9" t="s">
        <v>245</v>
      </c>
      <c r="B9" t="s">
        <v>144</v>
      </c>
      <c r="C9" t="s">
        <v>196</v>
      </c>
      <c r="D9" t="s">
        <v>231</v>
      </c>
      <c r="E9" s="2">
        <v>30.934782608695652</v>
      </c>
      <c r="F9" s="2">
        <v>5.7391304347826084</v>
      </c>
      <c r="G9" s="2">
        <v>0.4891304347826087</v>
      </c>
      <c r="H9" s="2">
        <v>0.13858695652173914</v>
      </c>
      <c r="I9" s="2">
        <v>1.2445652173913044</v>
      </c>
      <c r="J9" s="2">
        <v>0</v>
      </c>
      <c r="K9" s="2">
        <v>0</v>
      </c>
      <c r="L9" s="2">
        <v>0.87804347826086959</v>
      </c>
      <c r="M9" s="2">
        <v>0</v>
      </c>
      <c r="N9" s="2">
        <v>5.6025000000000009</v>
      </c>
      <c r="O9" s="2">
        <v>0.18110681658468028</v>
      </c>
      <c r="P9" s="2">
        <v>6.3581521739130435</v>
      </c>
      <c r="Q9" s="2">
        <v>0</v>
      </c>
      <c r="R9" s="2">
        <v>0.20553408292340128</v>
      </c>
      <c r="S9" s="2">
        <v>2.0673913043478258</v>
      </c>
      <c r="T9" s="2">
        <v>3.3685869565217392</v>
      </c>
      <c r="U9" s="2">
        <v>0</v>
      </c>
      <c r="V9" s="2">
        <v>0.17572382290934643</v>
      </c>
      <c r="W9" s="2">
        <v>6.9146739130434796</v>
      </c>
      <c r="X9" s="2">
        <v>0.44076086956521737</v>
      </c>
      <c r="Y9" s="2">
        <v>0</v>
      </c>
      <c r="Z9" s="2">
        <v>0.2377723120168658</v>
      </c>
      <c r="AA9" s="2">
        <v>0</v>
      </c>
      <c r="AB9" s="2">
        <v>0</v>
      </c>
      <c r="AC9" s="2">
        <v>0</v>
      </c>
      <c r="AD9" s="2">
        <v>0</v>
      </c>
      <c r="AE9" s="2">
        <v>0</v>
      </c>
      <c r="AF9" s="2">
        <v>0</v>
      </c>
      <c r="AG9" s="2">
        <v>0</v>
      </c>
      <c r="AH9" t="s">
        <v>65</v>
      </c>
      <c r="AI9">
        <v>10</v>
      </c>
    </row>
    <row r="10" spans="1:35" x14ac:dyDescent="0.25">
      <c r="A10" t="s">
        <v>245</v>
      </c>
      <c r="B10" t="s">
        <v>81</v>
      </c>
      <c r="C10" t="s">
        <v>160</v>
      </c>
      <c r="D10" t="s">
        <v>206</v>
      </c>
      <c r="E10" s="2">
        <v>30.902173913043477</v>
      </c>
      <c r="F10" s="2">
        <v>3.75</v>
      </c>
      <c r="G10" s="2">
        <v>4.2826086956521738</v>
      </c>
      <c r="H10" s="2">
        <v>0</v>
      </c>
      <c r="I10" s="2">
        <v>0</v>
      </c>
      <c r="J10" s="2">
        <v>0</v>
      </c>
      <c r="K10" s="2">
        <v>0</v>
      </c>
      <c r="L10" s="2">
        <v>0</v>
      </c>
      <c r="M10" s="2">
        <v>4.4918478260869561</v>
      </c>
      <c r="N10" s="2">
        <v>0</v>
      </c>
      <c r="O10" s="2">
        <v>0.1453570172353148</v>
      </c>
      <c r="P10" s="2">
        <v>0</v>
      </c>
      <c r="Q10" s="2">
        <v>11.350543478260869</v>
      </c>
      <c r="R10" s="2">
        <v>0.36730566303200846</v>
      </c>
      <c r="S10" s="2">
        <v>0</v>
      </c>
      <c r="T10" s="2">
        <v>0</v>
      </c>
      <c r="U10" s="2">
        <v>0</v>
      </c>
      <c r="V10" s="2">
        <v>0</v>
      </c>
      <c r="W10" s="2">
        <v>0</v>
      </c>
      <c r="X10" s="2">
        <v>0</v>
      </c>
      <c r="Y10" s="2">
        <v>0</v>
      </c>
      <c r="Z10" s="2">
        <v>0</v>
      </c>
      <c r="AA10" s="2">
        <v>0</v>
      </c>
      <c r="AB10" s="2">
        <v>0</v>
      </c>
      <c r="AC10" s="2">
        <v>0</v>
      </c>
      <c r="AD10" s="2">
        <v>20.163043478260871</v>
      </c>
      <c r="AE10" s="2">
        <v>0</v>
      </c>
      <c r="AF10" s="2">
        <v>0</v>
      </c>
      <c r="AG10" s="2">
        <v>0</v>
      </c>
      <c r="AH10" t="s">
        <v>2</v>
      </c>
      <c r="AI10">
        <v>10</v>
      </c>
    </row>
    <row r="11" spans="1:35" x14ac:dyDescent="0.25">
      <c r="A11" t="s">
        <v>245</v>
      </c>
      <c r="B11" t="s">
        <v>79</v>
      </c>
      <c r="C11" t="s">
        <v>159</v>
      </c>
      <c r="D11" t="s">
        <v>205</v>
      </c>
      <c r="E11" s="2">
        <v>23.152173913043477</v>
      </c>
      <c r="F11" s="2">
        <v>5.0434782608695654</v>
      </c>
      <c r="G11" s="2">
        <v>1.3233695652173914</v>
      </c>
      <c r="H11" s="2">
        <v>5.434782608695652E-2</v>
      </c>
      <c r="I11" s="2">
        <v>0.56793478260869568</v>
      </c>
      <c r="J11" s="2">
        <v>0</v>
      </c>
      <c r="K11" s="2">
        <v>0</v>
      </c>
      <c r="L11" s="2">
        <v>4.619565217391304E-2</v>
      </c>
      <c r="M11" s="2">
        <v>5.9782608695652176E-2</v>
      </c>
      <c r="N11" s="2">
        <v>0</v>
      </c>
      <c r="O11" s="2">
        <v>2.5821596244131459E-3</v>
      </c>
      <c r="P11" s="2">
        <v>4.6576086956521738</v>
      </c>
      <c r="Q11" s="2">
        <v>12.377717391304348</v>
      </c>
      <c r="R11" s="2">
        <v>0.73579812206572781</v>
      </c>
      <c r="S11" s="2">
        <v>2.1739130434782608E-2</v>
      </c>
      <c r="T11" s="2">
        <v>0</v>
      </c>
      <c r="U11" s="2">
        <v>0</v>
      </c>
      <c r="V11" s="2">
        <v>9.3896713615023483E-4</v>
      </c>
      <c r="W11" s="2">
        <v>2.1195652173913043E-2</v>
      </c>
      <c r="X11" s="2">
        <v>0</v>
      </c>
      <c r="Y11" s="2">
        <v>0</v>
      </c>
      <c r="Z11" s="2">
        <v>9.1549295774647887E-4</v>
      </c>
      <c r="AA11" s="2">
        <v>0</v>
      </c>
      <c r="AB11" s="2">
        <v>0</v>
      </c>
      <c r="AC11" s="2">
        <v>0</v>
      </c>
      <c r="AD11" s="2">
        <v>0</v>
      </c>
      <c r="AE11" s="2">
        <v>0</v>
      </c>
      <c r="AF11" s="2">
        <v>0</v>
      </c>
      <c r="AG11" s="2">
        <v>2.1739130434782608E-2</v>
      </c>
      <c r="AH11" t="s">
        <v>0</v>
      </c>
      <c r="AI11">
        <v>10</v>
      </c>
    </row>
    <row r="12" spans="1:35" x14ac:dyDescent="0.25">
      <c r="A12" t="s">
        <v>245</v>
      </c>
      <c r="B12" t="s">
        <v>132</v>
      </c>
      <c r="C12" t="s">
        <v>191</v>
      </c>
      <c r="D12" t="s">
        <v>227</v>
      </c>
      <c r="E12" s="2">
        <v>36.478260869565219</v>
      </c>
      <c r="F12" s="2">
        <v>44.181630434782605</v>
      </c>
      <c r="G12" s="2">
        <v>0.375</v>
      </c>
      <c r="H12" s="2">
        <v>0.22010869565217392</v>
      </c>
      <c r="I12" s="2">
        <v>1.4836956521739131</v>
      </c>
      <c r="J12" s="2">
        <v>0</v>
      </c>
      <c r="K12" s="2">
        <v>0</v>
      </c>
      <c r="L12" s="2">
        <v>1.9116304347826087</v>
      </c>
      <c r="M12" s="2">
        <v>4.2206521739130434</v>
      </c>
      <c r="N12" s="2">
        <v>0</v>
      </c>
      <c r="O12" s="2">
        <v>0.11570321811680571</v>
      </c>
      <c r="P12" s="2">
        <v>4.7818478260869579</v>
      </c>
      <c r="Q12" s="2">
        <v>1.2752173913043479</v>
      </c>
      <c r="R12" s="2">
        <v>0.16604588796185937</v>
      </c>
      <c r="S12" s="2">
        <v>4.4790217391304346</v>
      </c>
      <c r="T12" s="2">
        <v>0.95804347826086977</v>
      </c>
      <c r="U12" s="2">
        <v>0</v>
      </c>
      <c r="V12" s="2">
        <v>0.14904946364719904</v>
      </c>
      <c r="W12" s="2">
        <v>5.8292391304347824</v>
      </c>
      <c r="X12" s="2">
        <v>4.2086956521739127</v>
      </c>
      <c r="Y12" s="2">
        <v>0</v>
      </c>
      <c r="Z12" s="2">
        <v>0.27517580452920137</v>
      </c>
      <c r="AA12" s="2">
        <v>0</v>
      </c>
      <c r="AB12" s="2">
        <v>0</v>
      </c>
      <c r="AC12" s="2">
        <v>0</v>
      </c>
      <c r="AD12" s="2">
        <v>0</v>
      </c>
      <c r="AE12" s="2">
        <v>0</v>
      </c>
      <c r="AF12" s="2">
        <v>0</v>
      </c>
      <c r="AG12" s="2">
        <v>0</v>
      </c>
      <c r="AH12" t="s">
        <v>53</v>
      </c>
      <c r="AI12">
        <v>10</v>
      </c>
    </row>
    <row r="13" spans="1:35" x14ac:dyDescent="0.25">
      <c r="A13" t="s">
        <v>245</v>
      </c>
      <c r="B13" t="s">
        <v>84</v>
      </c>
      <c r="C13" t="s">
        <v>163</v>
      </c>
      <c r="D13" t="s">
        <v>208</v>
      </c>
      <c r="E13" s="2">
        <v>58.021739130434781</v>
      </c>
      <c r="F13" s="2">
        <v>5.5652173913043477</v>
      </c>
      <c r="G13" s="2">
        <v>0.86413043478260865</v>
      </c>
      <c r="H13" s="2">
        <v>0.34510869565217389</v>
      </c>
      <c r="I13" s="2">
        <v>1.0108695652173914</v>
      </c>
      <c r="J13" s="2">
        <v>0</v>
      </c>
      <c r="K13" s="2">
        <v>0</v>
      </c>
      <c r="L13" s="2">
        <v>2.0160869565217392</v>
      </c>
      <c r="M13" s="2">
        <v>5.1304347826086953</v>
      </c>
      <c r="N13" s="2">
        <v>6.8516304347826118</v>
      </c>
      <c r="O13" s="2">
        <v>0.2065099288122893</v>
      </c>
      <c r="P13" s="2">
        <v>5.3043478260869561</v>
      </c>
      <c r="Q13" s="2">
        <v>3.0178260869565214</v>
      </c>
      <c r="R13" s="2">
        <v>0.14343199700262271</v>
      </c>
      <c r="S13" s="2">
        <v>2.2931521739130436</v>
      </c>
      <c r="T13" s="2">
        <v>0</v>
      </c>
      <c r="U13" s="2">
        <v>0</v>
      </c>
      <c r="V13" s="2">
        <v>3.9522292993630574E-2</v>
      </c>
      <c r="W13" s="2">
        <v>4.7591304347826098</v>
      </c>
      <c r="X13" s="2">
        <v>0</v>
      </c>
      <c r="Y13" s="2">
        <v>0</v>
      </c>
      <c r="Z13" s="2">
        <v>8.2023229674035233E-2</v>
      </c>
      <c r="AA13" s="2">
        <v>0</v>
      </c>
      <c r="AB13" s="2">
        <v>0</v>
      </c>
      <c r="AC13" s="2">
        <v>0</v>
      </c>
      <c r="AD13" s="2">
        <v>0</v>
      </c>
      <c r="AE13" s="2">
        <v>0</v>
      </c>
      <c r="AF13" s="2">
        <v>0</v>
      </c>
      <c r="AG13" s="2">
        <v>0</v>
      </c>
      <c r="AH13" t="s">
        <v>5</v>
      </c>
      <c r="AI13">
        <v>10</v>
      </c>
    </row>
    <row r="14" spans="1:35" x14ac:dyDescent="0.25">
      <c r="A14" t="s">
        <v>245</v>
      </c>
      <c r="B14" t="s">
        <v>93</v>
      </c>
      <c r="C14" t="s">
        <v>163</v>
      </c>
      <c r="D14" t="s">
        <v>208</v>
      </c>
      <c r="E14" s="2">
        <v>63.706521739130437</v>
      </c>
      <c r="F14" s="2">
        <v>5.5652173913043477</v>
      </c>
      <c r="G14" s="2">
        <v>1.173913043478261</v>
      </c>
      <c r="H14" s="2">
        <v>0.3125</v>
      </c>
      <c r="I14" s="2">
        <v>1.6358695652173914</v>
      </c>
      <c r="J14" s="2">
        <v>0.65217391304347827</v>
      </c>
      <c r="K14" s="2">
        <v>0</v>
      </c>
      <c r="L14" s="2">
        <v>7.0514130434782603</v>
      </c>
      <c r="M14" s="2">
        <v>5.0547826086956533</v>
      </c>
      <c r="N14" s="2">
        <v>6.1906521739130431</v>
      </c>
      <c r="O14" s="2">
        <v>0.17651936529602458</v>
      </c>
      <c r="P14" s="2">
        <v>3.0423913043478259</v>
      </c>
      <c r="Q14" s="2">
        <v>2.7281521739130432</v>
      </c>
      <c r="R14" s="2">
        <v>9.058010578399589E-2</v>
      </c>
      <c r="S14" s="2">
        <v>11.848695652173914</v>
      </c>
      <c r="T14" s="2">
        <v>0</v>
      </c>
      <c r="U14" s="2">
        <v>0</v>
      </c>
      <c r="V14" s="2">
        <v>0.18598873912301656</v>
      </c>
      <c r="W14" s="2">
        <v>19.668913043478266</v>
      </c>
      <c r="X14" s="2">
        <v>0</v>
      </c>
      <c r="Y14" s="2">
        <v>0</v>
      </c>
      <c r="Z14" s="2">
        <v>0.30874253540351482</v>
      </c>
      <c r="AA14" s="2">
        <v>0</v>
      </c>
      <c r="AB14" s="2">
        <v>0</v>
      </c>
      <c r="AC14" s="2">
        <v>0</v>
      </c>
      <c r="AD14" s="2">
        <v>0</v>
      </c>
      <c r="AE14" s="2">
        <v>0</v>
      </c>
      <c r="AF14" s="2">
        <v>0</v>
      </c>
      <c r="AG14" s="2">
        <v>0.45652173913043476</v>
      </c>
      <c r="AH14" t="s">
        <v>14</v>
      </c>
      <c r="AI14">
        <v>10</v>
      </c>
    </row>
    <row r="15" spans="1:35" x14ac:dyDescent="0.25">
      <c r="A15" t="s">
        <v>245</v>
      </c>
      <c r="B15" t="s">
        <v>156</v>
      </c>
      <c r="C15" t="s">
        <v>168</v>
      </c>
      <c r="D15" t="s">
        <v>212</v>
      </c>
      <c r="E15" s="2">
        <v>49.619565217391305</v>
      </c>
      <c r="F15" s="2">
        <v>3.5652173913043477</v>
      </c>
      <c r="G15" s="2">
        <v>1.7608695652173914</v>
      </c>
      <c r="H15" s="2">
        <v>0.2247826086956522</v>
      </c>
      <c r="I15" s="2">
        <v>0</v>
      </c>
      <c r="J15" s="2">
        <v>0</v>
      </c>
      <c r="K15" s="2">
        <v>0</v>
      </c>
      <c r="L15" s="2">
        <v>3.4200000000000013</v>
      </c>
      <c r="M15" s="2">
        <v>0</v>
      </c>
      <c r="N15" s="2">
        <v>11.177391304347827</v>
      </c>
      <c r="O15" s="2">
        <v>0.22526177437020811</v>
      </c>
      <c r="P15" s="2">
        <v>5.8843478260869553</v>
      </c>
      <c r="Q15" s="2">
        <v>0</v>
      </c>
      <c r="R15" s="2">
        <v>0.11858926615553118</v>
      </c>
      <c r="S15" s="2">
        <v>16.244130434782608</v>
      </c>
      <c r="T15" s="2">
        <v>0</v>
      </c>
      <c r="U15" s="2">
        <v>0</v>
      </c>
      <c r="V15" s="2">
        <v>0.3273734939759036</v>
      </c>
      <c r="W15" s="2">
        <v>8.8544565217391327</v>
      </c>
      <c r="X15" s="2">
        <v>0</v>
      </c>
      <c r="Y15" s="2">
        <v>0</v>
      </c>
      <c r="Z15" s="2">
        <v>0.17844687842278209</v>
      </c>
      <c r="AA15" s="2">
        <v>0</v>
      </c>
      <c r="AB15" s="2">
        <v>0</v>
      </c>
      <c r="AC15" s="2">
        <v>0</v>
      </c>
      <c r="AD15" s="2">
        <v>0</v>
      </c>
      <c r="AE15" s="2">
        <v>16.589130434782607</v>
      </c>
      <c r="AF15" s="2">
        <v>0</v>
      </c>
      <c r="AG15" s="2">
        <v>1.0434782608695652</v>
      </c>
      <c r="AH15" t="s">
        <v>77</v>
      </c>
      <c r="AI15">
        <v>10</v>
      </c>
    </row>
    <row r="16" spans="1:35" x14ac:dyDescent="0.25">
      <c r="A16" t="s">
        <v>245</v>
      </c>
      <c r="B16" t="s">
        <v>154</v>
      </c>
      <c r="C16" t="s">
        <v>165</v>
      </c>
      <c r="D16" t="s">
        <v>212</v>
      </c>
      <c r="E16" s="2">
        <v>72.880434782608702</v>
      </c>
      <c r="F16" s="2">
        <v>5.5652173913043477</v>
      </c>
      <c r="G16" s="2">
        <v>0.28260869565217389</v>
      </c>
      <c r="H16" s="2">
        <v>1.3423913043478262</v>
      </c>
      <c r="I16" s="2">
        <v>2.2010869565217392</v>
      </c>
      <c r="J16" s="2">
        <v>0.73369565217391308</v>
      </c>
      <c r="K16" s="2">
        <v>0</v>
      </c>
      <c r="L16" s="2">
        <v>5.5478260869565217</v>
      </c>
      <c r="M16" s="2">
        <v>4.2646739130434757</v>
      </c>
      <c r="N16" s="2">
        <v>0</v>
      </c>
      <c r="O16" s="2">
        <v>5.8516032811334787E-2</v>
      </c>
      <c r="P16" s="2">
        <v>5.4110869565217392</v>
      </c>
      <c r="Q16" s="2">
        <v>3.9035869565217389</v>
      </c>
      <c r="R16" s="2">
        <v>0.12780760626398208</v>
      </c>
      <c r="S16" s="2">
        <v>11.59782608695652</v>
      </c>
      <c r="T16" s="2">
        <v>0</v>
      </c>
      <c r="U16" s="2">
        <v>0</v>
      </c>
      <c r="V16" s="2">
        <v>0.15913497390007453</v>
      </c>
      <c r="W16" s="2">
        <v>12.720217391304345</v>
      </c>
      <c r="X16" s="2">
        <v>0</v>
      </c>
      <c r="Y16" s="2">
        <v>0</v>
      </c>
      <c r="Z16" s="2">
        <v>0.17453542132736757</v>
      </c>
      <c r="AA16" s="2">
        <v>0</v>
      </c>
      <c r="AB16" s="2">
        <v>0</v>
      </c>
      <c r="AC16" s="2">
        <v>0</v>
      </c>
      <c r="AD16" s="2">
        <v>0</v>
      </c>
      <c r="AE16" s="2">
        <v>0</v>
      </c>
      <c r="AF16" s="2">
        <v>0</v>
      </c>
      <c r="AG16" s="2">
        <v>0.17391304347826086</v>
      </c>
      <c r="AH16" t="s">
        <v>75</v>
      </c>
      <c r="AI16">
        <v>10</v>
      </c>
    </row>
    <row r="17" spans="1:35" x14ac:dyDescent="0.25">
      <c r="A17" t="s">
        <v>245</v>
      </c>
      <c r="B17" t="s">
        <v>123</v>
      </c>
      <c r="C17" t="s">
        <v>166</v>
      </c>
      <c r="D17" t="s">
        <v>210</v>
      </c>
      <c r="E17" s="2">
        <v>27.217391304347824</v>
      </c>
      <c r="F17" s="2">
        <v>5.5652173913043477</v>
      </c>
      <c r="G17" s="2">
        <v>0</v>
      </c>
      <c r="H17" s="2">
        <v>0.15217391304347827</v>
      </c>
      <c r="I17" s="2">
        <v>0</v>
      </c>
      <c r="J17" s="2">
        <v>0</v>
      </c>
      <c r="K17" s="2">
        <v>0</v>
      </c>
      <c r="L17" s="2">
        <v>0.86065217391304338</v>
      </c>
      <c r="M17" s="2">
        <v>1.1758695652173912</v>
      </c>
      <c r="N17" s="2">
        <v>5.403586956521738</v>
      </c>
      <c r="O17" s="2">
        <v>0.2417372204472843</v>
      </c>
      <c r="P17" s="2">
        <v>0</v>
      </c>
      <c r="Q17" s="2">
        <v>0</v>
      </c>
      <c r="R17" s="2">
        <v>0</v>
      </c>
      <c r="S17" s="2">
        <v>6.8766304347826086</v>
      </c>
      <c r="T17" s="2">
        <v>0</v>
      </c>
      <c r="U17" s="2">
        <v>0</v>
      </c>
      <c r="V17" s="2">
        <v>0.25265575079872205</v>
      </c>
      <c r="W17" s="2">
        <v>5.0384782608695629</v>
      </c>
      <c r="X17" s="2">
        <v>0</v>
      </c>
      <c r="Y17" s="2">
        <v>0</v>
      </c>
      <c r="Z17" s="2">
        <v>0.18511980830670918</v>
      </c>
      <c r="AA17" s="2">
        <v>0</v>
      </c>
      <c r="AB17" s="2">
        <v>0</v>
      </c>
      <c r="AC17" s="2">
        <v>0</v>
      </c>
      <c r="AD17" s="2">
        <v>0</v>
      </c>
      <c r="AE17" s="2">
        <v>0</v>
      </c>
      <c r="AF17" s="2">
        <v>0</v>
      </c>
      <c r="AG17" s="2">
        <v>0</v>
      </c>
      <c r="AH17" t="s">
        <v>44</v>
      </c>
      <c r="AI17">
        <v>10</v>
      </c>
    </row>
    <row r="18" spans="1:35" x14ac:dyDescent="0.25">
      <c r="A18" t="s">
        <v>245</v>
      </c>
      <c r="B18" t="s">
        <v>92</v>
      </c>
      <c r="C18" t="s">
        <v>170</v>
      </c>
      <c r="D18" t="s">
        <v>214</v>
      </c>
      <c r="E18" s="2">
        <v>39.902173913043477</v>
      </c>
      <c r="F18" s="2">
        <v>8.9565217391304355</v>
      </c>
      <c r="G18" s="2">
        <v>0.31554347826086976</v>
      </c>
      <c r="H18" s="2">
        <v>0.25271739130434784</v>
      </c>
      <c r="I18" s="2">
        <v>0</v>
      </c>
      <c r="J18" s="2">
        <v>0</v>
      </c>
      <c r="K18" s="2">
        <v>0</v>
      </c>
      <c r="L18" s="2">
        <v>3.6854347826086955</v>
      </c>
      <c r="M18" s="2">
        <v>5.0126086956521734</v>
      </c>
      <c r="N18" s="2">
        <v>2.8576086956521736</v>
      </c>
      <c r="O18" s="2">
        <v>0.19723780986107328</v>
      </c>
      <c r="P18" s="2">
        <v>5.9490217391304352</v>
      </c>
      <c r="Q18" s="2">
        <v>1.7245652173913044</v>
      </c>
      <c r="R18" s="2">
        <v>0.19230999727594661</v>
      </c>
      <c r="S18" s="2">
        <v>0.11663043478260871</v>
      </c>
      <c r="T18" s="2">
        <v>0.7860869565217391</v>
      </c>
      <c r="U18" s="2">
        <v>0</v>
      </c>
      <c r="V18" s="2">
        <v>2.2623263415962953E-2</v>
      </c>
      <c r="W18" s="2">
        <v>0.79032608695652184</v>
      </c>
      <c r="X18" s="2">
        <v>2.1405434782608697</v>
      </c>
      <c r="Y18" s="2">
        <v>0</v>
      </c>
      <c r="Z18" s="2">
        <v>7.3451375646962691E-2</v>
      </c>
      <c r="AA18" s="2">
        <v>0</v>
      </c>
      <c r="AB18" s="2">
        <v>0</v>
      </c>
      <c r="AC18" s="2">
        <v>0</v>
      </c>
      <c r="AD18" s="2">
        <v>0</v>
      </c>
      <c r="AE18" s="2">
        <v>0</v>
      </c>
      <c r="AF18" s="2">
        <v>0</v>
      </c>
      <c r="AG18" s="2">
        <v>0</v>
      </c>
      <c r="AH18" t="s">
        <v>13</v>
      </c>
      <c r="AI18">
        <v>10</v>
      </c>
    </row>
    <row r="19" spans="1:35" x14ac:dyDescent="0.25">
      <c r="A19" t="s">
        <v>245</v>
      </c>
      <c r="B19" t="s">
        <v>94</v>
      </c>
      <c r="C19" t="s">
        <v>169</v>
      </c>
      <c r="D19" t="s">
        <v>213</v>
      </c>
      <c r="E19" s="2">
        <v>62.489130434782609</v>
      </c>
      <c r="F19" s="2">
        <v>5.5652173913043477</v>
      </c>
      <c r="G19" s="2">
        <v>0</v>
      </c>
      <c r="H19" s="2">
        <v>0.39402173913043476</v>
      </c>
      <c r="I19" s="2">
        <v>6.1413043478260876E-2</v>
      </c>
      <c r="J19" s="2">
        <v>0</v>
      </c>
      <c r="K19" s="2">
        <v>0</v>
      </c>
      <c r="L19" s="2">
        <v>1.2830434782608697</v>
      </c>
      <c r="M19" s="2">
        <v>4.5217391304347823</v>
      </c>
      <c r="N19" s="2">
        <v>0</v>
      </c>
      <c r="O19" s="2">
        <v>7.2360410506174977E-2</v>
      </c>
      <c r="P19" s="2">
        <v>5.2989130434782625</v>
      </c>
      <c r="Q19" s="2">
        <v>1.1928260869565219</v>
      </c>
      <c r="R19" s="2">
        <v>0.10388589319881722</v>
      </c>
      <c r="S19" s="2">
        <v>2.8853260869565212</v>
      </c>
      <c r="T19" s="2">
        <v>2.9020652173913049</v>
      </c>
      <c r="U19" s="2">
        <v>0</v>
      </c>
      <c r="V19" s="2">
        <v>9.2614367716124552E-2</v>
      </c>
      <c r="W19" s="2">
        <v>1.2395652173913043</v>
      </c>
      <c r="X19" s="2">
        <v>5.6398913043478265</v>
      </c>
      <c r="Y19" s="2">
        <v>0</v>
      </c>
      <c r="Z19" s="2">
        <v>0.11009045051313274</v>
      </c>
      <c r="AA19" s="2">
        <v>0</v>
      </c>
      <c r="AB19" s="2">
        <v>0</v>
      </c>
      <c r="AC19" s="2">
        <v>0</v>
      </c>
      <c r="AD19" s="2">
        <v>0</v>
      </c>
      <c r="AE19" s="2">
        <v>0</v>
      </c>
      <c r="AF19" s="2">
        <v>0</v>
      </c>
      <c r="AG19" s="2">
        <v>0</v>
      </c>
      <c r="AH19" t="s">
        <v>15</v>
      </c>
      <c r="AI19">
        <v>10</v>
      </c>
    </row>
    <row r="20" spans="1:35" x14ac:dyDescent="0.25">
      <c r="A20" t="s">
        <v>245</v>
      </c>
      <c r="B20" t="s">
        <v>101</v>
      </c>
      <c r="C20" t="s">
        <v>176</v>
      </c>
      <c r="D20" t="s">
        <v>218</v>
      </c>
      <c r="E20" s="2">
        <v>24.445652173913043</v>
      </c>
      <c r="F20" s="2">
        <v>2.9565217391304346</v>
      </c>
      <c r="G20" s="2">
        <v>0</v>
      </c>
      <c r="H20" s="2">
        <v>0</v>
      </c>
      <c r="I20" s="2">
        <v>0</v>
      </c>
      <c r="J20" s="2">
        <v>0</v>
      </c>
      <c r="K20" s="2">
        <v>0</v>
      </c>
      <c r="L20" s="2">
        <v>0</v>
      </c>
      <c r="M20" s="2">
        <v>4.4228260869565226</v>
      </c>
      <c r="N20" s="2">
        <v>0</v>
      </c>
      <c r="O20" s="2">
        <v>0.18092485549132953</v>
      </c>
      <c r="P20" s="2">
        <v>0</v>
      </c>
      <c r="Q20" s="2">
        <v>1.3183695652173915</v>
      </c>
      <c r="R20" s="2">
        <v>5.3930635838150297E-2</v>
      </c>
      <c r="S20" s="2">
        <v>0.20608695652173917</v>
      </c>
      <c r="T20" s="2">
        <v>0</v>
      </c>
      <c r="U20" s="2">
        <v>0</v>
      </c>
      <c r="V20" s="2">
        <v>8.4304135171187206E-3</v>
      </c>
      <c r="W20" s="2">
        <v>0.12304347826086959</v>
      </c>
      <c r="X20" s="2">
        <v>0.31597826086956521</v>
      </c>
      <c r="Y20" s="2">
        <v>8.4230434782608707</v>
      </c>
      <c r="Z20" s="2">
        <v>0.36252112049799917</v>
      </c>
      <c r="AA20" s="2">
        <v>0</v>
      </c>
      <c r="AB20" s="2">
        <v>0</v>
      </c>
      <c r="AC20" s="2">
        <v>0</v>
      </c>
      <c r="AD20" s="2">
        <v>0</v>
      </c>
      <c r="AE20" s="2">
        <v>0</v>
      </c>
      <c r="AF20" s="2">
        <v>0</v>
      </c>
      <c r="AG20" s="2">
        <v>0</v>
      </c>
      <c r="AH20" t="s">
        <v>22</v>
      </c>
      <c r="AI20">
        <v>10</v>
      </c>
    </row>
    <row r="21" spans="1:35" x14ac:dyDescent="0.25">
      <c r="A21" t="s">
        <v>245</v>
      </c>
      <c r="B21" t="s">
        <v>106</v>
      </c>
      <c r="C21" t="s">
        <v>181</v>
      </c>
      <c r="D21" t="s">
        <v>222</v>
      </c>
      <c r="E21" s="2">
        <v>29.467391304347824</v>
      </c>
      <c r="F21" s="2">
        <v>5.5652173913043477</v>
      </c>
      <c r="G21" s="2">
        <v>0</v>
      </c>
      <c r="H21" s="2">
        <v>0.13043478260869565</v>
      </c>
      <c r="I21" s="2">
        <v>0</v>
      </c>
      <c r="J21" s="2">
        <v>0</v>
      </c>
      <c r="K21" s="2">
        <v>0</v>
      </c>
      <c r="L21" s="2">
        <v>0.14043478260869566</v>
      </c>
      <c r="M21" s="2">
        <v>5.7582608695652171</v>
      </c>
      <c r="N21" s="2">
        <v>0</v>
      </c>
      <c r="O21" s="2">
        <v>0.19541128734784213</v>
      </c>
      <c r="P21" s="2">
        <v>4.0823913043478255</v>
      </c>
      <c r="Q21" s="2">
        <v>0.58586956521739131</v>
      </c>
      <c r="R21" s="2">
        <v>0.15842124677240868</v>
      </c>
      <c r="S21" s="2">
        <v>0.98282608695652196</v>
      </c>
      <c r="T21" s="2">
        <v>0.29782608695652174</v>
      </c>
      <c r="U21" s="2">
        <v>0</v>
      </c>
      <c r="V21" s="2">
        <v>4.3459977867945414E-2</v>
      </c>
      <c r="W21" s="2">
        <v>0.61619565217391314</v>
      </c>
      <c r="X21" s="2">
        <v>1.8055434782608695</v>
      </c>
      <c r="Y21" s="2">
        <v>0</v>
      </c>
      <c r="Z21" s="2">
        <v>8.2183696053116942E-2</v>
      </c>
      <c r="AA21" s="2">
        <v>0</v>
      </c>
      <c r="AB21" s="2">
        <v>0</v>
      </c>
      <c r="AC21" s="2">
        <v>0</v>
      </c>
      <c r="AD21" s="2">
        <v>0</v>
      </c>
      <c r="AE21" s="2">
        <v>0</v>
      </c>
      <c r="AF21" s="2">
        <v>0</v>
      </c>
      <c r="AG21" s="2">
        <v>0</v>
      </c>
      <c r="AH21" t="s">
        <v>27</v>
      </c>
      <c r="AI21">
        <v>10</v>
      </c>
    </row>
    <row r="22" spans="1:35" x14ac:dyDescent="0.25">
      <c r="A22" t="s">
        <v>245</v>
      </c>
      <c r="B22" t="s">
        <v>136</v>
      </c>
      <c r="C22" t="s">
        <v>194</v>
      </c>
      <c r="D22" t="s">
        <v>212</v>
      </c>
      <c r="E22" s="2">
        <v>94.282608695652172</v>
      </c>
      <c r="F22" s="2">
        <v>5.7391304347826084</v>
      </c>
      <c r="G22" s="2">
        <v>0</v>
      </c>
      <c r="H22" s="2">
        <v>0</v>
      </c>
      <c r="I22" s="2">
        <v>0</v>
      </c>
      <c r="J22" s="2">
        <v>0</v>
      </c>
      <c r="K22" s="2">
        <v>0</v>
      </c>
      <c r="L22" s="2">
        <v>9.2682608695652213</v>
      </c>
      <c r="M22" s="2">
        <v>11.727065217391308</v>
      </c>
      <c r="N22" s="2">
        <v>12.210217391304344</v>
      </c>
      <c r="O22" s="2">
        <v>0.25388863269541162</v>
      </c>
      <c r="P22" s="2">
        <v>0</v>
      </c>
      <c r="Q22" s="2">
        <v>5.4005434782608708</v>
      </c>
      <c r="R22" s="2">
        <v>5.7280378141572531E-2</v>
      </c>
      <c r="S22" s="2">
        <v>15.071739130434789</v>
      </c>
      <c r="T22" s="2">
        <v>9.0013043478260872</v>
      </c>
      <c r="U22" s="2">
        <v>0</v>
      </c>
      <c r="V22" s="2">
        <v>0.25532856813465538</v>
      </c>
      <c r="W22" s="2">
        <v>11.380326086956519</v>
      </c>
      <c r="X22" s="2">
        <v>12.513586956521742</v>
      </c>
      <c r="Y22" s="2">
        <v>1.9346739130434787</v>
      </c>
      <c r="Z22" s="2">
        <v>0.2739485819691031</v>
      </c>
      <c r="AA22" s="2">
        <v>0</v>
      </c>
      <c r="AB22" s="2">
        <v>0</v>
      </c>
      <c r="AC22" s="2">
        <v>0</v>
      </c>
      <c r="AD22" s="2">
        <v>0</v>
      </c>
      <c r="AE22" s="2">
        <v>0</v>
      </c>
      <c r="AF22" s="2">
        <v>0</v>
      </c>
      <c r="AG22" s="2">
        <v>0</v>
      </c>
      <c r="AH22" t="s">
        <v>57</v>
      </c>
      <c r="AI22">
        <v>10</v>
      </c>
    </row>
    <row r="23" spans="1:35" x14ac:dyDescent="0.25">
      <c r="A23" t="s">
        <v>245</v>
      </c>
      <c r="B23" t="s">
        <v>117</v>
      </c>
      <c r="C23" t="s">
        <v>188</v>
      </c>
      <c r="D23" t="s">
        <v>227</v>
      </c>
      <c r="E23" s="2">
        <v>36.836956521739133</v>
      </c>
      <c r="F23" s="2">
        <v>5.9130434782608692</v>
      </c>
      <c r="G23" s="2">
        <v>0</v>
      </c>
      <c r="H23" s="2">
        <v>0</v>
      </c>
      <c r="I23" s="2">
        <v>1.6130434782608696</v>
      </c>
      <c r="J23" s="2">
        <v>0</v>
      </c>
      <c r="K23" s="2">
        <v>0</v>
      </c>
      <c r="L23" s="2">
        <v>0.14652173913043479</v>
      </c>
      <c r="M23" s="2">
        <v>0</v>
      </c>
      <c r="N23" s="2">
        <v>0</v>
      </c>
      <c r="O23" s="2">
        <v>0</v>
      </c>
      <c r="P23" s="2">
        <v>4.1141304347826084</v>
      </c>
      <c r="Q23" s="2">
        <v>2.1331521739130435</v>
      </c>
      <c r="R23" s="2">
        <v>0.16959280023605783</v>
      </c>
      <c r="S23" s="2">
        <v>0.92499999999999993</v>
      </c>
      <c r="T23" s="2">
        <v>0.35054347826086957</v>
      </c>
      <c r="U23" s="2">
        <v>0</v>
      </c>
      <c r="V23" s="2">
        <v>3.4626733549719679E-2</v>
      </c>
      <c r="W23" s="2">
        <v>1.6776086956521739</v>
      </c>
      <c r="X23" s="2">
        <v>2.7197826086956525</v>
      </c>
      <c r="Y23" s="2">
        <v>0</v>
      </c>
      <c r="Z23" s="2">
        <v>0.11937444673945115</v>
      </c>
      <c r="AA23" s="2">
        <v>0</v>
      </c>
      <c r="AB23" s="2">
        <v>0</v>
      </c>
      <c r="AC23" s="2">
        <v>0</v>
      </c>
      <c r="AD23" s="2">
        <v>25.929347826086957</v>
      </c>
      <c r="AE23" s="2">
        <v>0</v>
      </c>
      <c r="AF23" s="2">
        <v>0</v>
      </c>
      <c r="AG23" s="2">
        <v>0</v>
      </c>
      <c r="AH23" t="s">
        <v>38</v>
      </c>
      <c r="AI23">
        <v>10</v>
      </c>
    </row>
    <row r="24" spans="1:35" x14ac:dyDescent="0.25">
      <c r="A24" t="s">
        <v>245</v>
      </c>
      <c r="B24" t="s">
        <v>139</v>
      </c>
      <c r="C24" t="s">
        <v>195</v>
      </c>
      <c r="D24" t="s">
        <v>230</v>
      </c>
      <c r="E24" s="2">
        <v>25.891304347826086</v>
      </c>
      <c r="F24" s="2">
        <v>5.7391304347826084</v>
      </c>
      <c r="G24" s="2">
        <v>0.19565217391304349</v>
      </c>
      <c r="H24" s="2">
        <v>0.10869565217391304</v>
      </c>
      <c r="I24" s="2">
        <v>0.52173913043478259</v>
      </c>
      <c r="J24" s="2">
        <v>0</v>
      </c>
      <c r="K24" s="2">
        <v>0</v>
      </c>
      <c r="L24" s="2">
        <v>3.6086956521739127E-2</v>
      </c>
      <c r="M24" s="2">
        <v>0</v>
      </c>
      <c r="N24" s="2">
        <v>2.6644565217391301</v>
      </c>
      <c r="O24" s="2">
        <v>0.10290931989924432</v>
      </c>
      <c r="P24" s="2">
        <v>2.7072826086956523</v>
      </c>
      <c r="Q24" s="2">
        <v>0.51434782608695639</v>
      </c>
      <c r="R24" s="2">
        <v>0.12442905121746432</v>
      </c>
      <c r="S24" s="2">
        <v>1.0884782608695651</v>
      </c>
      <c r="T24" s="2">
        <v>0</v>
      </c>
      <c r="U24" s="2">
        <v>0</v>
      </c>
      <c r="V24" s="2">
        <v>4.2040302267002519E-2</v>
      </c>
      <c r="W24" s="2">
        <v>8.6270652173913032</v>
      </c>
      <c r="X24" s="2">
        <v>3.2736956521739118</v>
      </c>
      <c r="Y24" s="2">
        <v>0</v>
      </c>
      <c r="Z24" s="2">
        <v>0.45964315701091513</v>
      </c>
      <c r="AA24" s="2">
        <v>0</v>
      </c>
      <c r="AB24" s="2">
        <v>0</v>
      </c>
      <c r="AC24" s="2">
        <v>0</v>
      </c>
      <c r="AD24" s="2">
        <v>0</v>
      </c>
      <c r="AE24" s="2">
        <v>0</v>
      </c>
      <c r="AF24" s="2">
        <v>0</v>
      </c>
      <c r="AG24" s="2">
        <v>0</v>
      </c>
      <c r="AH24" t="s">
        <v>60</v>
      </c>
      <c r="AI24">
        <v>10</v>
      </c>
    </row>
    <row r="25" spans="1:35" x14ac:dyDescent="0.25">
      <c r="A25" t="s">
        <v>245</v>
      </c>
      <c r="B25" t="s">
        <v>99</v>
      </c>
      <c r="C25" t="s">
        <v>174</v>
      </c>
      <c r="D25" t="s">
        <v>200</v>
      </c>
      <c r="E25" s="2">
        <v>32.923913043478258</v>
      </c>
      <c r="F25" s="2">
        <v>0</v>
      </c>
      <c r="G25" s="2">
        <v>0</v>
      </c>
      <c r="H25" s="2">
        <v>0</v>
      </c>
      <c r="I25" s="2">
        <v>0</v>
      </c>
      <c r="J25" s="2">
        <v>0</v>
      </c>
      <c r="K25" s="2">
        <v>0</v>
      </c>
      <c r="L25" s="2">
        <v>0</v>
      </c>
      <c r="M25" s="2">
        <v>0</v>
      </c>
      <c r="N25" s="2">
        <v>0</v>
      </c>
      <c r="O25" s="2">
        <v>0</v>
      </c>
      <c r="P25" s="2">
        <v>5.9116304347826087</v>
      </c>
      <c r="Q25" s="2">
        <v>0</v>
      </c>
      <c r="R25" s="2">
        <v>0.17955430835259162</v>
      </c>
      <c r="S25" s="2">
        <v>0</v>
      </c>
      <c r="T25" s="2">
        <v>0</v>
      </c>
      <c r="U25" s="2">
        <v>0</v>
      </c>
      <c r="V25" s="2">
        <v>0</v>
      </c>
      <c r="W25" s="2">
        <v>0</v>
      </c>
      <c r="X25" s="2">
        <v>0</v>
      </c>
      <c r="Y25" s="2">
        <v>0</v>
      </c>
      <c r="Z25" s="2">
        <v>0</v>
      </c>
      <c r="AA25" s="2">
        <v>0</v>
      </c>
      <c r="AB25" s="2">
        <v>0</v>
      </c>
      <c r="AC25" s="2">
        <v>0</v>
      </c>
      <c r="AD25" s="2">
        <v>0</v>
      </c>
      <c r="AE25" s="2">
        <v>0</v>
      </c>
      <c r="AF25" s="2">
        <v>0</v>
      </c>
      <c r="AG25" s="2">
        <v>0</v>
      </c>
      <c r="AH25" t="s">
        <v>20</v>
      </c>
      <c r="AI25">
        <v>10</v>
      </c>
    </row>
    <row r="26" spans="1:35" x14ac:dyDescent="0.25">
      <c r="A26" t="s">
        <v>245</v>
      </c>
      <c r="B26" t="s">
        <v>83</v>
      </c>
      <c r="C26" t="s">
        <v>162</v>
      </c>
      <c r="D26" t="s">
        <v>207</v>
      </c>
      <c r="E26" s="2">
        <v>73.510869565217391</v>
      </c>
      <c r="F26" s="2">
        <v>5.7391304347826084</v>
      </c>
      <c r="G26" s="2">
        <v>0.90217391304347827</v>
      </c>
      <c r="H26" s="2">
        <v>1.4130434782608696</v>
      </c>
      <c r="I26" s="2">
        <v>5.5244565217391308</v>
      </c>
      <c r="J26" s="2">
        <v>0</v>
      </c>
      <c r="K26" s="2">
        <v>0</v>
      </c>
      <c r="L26" s="2">
        <v>5.8729347826086942</v>
      </c>
      <c r="M26" s="2">
        <v>6.1302173913043481</v>
      </c>
      <c r="N26" s="2">
        <v>4.4468478260869553</v>
      </c>
      <c r="O26" s="2">
        <v>0.14388437084134259</v>
      </c>
      <c r="P26" s="2">
        <v>3.0743478260869561</v>
      </c>
      <c r="Q26" s="2">
        <v>6.5161956521739128</v>
      </c>
      <c r="R26" s="2">
        <v>0.1304642909951205</v>
      </c>
      <c r="S26" s="2">
        <v>14.466086956521742</v>
      </c>
      <c r="T26" s="2">
        <v>20.162065217391302</v>
      </c>
      <c r="U26" s="2">
        <v>0</v>
      </c>
      <c r="V26" s="2">
        <v>0.47106165902705899</v>
      </c>
      <c r="W26" s="2">
        <v>25.217934782608701</v>
      </c>
      <c r="X26" s="2">
        <v>28.104347826086961</v>
      </c>
      <c r="Y26" s="2">
        <v>6.658804347826087</v>
      </c>
      <c r="Z26" s="2">
        <v>0.81594854354576374</v>
      </c>
      <c r="AA26" s="2">
        <v>0</v>
      </c>
      <c r="AB26" s="2">
        <v>0</v>
      </c>
      <c r="AC26" s="2">
        <v>0</v>
      </c>
      <c r="AD26" s="2">
        <v>0</v>
      </c>
      <c r="AE26" s="2">
        <v>0</v>
      </c>
      <c r="AF26" s="2">
        <v>0</v>
      </c>
      <c r="AG26" s="2">
        <v>0</v>
      </c>
      <c r="AH26" t="s">
        <v>4</v>
      </c>
      <c r="AI26">
        <v>10</v>
      </c>
    </row>
    <row r="27" spans="1:35" x14ac:dyDescent="0.25">
      <c r="A27" t="s">
        <v>245</v>
      </c>
      <c r="B27" t="s">
        <v>120</v>
      </c>
      <c r="C27" t="s">
        <v>189</v>
      </c>
      <c r="D27" t="s">
        <v>229</v>
      </c>
      <c r="E27" s="2">
        <v>28.065217391304348</v>
      </c>
      <c r="F27" s="2">
        <v>5.7391304347826084</v>
      </c>
      <c r="G27" s="2">
        <v>0.69565217391304346</v>
      </c>
      <c r="H27" s="2">
        <v>9.7826086956521743E-2</v>
      </c>
      <c r="I27" s="2">
        <v>1.3639130434782607</v>
      </c>
      <c r="J27" s="2">
        <v>0</v>
      </c>
      <c r="K27" s="2">
        <v>0</v>
      </c>
      <c r="L27" s="2">
        <v>0.17695652173913046</v>
      </c>
      <c r="M27" s="2">
        <v>1.5067391304347824</v>
      </c>
      <c r="N27" s="2">
        <v>0</v>
      </c>
      <c r="O27" s="2">
        <v>5.3687064291247089E-2</v>
      </c>
      <c r="P27" s="2">
        <v>6.1417391304347833</v>
      </c>
      <c r="Q27" s="2">
        <v>0</v>
      </c>
      <c r="R27" s="2">
        <v>0.21883810999225409</v>
      </c>
      <c r="S27" s="2">
        <v>1.8726086956521737</v>
      </c>
      <c r="T27" s="2">
        <v>0</v>
      </c>
      <c r="U27" s="2">
        <v>0</v>
      </c>
      <c r="V27" s="2">
        <v>6.6723470178156455E-2</v>
      </c>
      <c r="W27" s="2">
        <v>1.2060869565217391</v>
      </c>
      <c r="X27" s="2">
        <v>0.88978260869565218</v>
      </c>
      <c r="Y27" s="2">
        <v>0</v>
      </c>
      <c r="Z27" s="2">
        <v>7.4678543764523639E-2</v>
      </c>
      <c r="AA27" s="2">
        <v>0</v>
      </c>
      <c r="AB27" s="2">
        <v>0</v>
      </c>
      <c r="AC27" s="2">
        <v>0</v>
      </c>
      <c r="AD27" s="2">
        <v>0</v>
      </c>
      <c r="AE27" s="2">
        <v>0</v>
      </c>
      <c r="AF27" s="2">
        <v>0</v>
      </c>
      <c r="AG27" s="2">
        <v>0</v>
      </c>
      <c r="AH27" t="s">
        <v>41</v>
      </c>
      <c r="AI27">
        <v>10</v>
      </c>
    </row>
    <row r="28" spans="1:35" x14ac:dyDescent="0.25">
      <c r="A28" t="s">
        <v>245</v>
      </c>
      <c r="B28" t="s">
        <v>104</v>
      </c>
      <c r="C28" t="s">
        <v>179</v>
      </c>
      <c r="D28" t="s">
        <v>220</v>
      </c>
      <c r="E28" s="2">
        <v>38.380434782608695</v>
      </c>
      <c r="F28" s="2">
        <v>0</v>
      </c>
      <c r="G28" s="2">
        <v>2.1739130434782608E-2</v>
      </c>
      <c r="H28" s="2">
        <v>0.125</v>
      </c>
      <c r="I28" s="2">
        <v>0.91304347826086951</v>
      </c>
      <c r="J28" s="2">
        <v>0</v>
      </c>
      <c r="K28" s="2">
        <v>0</v>
      </c>
      <c r="L28" s="2">
        <v>1.8548913043478266</v>
      </c>
      <c r="M28" s="2">
        <v>7.8405434782608685</v>
      </c>
      <c r="N28" s="2">
        <v>0</v>
      </c>
      <c r="O28" s="2">
        <v>0.20428490512602659</v>
      </c>
      <c r="P28" s="2">
        <v>5.2658695652173897</v>
      </c>
      <c r="Q28" s="2">
        <v>8.4167391304347827</v>
      </c>
      <c r="R28" s="2">
        <v>0.35649957519116393</v>
      </c>
      <c r="S28" s="2">
        <v>1.389565217391304</v>
      </c>
      <c r="T28" s="2">
        <v>1.3845652173913048</v>
      </c>
      <c r="U28" s="2">
        <v>0</v>
      </c>
      <c r="V28" s="2">
        <v>7.2279807419994332E-2</v>
      </c>
      <c r="W28" s="2">
        <v>4.1621739130434774</v>
      </c>
      <c r="X28" s="2">
        <v>1.6205434782608696</v>
      </c>
      <c r="Y28" s="2">
        <v>0</v>
      </c>
      <c r="Z28" s="2">
        <v>0.15066836590201074</v>
      </c>
      <c r="AA28" s="2">
        <v>6.5217391304347824E-2</v>
      </c>
      <c r="AB28" s="2">
        <v>0</v>
      </c>
      <c r="AC28" s="2">
        <v>0</v>
      </c>
      <c r="AD28" s="2">
        <v>0</v>
      </c>
      <c r="AE28" s="2">
        <v>0</v>
      </c>
      <c r="AF28" s="2">
        <v>0</v>
      </c>
      <c r="AG28" s="2">
        <v>0</v>
      </c>
      <c r="AH28" t="s">
        <v>25</v>
      </c>
      <c r="AI28">
        <v>10</v>
      </c>
    </row>
    <row r="29" spans="1:35" x14ac:dyDescent="0.25">
      <c r="A29" t="s">
        <v>245</v>
      </c>
      <c r="B29" t="s">
        <v>98</v>
      </c>
      <c r="C29" t="s">
        <v>173</v>
      </c>
      <c r="D29" t="s">
        <v>216</v>
      </c>
      <c r="E29" s="2">
        <v>40.521739130434781</v>
      </c>
      <c r="F29" s="2">
        <v>0</v>
      </c>
      <c r="G29" s="2">
        <v>0</v>
      </c>
      <c r="H29" s="2">
        <v>0.12771739130434784</v>
      </c>
      <c r="I29" s="2">
        <v>0</v>
      </c>
      <c r="J29" s="2">
        <v>0</v>
      </c>
      <c r="K29" s="2">
        <v>0</v>
      </c>
      <c r="L29" s="2">
        <v>0.2001086956521739</v>
      </c>
      <c r="M29" s="2">
        <v>5.5475000000000003</v>
      </c>
      <c r="N29" s="2">
        <v>0</v>
      </c>
      <c r="O29" s="2">
        <v>0.13690182403433476</v>
      </c>
      <c r="P29" s="2">
        <v>4.4832608695652159</v>
      </c>
      <c r="Q29" s="2">
        <v>7.8006521739130434</v>
      </c>
      <c r="R29" s="2">
        <v>0.30314377682403432</v>
      </c>
      <c r="S29" s="2">
        <v>2.1918478260869563</v>
      </c>
      <c r="T29" s="2">
        <v>0</v>
      </c>
      <c r="U29" s="2">
        <v>0</v>
      </c>
      <c r="V29" s="2">
        <v>5.4090665236051501E-2</v>
      </c>
      <c r="W29" s="2">
        <v>1.4915217391304352</v>
      </c>
      <c r="X29" s="2">
        <v>0.19054347826086956</v>
      </c>
      <c r="Y29" s="2">
        <v>0</v>
      </c>
      <c r="Z29" s="2">
        <v>4.151019313304722E-2</v>
      </c>
      <c r="AA29" s="2">
        <v>0</v>
      </c>
      <c r="AB29" s="2">
        <v>0</v>
      </c>
      <c r="AC29" s="2">
        <v>0</v>
      </c>
      <c r="AD29" s="2">
        <v>0</v>
      </c>
      <c r="AE29" s="2">
        <v>0</v>
      </c>
      <c r="AF29" s="2">
        <v>0</v>
      </c>
      <c r="AG29" s="2">
        <v>0</v>
      </c>
      <c r="AH29" t="s">
        <v>19</v>
      </c>
      <c r="AI29">
        <v>10</v>
      </c>
    </row>
    <row r="30" spans="1:35" x14ac:dyDescent="0.25">
      <c r="A30" t="s">
        <v>245</v>
      </c>
      <c r="B30" t="s">
        <v>112</v>
      </c>
      <c r="C30" t="s">
        <v>184</v>
      </c>
      <c r="D30" t="s">
        <v>225</v>
      </c>
      <c r="E30" s="2">
        <v>29.445652173913043</v>
      </c>
      <c r="F30" s="2">
        <v>5.797173913043479</v>
      </c>
      <c r="G30" s="2">
        <v>0</v>
      </c>
      <c r="H30" s="2">
        <v>0</v>
      </c>
      <c r="I30" s="2">
        <v>0</v>
      </c>
      <c r="J30" s="2">
        <v>0</v>
      </c>
      <c r="K30" s="2">
        <v>0</v>
      </c>
      <c r="L30" s="2">
        <v>0</v>
      </c>
      <c r="M30" s="2">
        <v>0</v>
      </c>
      <c r="N30" s="2">
        <v>0</v>
      </c>
      <c r="O30" s="2">
        <v>0</v>
      </c>
      <c r="P30" s="2">
        <v>0</v>
      </c>
      <c r="Q30" s="2">
        <v>2.031195652173913</v>
      </c>
      <c r="R30" s="2">
        <v>6.8981173864894788E-2</v>
      </c>
      <c r="S30" s="2">
        <v>5.7391304347826084</v>
      </c>
      <c r="T30" s="2">
        <v>0</v>
      </c>
      <c r="U30" s="2">
        <v>0</v>
      </c>
      <c r="V30" s="2">
        <v>0.19490586932447396</v>
      </c>
      <c r="W30" s="2">
        <v>5.7354347826086967</v>
      </c>
      <c r="X30" s="2">
        <v>0</v>
      </c>
      <c r="Y30" s="2">
        <v>0</v>
      </c>
      <c r="Z30" s="2">
        <v>0.19478036175710597</v>
      </c>
      <c r="AA30" s="2">
        <v>0</v>
      </c>
      <c r="AB30" s="2">
        <v>0</v>
      </c>
      <c r="AC30" s="2">
        <v>0</v>
      </c>
      <c r="AD30" s="2">
        <v>0</v>
      </c>
      <c r="AE30" s="2">
        <v>0</v>
      </c>
      <c r="AF30" s="2">
        <v>0</v>
      </c>
      <c r="AG30" s="2">
        <v>0</v>
      </c>
      <c r="AH30" t="s">
        <v>33</v>
      </c>
      <c r="AI30">
        <v>10</v>
      </c>
    </row>
    <row r="31" spans="1:35" x14ac:dyDescent="0.25">
      <c r="A31" t="s">
        <v>245</v>
      </c>
      <c r="B31" t="s">
        <v>141</v>
      </c>
      <c r="C31" t="s">
        <v>168</v>
      </c>
      <c r="D31" t="s">
        <v>212</v>
      </c>
      <c r="E31" s="2">
        <v>85.945652173913047</v>
      </c>
      <c r="F31" s="2">
        <v>7.8043478260869561</v>
      </c>
      <c r="G31" s="2">
        <v>0</v>
      </c>
      <c r="H31" s="2">
        <v>5.5880434782608699</v>
      </c>
      <c r="I31" s="2">
        <v>1.3695652173913044</v>
      </c>
      <c r="J31" s="2">
        <v>0</v>
      </c>
      <c r="K31" s="2">
        <v>0</v>
      </c>
      <c r="L31" s="2">
        <v>1.580434782608696</v>
      </c>
      <c r="M31" s="2">
        <v>12.963043478260872</v>
      </c>
      <c r="N31" s="2">
        <v>4.3956521739130432</v>
      </c>
      <c r="O31" s="2">
        <v>0.20197293537371949</v>
      </c>
      <c r="P31" s="2">
        <v>31.466304347826092</v>
      </c>
      <c r="Q31" s="2">
        <v>0</v>
      </c>
      <c r="R31" s="2">
        <v>0.36611862906285575</v>
      </c>
      <c r="S31" s="2">
        <v>2.2316304347826095</v>
      </c>
      <c r="T31" s="2">
        <v>2.7363043478260876</v>
      </c>
      <c r="U31" s="2">
        <v>0</v>
      </c>
      <c r="V31" s="2">
        <v>5.7803212343493129E-2</v>
      </c>
      <c r="W31" s="2">
        <v>2.7053260869565223</v>
      </c>
      <c r="X31" s="2">
        <v>5.0558695652173897</v>
      </c>
      <c r="Y31" s="2">
        <v>0</v>
      </c>
      <c r="Z31" s="2">
        <v>9.0303528519033754E-2</v>
      </c>
      <c r="AA31" s="2">
        <v>0</v>
      </c>
      <c r="AB31" s="2">
        <v>23.939130434782609</v>
      </c>
      <c r="AC31" s="2">
        <v>0</v>
      </c>
      <c r="AD31" s="2">
        <v>0</v>
      </c>
      <c r="AE31" s="2">
        <v>0</v>
      </c>
      <c r="AF31" s="2">
        <v>0</v>
      </c>
      <c r="AG31" s="2">
        <v>0</v>
      </c>
      <c r="AH31" t="s">
        <v>62</v>
      </c>
      <c r="AI31">
        <v>10</v>
      </c>
    </row>
    <row r="32" spans="1:35" x14ac:dyDescent="0.25">
      <c r="A32" t="s">
        <v>245</v>
      </c>
      <c r="B32" t="s">
        <v>143</v>
      </c>
      <c r="C32" t="s">
        <v>167</v>
      </c>
      <c r="D32" t="s">
        <v>211</v>
      </c>
      <c r="E32" s="2">
        <v>51.673913043478258</v>
      </c>
      <c r="F32" s="2">
        <v>4.5956521739130434</v>
      </c>
      <c r="G32" s="2">
        <v>0.21195652173913043</v>
      </c>
      <c r="H32" s="2">
        <v>3.3260869565217392</v>
      </c>
      <c r="I32" s="2">
        <v>1.0380434782608696</v>
      </c>
      <c r="J32" s="2">
        <v>0</v>
      </c>
      <c r="K32" s="2">
        <v>0</v>
      </c>
      <c r="L32" s="2">
        <v>1.1602173913043481</v>
      </c>
      <c r="M32" s="2">
        <v>5.9358695652173932</v>
      </c>
      <c r="N32" s="2">
        <v>4.0489130434782625</v>
      </c>
      <c r="O32" s="2">
        <v>0.19322675641565007</v>
      </c>
      <c r="P32" s="2">
        <v>13.521739130434785</v>
      </c>
      <c r="Q32" s="2">
        <v>0</v>
      </c>
      <c r="R32" s="2">
        <v>0.26167437946992012</v>
      </c>
      <c r="S32" s="2">
        <v>2.3040217391304347</v>
      </c>
      <c r="T32" s="2">
        <v>6.4891304347826098E-2</v>
      </c>
      <c r="U32" s="2">
        <v>0</v>
      </c>
      <c r="V32" s="2">
        <v>4.5843500210349185E-2</v>
      </c>
      <c r="W32" s="2">
        <v>0.70021739130434779</v>
      </c>
      <c r="X32" s="2">
        <v>3.6566304347826071</v>
      </c>
      <c r="Y32" s="2">
        <v>0</v>
      </c>
      <c r="Z32" s="2">
        <v>8.4314261674379443E-2</v>
      </c>
      <c r="AA32" s="2">
        <v>0</v>
      </c>
      <c r="AB32" s="2">
        <v>3.1054347826086954</v>
      </c>
      <c r="AC32" s="2">
        <v>0</v>
      </c>
      <c r="AD32" s="2">
        <v>0</v>
      </c>
      <c r="AE32" s="2">
        <v>0</v>
      </c>
      <c r="AF32" s="2">
        <v>0</v>
      </c>
      <c r="AG32" s="2">
        <v>0</v>
      </c>
      <c r="AH32" t="s">
        <v>64</v>
      </c>
      <c r="AI32">
        <v>10</v>
      </c>
    </row>
    <row r="33" spans="1:35" x14ac:dyDescent="0.25">
      <c r="A33" t="s">
        <v>245</v>
      </c>
      <c r="B33" t="s">
        <v>142</v>
      </c>
      <c r="C33" t="s">
        <v>162</v>
      </c>
      <c r="D33" t="s">
        <v>207</v>
      </c>
      <c r="E33" s="2">
        <v>41.086956521739133</v>
      </c>
      <c r="F33" s="2">
        <v>4.9184782608695654</v>
      </c>
      <c r="G33" s="2">
        <v>0.46326086956521745</v>
      </c>
      <c r="H33" s="2">
        <v>2.8342391304347827</v>
      </c>
      <c r="I33" s="2">
        <v>0.86413043478260865</v>
      </c>
      <c r="J33" s="2">
        <v>0</v>
      </c>
      <c r="K33" s="2">
        <v>0</v>
      </c>
      <c r="L33" s="2">
        <v>2.3271739130434783</v>
      </c>
      <c r="M33" s="2">
        <v>7.9521739130434774</v>
      </c>
      <c r="N33" s="2">
        <v>5.1576086956521738</v>
      </c>
      <c r="O33" s="2">
        <v>0.31907407407407401</v>
      </c>
      <c r="P33" s="2">
        <v>15.272826086956526</v>
      </c>
      <c r="Q33" s="2">
        <v>0</v>
      </c>
      <c r="R33" s="2">
        <v>0.37171957671957678</v>
      </c>
      <c r="S33" s="2">
        <v>4.8</v>
      </c>
      <c r="T33" s="2">
        <v>0.65543478260869559</v>
      </c>
      <c r="U33" s="2">
        <v>0</v>
      </c>
      <c r="V33" s="2">
        <v>0.13277777777777777</v>
      </c>
      <c r="W33" s="2">
        <v>5.7391304347826084</v>
      </c>
      <c r="X33" s="2">
        <v>4.6347826086956525</v>
      </c>
      <c r="Y33" s="2">
        <v>0</v>
      </c>
      <c r="Z33" s="2">
        <v>0.25248677248677248</v>
      </c>
      <c r="AA33" s="2">
        <v>0.97282608695652173</v>
      </c>
      <c r="AB33" s="2">
        <v>15.797826086956523</v>
      </c>
      <c r="AC33" s="2">
        <v>0</v>
      </c>
      <c r="AD33" s="2">
        <v>0</v>
      </c>
      <c r="AE33" s="2">
        <v>0</v>
      </c>
      <c r="AF33" s="2">
        <v>0</v>
      </c>
      <c r="AG33" s="2">
        <v>0</v>
      </c>
      <c r="AH33" t="s">
        <v>63</v>
      </c>
      <c r="AI33">
        <v>10</v>
      </c>
    </row>
    <row r="34" spans="1:35" x14ac:dyDescent="0.25">
      <c r="A34" t="s">
        <v>245</v>
      </c>
      <c r="B34" t="s">
        <v>95</v>
      </c>
      <c r="C34" t="s">
        <v>169</v>
      </c>
      <c r="D34" t="s">
        <v>213</v>
      </c>
      <c r="E34" s="2">
        <v>50.173913043478258</v>
      </c>
      <c r="F34" s="2">
        <v>5.6847826086956523</v>
      </c>
      <c r="G34" s="2">
        <v>0.91304347826086951</v>
      </c>
      <c r="H34" s="2">
        <v>0.23923913043478259</v>
      </c>
      <c r="I34" s="2">
        <v>0.54891304347826086</v>
      </c>
      <c r="J34" s="2">
        <v>0</v>
      </c>
      <c r="K34" s="2">
        <v>0</v>
      </c>
      <c r="L34" s="2">
        <v>4.9135869565217387</v>
      </c>
      <c r="M34" s="2">
        <v>5.2641304347826088</v>
      </c>
      <c r="N34" s="2">
        <v>4.6815217391304342</v>
      </c>
      <c r="O34" s="2">
        <v>0.19822357019064124</v>
      </c>
      <c r="P34" s="2">
        <v>5.2484782608695637</v>
      </c>
      <c r="Q34" s="2">
        <v>4.5095652173913043</v>
      </c>
      <c r="R34" s="2">
        <v>0.19448440207972267</v>
      </c>
      <c r="S34" s="2">
        <v>3.6502173913043476</v>
      </c>
      <c r="T34" s="2">
        <v>0.11195652173913043</v>
      </c>
      <c r="U34" s="2">
        <v>0</v>
      </c>
      <c r="V34" s="2">
        <v>7.4982668977469663E-2</v>
      </c>
      <c r="W34" s="2">
        <v>4.5260869565217403</v>
      </c>
      <c r="X34" s="2">
        <v>3.215217391304348</v>
      </c>
      <c r="Y34" s="2">
        <v>0</v>
      </c>
      <c r="Z34" s="2">
        <v>0.15428942807625654</v>
      </c>
      <c r="AA34" s="2">
        <v>0</v>
      </c>
      <c r="AB34" s="2">
        <v>0</v>
      </c>
      <c r="AC34" s="2">
        <v>0</v>
      </c>
      <c r="AD34" s="2">
        <v>0</v>
      </c>
      <c r="AE34" s="2">
        <v>0</v>
      </c>
      <c r="AF34" s="2">
        <v>0</v>
      </c>
      <c r="AG34" s="2">
        <v>0</v>
      </c>
      <c r="AH34" t="s">
        <v>16</v>
      </c>
      <c r="AI34">
        <v>10</v>
      </c>
    </row>
    <row r="35" spans="1:35" x14ac:dyDescent="0.25">
      <c r="A35" t="s">
        <v>245</v>
      </c>
      <c r="B35" t="s">
        <v>130</v>
      </c>
      <c r="C35" t="s">
        <v>165</v>
      </c>
      <c r="D35" t="s">
        <v>208</v>
      </c>
      <c r="E35" s="2">
        <v>59.684782608695649</v>
      </c>
      <c r="F35" s="2">
        <v>10.333695652173914</v>
      </c>
      <c r="G35" s="2">
        <v>0.34782608695652173</v>
      </c>
      <c r="H35" s="2">
        <v>0.23641304347826086</v>
      </c>
      <c r="I35" s="2">
        <v>1.0815217391304348</v>
      </c>
      <c r="J35" s="2">
        <v>0</v>
      </c>
      <c r="K35" s="2">
        <v>0</v>
      </c>
      <c r="L35" s="2">
        <v>0.98728260869565232</v>
      </c>
      <c r="M35" s="2">
        <v>5.6904347826086958</v>
      </c>
      <c r="N35" s="2">
        <v>5.1553260869565216</v>
      </c>
      <c r="O35" s="2">
        <v>0.18171735567291936</v>
      </c>
      <c r="P35" s="2">
        <v>3.5160869565217392</v>
      </c>
      <c r="Q35" s="2">
        <v>7.3421739130434762</v>
      </c>
      <c r="R35" s="2">
        <v>0.181926789291568</v>
      </c>
      <c r="S35" s="2">
        <v>7.8788043478260876</v>
      </c>
      <c r="T35" s="2">
        <v>5.7580434782608707</v>
      </c>
      <c r="U35" s="2">
        <v>0</v>
      </c>
      <c r="V35" s="2">
        <v>0.22848115097432167</v>
      </c>
      <c r="W35" s="2">
        <v>7.021739130434784</v>
      </c>
      <c r="X35" s="2">
        <v>6.2356521739130404</v>
      </c>
      <c r="Y35" s="2">
        <v>0</v>
      </c>
      <c r="Z35" s="2">
        <v>0.22212347477690764</v>
      </c>
      <c r="AA35" s="2">
        <v>0</v>
      </c>
      <c r="AB35" s="2">
        <v>0</v>
      </c>
      <c r="AC35" s="2">
        <v>0</v>
      </c>
      <c r="AD35" s="2">
        <v>0</v>
      </c>
      <c r="AE35" s="2">
        <v>0.28260869565217389</v>
      </c>
      <c r="AF35" s="2">
        <v>0</v>
      </c>
      <c r="AG35" s="2">
        <v>0</v>
      </c>
      <c r="AH35" t="s">
        <v>51</v>
      </c>
      <c r="AI35">
        <v>10</v>
      </c>
    </row>
    <row r="36" spans="1:35" x14ac:dyDescent="0.25">
      <c r="A36" t="s">
        <v>245</v>
      </c>
      <c r="B36" t="s">
        <v>91</v>
      </c>
      <c r="C36" t="s">
        <v>169</v>
      </c>
      <c r="D36" t="s">
        <v>213</v>
      </c>
      <c r="E36" s="2">
        <v>46.836956521739133</v>
      </c>
      <c r="F36" s="2">
        <v>5.6847826086956523</v>
      </c>
      <c r="G36" s="2">
        <v>0.94565217391304346</v>
      </c>
      <c r="H36" s="2">
        <v>0.20576086956521741</v>
      </c>
      <c r="I36" s="2">
        <v>0.53989130434782606</v>
      </c>
      <c r="J36" s="2">
        <v>0</v>
      </c>
      <c r="K36" s="2">
        <v>0</v>
      </c>
      <c r="L36" s="2">
        <v>1.931630434782609</v>
      </c>
      <c r="M36" s="2">
        <v>6.3478260869565215</v>
      </c>
      <c r="N36" s="2">
        <v>0</v>
      </c>
      <c r="O36" s="2">
        <v>0.1355302854490601</v>
      </c>
      <c r="P36" s="2">
        <v>5.4530434782608683</v>
      </c>
      <c r="Q36" s="2">
        <v>6.2072826086956514</v>
      </c>
      <c r="R36" s="2">
        <v>0.24895567417034109</v>
      </c>
      <c r="S36" s="2">
        <v>2.2509782608695654</v>
      </c>
      <c r="T36" s="2">
        <v>1.9997826086956521</v>
      </c>
      <c r="U36" s="2">
        <v>0</v>
      </c>
      <c r="V36" s="2">
        <v>9.07565560454862E-2</v>
      </c>
      <c r="W36" s="2">
        <v>3.3361956521739136</v>
      </c>
      <c r="X36" s="2">
        <v>0.91630434782608672</v>
      </c>
      <c r="Y36" s="2">
        <v>0</v>
      </c>
      <c r="Z36" s="2">
        <v>9.0793687630540729E-2</v>
      </c>
      <c r="AA36" s="2">
        <v>0</v>
      </c>
      <c r="AB36" s="2">
        <v>0</v>
      </c>
      <c r="AC36" s="2">
        <v>0</v>
      </c>
      <c r="AD36" s="2">
        <v>0</v>
      </c>
      <c r="AE36" s="2">
        <v>8.8322826086956514</v>
      </c>
      <c r="AF36" s="2">
        <v>0</v>
      </c>
      <c r="AG36" s="2">
        <v>7.6086956521739135E-2</v>
      </c>
      <c r="AH36" t="s">
        <v>12</v>
      </c>
      <c r="AI36">
        <v>10</v>
      </c>
    </row>
    <row r="37" spans="1:35" x14ac:dyDescent="0.25">
      <c r="A37" t="s">
        <v>245</v>
      </c>
      <c r="B37" t="s">
        <v>89</v>
      </c>
      <c r="C37" t="s">
        <v>167</v>
      </c>
      <c r="D37" t="s">
        <v>211</v>
      </c>
      <c r="E37" s="2">
        <v>62.826086956521742</v>
      </c>
      <c r="F37" s="2">
        <v>5.5652173913043477</v>
      </c>
      <c r="G37" s="2">
        <v>0.30434782608695654</v>
      </c>
      <c r="H37" s="2">
        <v>0.40489130434782611</v>
      </c>
      <c r="I37" s="2">
        <v>0.84782608695652173</v>
      </c>
      <c r="J37" s="2">
        <v>0</v>
      </c>
      <c r="K37" s="2">
        <v>0</v>
      </c>
      <c r="L37" s="2">
        <v>2.3406521739130435</v>
      </c>
      <c r="M37" s="2">
        <v>0</v>
      </c>
      <c r="N37" s="2">
        <v>11.137282608695651</v>
      </c>
      <c r="O37" s="2">
        <v>0.17727162629757784</v>
      </c>
      <c r="P37" s="2">
        <v>5.2236956521739124</v>
      </c>
      <c r="Q37" s="2">
        <v>2.7704347826086955</v>
      </c>
      <c r="R37" s="2">
        <v>0.12724221453287196</v>
      </c>
      <c r="S37" s="2">
        <v>3.5453260869565217</v>
      </c>
      <c r="T37" s="2">
        <v>5.774456521739129</v>
      </c>
      <c r="U37" s="2">
        <v>0</v>
      </c>
      <c r="V37" s="2">
        <v>0.14834256055363318</v>
      </c>
      <c r="W37" s="2">
        <v>2.2816304347826089</v>
      </c>
      <c r="X37" s="2">
        <v>5.1955434782608707</v>
      </c>
      <c r="Y37" s="2">
        <v>0</v>
      </c>
      <c r="Z37" s="2">
        <v>0.11901384083044984</v>
      </c>
      <c r="AA37" s="2">
        <v>0</v>
      </c>
      <c r="AB37" s="2">
        <v>0</v>
      </c>
      <c r="AC37" s="2">
        <v>0</v>
      </c>
      <c r="AD37" s="2">
        <v>0</v>
      </c>
      <c r="AE37" s="2">
        <v>0</v>
      </c>
      <c r="AF37" s="2">
        <v>0</v>
      </c>
      <c r="AG37" s="2">
        <v>0</v>
      </c>
      <c r="AH37" t="s">
        <v>10</v>
      </c>
      <c r="AI37">
        <v>10</v>
      </c>
    </row>
    <row r="38" spans="1:35" x14ac:dyDescent="0.25">
      <c r="A38" t="s">
        <v>245</v>
      </c>
      <c r="B38" t="s">
        <v>90</v>
      </c>
      <c r="C38" t="s">
        <v>168</v>
      </c>
      <c r="D38" t="s">
        <v>212</v>
      </c>
      <c r="E38" s="2">
        <v>53.793478260869563</v>
      </c>
      <c r="F38" s="2">
        <v>42.684347826086963</v>
      </c>
      <c r="G38" s="2">
        <v>0.4891304347826087</v>
      </c>
      <c r="H38" s="2">
        <v>0.2427173913043478</v>
      </c>
      <c r="I38" s="2">
        <v>0.88586956521739135</v>
      </c>
      <c r="J38" s="2">
        <v>0</v>
      </c>
      <c r="K38" s="2">
        <v>0</v>
      </c>
      <c r="L38" s="2">
        <v>1.7217391304347824</v>
      </c>
      <c r="M38" s="2">
        <v>4.753152173913044</v>
      </c>
      <c r="N38" s="2">
        <v>3.0118478260869557</v>
      </c>
      <c r="O38" s="2">
        <v>0.1443483532026672</v>
      </c>
      <c r="P38" s="2">
        <v>6.5093478260869571</v>
      </c>
      <c r="Q38" s="2">
        <v>4.8467391304347824</v>
      </c>
      <c r="R38" s="2">
        <v>0.2111052737926854</v>
      </c>
      <c r="S38" s="2">
        <v>4.5113043478260861</v>
      </c>
      <c r="T38" s="2">
        <v>2.0793478260869565</v>
      </c>
      <c r="U38" s="2">
        <v>0</v>
      </c>
      <c r="V38" s="2">
        <v>0.1225176803394625</v>
      </c>
      <c r="W38" s="2">
        <v>3.2014130434782606</v>
      </c>
      <c r="X38" s="2">
        <v>7.3163043478260885</v>
      </c>
      <c r="Y38" s="2">
        <v>0</v>
      </c>
      <c r="Z38" s="2">
        <v>0.19552030713275412</v>
      </c>
      <c r="AA38" s="2">
        <v>0</v>
      </c>
      <c r="AB38" s="2">
        <v>0</v>
      </c>
      <c r="AC38" s="2">
        <v>0</v>
      </c>
      <c r="AD38" s="2">
        <v>0</v>
      </c>
      <c r="AE38" s="2">
        <v>0</v>
      </c>
      <c r="AF38" s="2">
        <v>0</v>
      </c>
      <c r="AG38" s="2">
        <v>0</v>
      </c>
      <c r="AH38" t="s">
        <v>11</v>
      </c>
      <c r="AI38">
        <v>10</v>
      </c>
    </row>
    <row r="39" spans="1:35" x14ac:dyDescent="0.25">
      <c r="A39" t="s">
        <v>245</v>
      </c>
      <c r="B39" t="s">
        <v>134</v>
      </c>
      <c r="C39" t="s">
        <v>193</v>
      </c>
      <c r="D39" t="s">
        <v>213</v>
      </c>
      <c r="E39" s="2">
        <v>65.543478260869563</v>
      </c>
      <c r="F39" s="2">
        <v>40.847826086956537</v>
      </c>
      <c r="G39" s="2">
        <v>0.47282608695652173</v>
      </c>
      <c r="H39" s="2">
        <v>0.25</v>
      </c>
      <c r="I39" s="2">
        <v>2.2342391304347813</v>
      </c>
      <c r="J39" s="2">
        <v>0</v>
      </c>
      <c r="K39" s="2">
        <v>0</v>
      </c>
      <c r="L39" s="2">
        <v>10.802608695652172</v>
      </c>
      <c r="M39" s="2">
        <v>7.0108695652173911E-2</v>
      </c>
      <c r="N39" s="2">
        <v>9.2824999999999971</v>
      </c>
      <c r="O39" s="2">
        <v>0.14269320066334987</v>
      </c>
      <c r="P39" s="2">
        <v>0</v>
      </c>
      <c r="Q39" s="2">
        <v>9.4213043478260854</v>
      </c>
      <c r="R39" s="2">
        <v>0.14374129353233828</v>
      </c>
      <c r="S39" s="2">
        <v>4.0454347826086963</v>
      </c>
      <c r="T39" s="2">
        <v>4.3232608695652166</v>
      </c>
      <c r="U39" s="2">
        <v>0</v>
      </c>
      <c r="V39" s="2">
        <v>0.12768159203980098</v>
      </c>
      <c r="W39" s="2">
        <v>4.1454347826086959</v>
      </c>
      <c r="X39" s="2">
        <v>5.5889130434782599</v>
      </c>
      <c r="Y39" s="2">
        <v>0</v>
      </c>
      <c r="Z39" s="2">
        <v>0.14851741293532339</v>
      </c>
      <c r="AA39" s="2">
        <v>0</v>
      </c>
      <c r="AB39" s="2">
        <v>4.5492391304347821</v>
      </c>
      <c r="AC39" s="2">
        <v>0</v>
      </c>
      <c r="AD39" s="2">
        <v>0</v>
      </c>
      <c r="AE39" s="2">
        <v>0</v>
      </c>
      <c r="AF39" s="2">
        <v>0</v>
      </c>
      <c r="AG39" s="2">
        <v>0</v>
      </c>
      <c r="AH39" t="s">
        <v>55</v>
      </c>
      <c r="AI39">
        <v>10</v>
      </c>
    </row>
    <row r="40" spans="1:35" x14ac:dyDescent="0.25">
      <c r="A40" t="s">
        <v>245</v>
      </c>
      <c r="B40" t="s">
        <v>119</v>
      </c>
      <c r="C40" t="s">
        <v>189</v>
      </c>
      <c r="D40" t="s">
        <v>229</v>
      </c>
      <c r="E40" s="2">
        <v>62.5</v>
      </c>
      <c r="F40" s="2">
        <v>34.636847826086964</v>
      </c>
      <c r="G40" s="2">
        <v>0.55434782608695654</v>
      </c>
      <c r="H40" s="2">
        <v>0.4623913043478261</v>
      </c>
      <c r="I40" s="2">
        <v>0.85869565217391308</v>
      </c>
      <c r="J40" s="2">
        <v>0</v>
      </c>
      <c r="K40" s="2">
        <v>0</v>
      </c>
      <c r="L40" s="2">
        <v>0.41836956521739138</v>
      </c>
      <c r="M40" s="2">
        <v>3.6956521739130435</v>
      </c>
      <c r="N40" s="2">
        <v>2.8823913043478266</v>
      </c>
      <c r="O40" s="2">
        <v>0.10524869565217392</v>
      </c>
      <c r="P40" s="2">
        <v>3.545543478260869</v>
      </c>
      <c r="Q40" s="2">
        <v>7.670652173913048</v>
      </c>
      <c r="R40" s="2">
        <v>0.17945913043478268</v>
      </c>
      <c r="S40" s="2">
        <v>6.919891304347825</v>
      </c>
      <c r="T40" s="2">
        <v>4.7407608695652161</v>
      </c>
      <c r="U40" s="2">
        <v>0</v>
      </c>
      <c r="V40" s="2">
        <v>0.18657043478260865</v>
      </c>
      <c r="W40" s="2">
        <v>4.1318478260869558</v>
      </c>
      <c r="X40" s="2">
        <v>8.4082608695652201</v>
      </c>
      <c r="Y40" s="2">
        <v>0</v>
      </c>
      <c r="Z40" s="2">
        <v>0.20064173913043482</v>
      </c>
      <c r="AA40" s="2">
        <v>0</v>
      </c>
      <c r="AB40" s="2">
        <v>0</v>
      </c>
      <c r="AC40" s="2">
        <v>0</v>
      </c>
      <c r="AD40" s="2">
        <v>0</v>
      </c>
      <c r="AE40" s="2">
        <v>0</v>
      </c>
      <c r="AF40" s="2">
        <v>0</v>
      </c>
      <c r="AG40" s="2">
        <v>0</v>
      </c>
      <c r="AH40" t="s">
        <v>40</v>
      </c>
      <c r="AI40">
        <v>10</v>
      </c>
    </row>
    <row r="41" spans="1:35" x14ac:dyDescent="0.25">
      <c r="A41" t="s">
        <v>245</v>
      </c>
      <c r="B41" t="s">
        <v>138</v>
      </c>
      <c r="C41" t="s">
        <v>167</v>
      </c>
      <c r="D41" t="s">
        <v>211</v>
      </c>
      <c r="E41" s="2">
        <v>61.619565217391305</v>
      </c>
      <c r="F41" s="2">
        <v>39.854456521739138</v>
      </c>
      <c r="G41" s="2">
        <v>0.44021739130434784</v>
      </c>
      <c r="H41" s="2">
        <v>0.26271739130434785</v>
      </c>
      <c r="I41" s="2">
        <v>0.95108695652173914</v>
      </c>
      <c r="J41" s="2">
        <v>0</v>
      </c>
      <c r="K41" s="2">
        <v>0</v>
      </c>
      <c r="L41" s="2">
        <v>0.43750000000000006</v>
      </c>
      <c r="M41" s="2">
        <v>3.9253260869565216</v>
      </c>
      <c r="N41" s="2">
        <v>4.8018478260869548</v>
      </c>
      <c r="O41" s="2">
        <v>0.14162991709296169</v>
      </c>
      <c r="P41" s="2">
        <v>0</v>
      </c>
      <c r="Q41" s="2">
        <v>8.2325000000000017</v>
      </c>
      <c r="R41" s="2">
        <v>0.13360204621626393</v>
      </c>
      <c r="S41" s="2">
        <v>6.9675000000000002</v>
      </c>
      <c r="T41" s="2">
        <v>2.4456521739130436E-2</v>
      </c>
      <c r="U41" s="2">
        <v>0</v>
      </c>
      <c r="V41" s="2">
        <v>0.11346974775092609</v>
      </c>
      <c r="W41" s="2">
        <v>3.0759782608695634</v>
      </c>
      <c r="X41" s="2">
        <v>1.4886956521739128</v>
      </c>
      <c r="Y41" s="2">
        <v>0</v>
      </c>
      <c r="Z41" s="2">
        <v>7.4078320691479946E-2</v>
      </c>
      <c r="AA41" s="2">
        <v>0</v>
      </c>
      <c r="AB41" s="2">
        <v>5.0393478260869555</v>
      </c>
      <c r="AC41" s="2">
        <v>0</v>
      </c>
      <c r="AD41" s="2">
        <v>0</v>
      </c>
      <c r="AE41" s="2">
        <v>0</v>
      </c>
      <c r="AF41" s="2">
        <v>0</v>
      </c>
      <c r="AG41" s="2">
        <v>0</v>
      </c>
      <c r="AH41" t="s">
        <v>59</v>
      </c>
      <c r="AI41">
        <v>10</v>
      </c>
    </row>
    <row r="42" spans="1:35" x14ac:dyDescent="0.25">
      <c r="A42" t="s">
        <v>245</v>
      </c>
      <c r="B42" t="s">
        <v>145</v>
      </c>
      <c r="C42" t="s">
        <v>197</v>
      </c>
      <c r="D42" t="s">
        <v>213</v>
      </c>
      <c r="E42" s="2">
        <v>58.945652173913047</v>
      </c>
      <c r="F42" s="2">
        <v>39.448260869565217</v>
      </c>
      <c r="G42" s="2">
        <v>0.47282608695652173</v>
      </c>
      <c r="H42" s="2">
        <v>0.2318478260869565</v>
      </c>
      <c r="I42" s="2">
        <v>1.4311956521739133</v>
      </c>
      <c r="J42" s="2">
        <v>0</v>
      </c>
      <c r="K42" s="2">
        <v>0</v>
      </c>
      <c r="L42" s="2">
        <v>8.0548913043478283</v>
      </c>
      <c r="M42" s="2">
        <v>4.5427173913043468</v>
      </c>
      <c r="N42" s="2">
        <v>4.8836956521739125</v>
      </c>
      <c r="O42" s="2">
        <v>0.15991702009957584</v>
      </c>
      <c r="P42" s="2">
        <v>5.1143478260869575</v>
      </c>
      <c r="Q42" s="2">
        <v>5.0252173913043485</v>
      </c>
      <c r="R42" s="2">
        <v>0.17201548958141252</v>
      </c>
      <c r="S42" s="2">
        <v>9.4277173913043519</v>
      </c>
      <c r="T42" s="2">
        <v>3.6396739130434783</v>
      </c>
      <c r="U42" s="2">
        <v>0</v>
      </c>
      <c r="V42" s="2">
        <v>0.22168541397750327</v>
      </c>
      <c r="W42" s="2">
        <v>4.4005434782608699</v>
      </c>
      <c r="X42" s="2">
        <v>6.5189130434782623</v>
      </c>
      <c r="Y42" s="2">
        <v>0</v>
      </c>
      <c r="Z42" s="2">
        <v>0.18524617370459157</v>
      </c>
      <c r="AA42" s="2">
        <v>0</v>
      </c>
      <c r="AB42" s="2">
        <v>0</v>
      </c>
      <c r="AC42" s="2">
        <v>0</v>
      </c>
      <c r="AD42" s="2">
        <v>0</v>
      </c>
      <c r="AE42" s="2">
        <v>0</v>
      </c>
      <c r="AF42" s="2">
        <v>0</v>
      </c>
      <c r="AG42" s="2">
        <v>0</v>
      </c>
      <c r="AH42" t="s">
        <v>66</v>
      </c>
      <c r="AI42">
        <v>10</v>
      </c>
    </row>
    <row r="43" spans="1:35" x14ac:dyDescent="0.25">
      <c r="A43" t="s">
        <v>245</v>
      </c>
      <c r="B43" t="s">
        <v>137</v>
      </c>
      <c r="C43" t="s">
        <v>171</v>
      </c>
      <c r="D43" t="s">
        <v>215</v>
      </c>
      <c r="E43" s="2">
        <v>57.586956521739133</v>
      </c>
      <c r="F43" s="2">
        <v>50.417934782608704</v>
      </c>
      <c r="G43" s="2">
        <v>0.33152173913043476</v>
      </c>
      <c r="H43" s="2">
        <v>0.22282608695652173</v>
      </c>
      <c r="I43" s="2">
        <v>0.50543478260869568</v>
      </c>
      <c r="J43" s="2">
        <v>0</v>
      </c>
      <c r="K43" s="2">
        <v>0</v>
      </c>
      <c r="L43" s="2">
        <v>3.6266304347826077</v>
      </c>
      <c r="M43" s="2">
        <v>3.7285869565217387</v>
      </c>
      <c r="N43" s="2">
        <v>2.2663043478260865</v>
      </c>
      <c r="O43" s="2">
        <v>0.10410154775386936</v>
      </c>
      <c r="P43" s="2">
        <v>4.6553260869565234</v>
      </c>
      <c r="Q43" s="2">
        <v>4.7036956521739128</v>
      </c>
      <c r="R43" s="2">
        <v>0.16251981879954702</v>
      </c>
      <c r="S43" s="2">
        <v>2.4905434782608693</v>
      </c>
      <c r="T43" s="2">
        <v>1.2782608695652176</v>
      </c>
      <c r="U43" s="2">
        <v>0</v>
      </c>
      <c r="V43" s="2">
        <v>6.5445451113627776E-2</v>
      </c>
      <c r="W43" s="2">
        <v>1.0867391304347827</v>
      </c>
      <c r="X43" s="2">
        <v>5.3140217391304354</v>
      </c>
      <c r="Y43" s="2">
        <v>0</v>
      </c>
      <c r="Z43" s="2">
        <v>0.11114949037372594</v>
      </c>
      <c r="AA43" s="2">
        <v>0</v>
      </c>
      <c r="AB43" s="2">
        <v>0</v>
      </c>
      <c r="AC43" s="2">
        <v>0</v>
      </c>
      <c r="AD43" s="2">
        <v>0</v>
      </c>
      <c r="AE43" s="2">
        <v>0</v>
      </c>
      <c r="AF43" s="2">
        <v>0</v>
      </c>
      <c r="AG43" s="2">
        <v>0</v>
      </c>
      <c r="AH43" t="s">
        <v>58</v>
      </c>
      <c r="AI43">
        <v>10</v>
      </c>
    </row>
    <row r="44" spans="1:35" x14ac:dyDescent="0.25">
      <c r="A44" t="s">
        <v>245</v>
      </c>
      <c r="B44" t="s">
        <v>135</v>
      </c>
      <c r="C44" t="s">
        <v>168</v>
      </c>
      <c r="D44" t="s">
        <v>212</v>
      </c>
      <c r="E44" s="2">
        <v>78.619565217391298</v>
      </c>
      <c r="F44" s="2">
        <v>42.832173913043469</v>
      </c>
      <c r="G44" s="2">
        <v>0.4891304347826087</v>
      </c>
      <c r="H44" s="2">
        <v>0.30869565217391304</v>
      </c>
      <c r="I44" s="2">
        <v>0</v>
      </c>
      <c r="J44" s="2">
        <v>0</v>
      </c>
      <c r="K44" s="2">
        <v>0</v>
      </c>
      <c r="L44" s="2">
        <v>3.1559782608695648</v>
      </c>
      <c r="M44" s="2">
        <v>7.6243478260869555</v>
      </c>
      <c r="N44" s="2">
        <v>0</v>
      </c>
      <c r="O44" s="2">
        <v>9.6977740909719334E-2</v>
      </c>
      <c r="P44" s="2">
        <v>5.1438043478260855</v>
      </c>
      <c r="Q44" s="2">
        <v>10.67597826086957</v>
      </c>
      <c r="R44" s="2">
        <v>0.20121941103276655</v>
      </c>
      <c r="S44" s="2">
        <v>5.0827173913043486</v>
      </c>
      <c r="T44" s="2">
        <v>3.0668478260869563</v>
      </c>
      <c r="U44" s="2">
        <v>0</v>
      </c>
      <c r="V44" s="2">
        <v>0.10365823309829948</v>
      </c>
      <c r="W44" s="2">
        <v>7.1968478260869553</v>
      </c>
      <c r="X44" s="2">
        <v>1.7033695652173917</v>
      </c>
      <c r="Y44" s="2">
        <v>0</v>
      </c>
      <c r="Z44" s="2">
        <v>0.11320613853172957</v>
      </c>
      <c r="AA44" s="2">
        <v>0</v>
      </c>
      <c r="AB44" s="2">
        <v>0</v>
      </c>
      <c r="AC44" s="2">
        <v>0</v>
      </c>
      <c r="AD44" s="2">
        <v>0</v>
      </c>
      <c r="AE44" s="2">
        <v>0</v>
      </c>
      <c r="AF44" s="2">
        <v>0</v>
      </c>
      <c r="AG44" s="2">
        <v>0</v>
      </c>
      <c r="AH44" t="s">
        <v>56</v>
      </c>
      <c r="AI44">
        <v>10</v>
      </c>
    </row>
    <row r="45" spans="1:35" x14ac:dyDescent="0.25">
      <c r="A45" t="s">
        <v>245</v>
      </c>
      <c r="B45" t="s">
        <v>97</v>
      </c>
      <c r="C45" t="s">
        <v>172</v>
      </c>
      <c r="D45" t="s">
        <v>203</v>
      </c>
      <c r="E45" s="2">
        <v>29.021739130434781</v>
      </c>
      <c r="F45" s="2">
        <v>5.7391304347826084</v>
      </c>
      <c r="G45" s="2">
        <v>0</v>
      </c>
      <c r="H45" s="2">
        <v>0</v>
      </c>
      <c r="I45" s="2">
        <v>2.5130434782608693</v>
      </c>
      <c r="J45" s="2">
        <v>0</v>
      </c>
      <c r="K45" s="2">
        <v>0</v>
      </c>
      <c r="L45" s="2">
        <v>0.1275</v>
      </c>
      <c r="M45" s="2">
        <v>0</v>
      </c>
      <c r="N45" s="2">
        <v>0.79619565217391308</v>
      </c>
      <c r="O45" s="2">
        <v>2.7434456928838953E-2</v>
      </c>
      <c r="P45" s="2">
        <v>3.2608695652173911</v>
      </c>
      <c r="Q45" s="2">
        <v>3.839673913043478</v>
      </c>
      <c r="R45" s="2">
        <v>0.2446629213483146</v>
      </c>
      <c r="S45" s="2">
        <v>0.94021739130434767</v>
      </c>
      <c r="T45" s="2">
        <v>0.24304347826086956</v>
      </c>
      <c r="U45" s="2">
        <v>0</v>
      </c>
      <c r="V45" s="2">
        <v>4.0771535580524335E-2</v>
      </c>
      <c r="W45" s="2">
        <v>1.3510869565217392</v>
      </c>
      <c r="X45" s="2">
        <v>2.5417391304347832</v>
      </c>
      <c r="Y45" s="2">
        <v>0</v>
      </c>
      <c r="Z45" s="2">
        <v>0.13413483146067418</v>
      </c>
      <c r="AA45" s="2">
        <v>0</v>
      </c>
      <c r="AB45" s="2">
        <v>0</v>
      </c>
      <c r="AC45" s="2">
        <v>0</v>
      </c>
      <c r="AD45" s="2">
        <v>17.546195652173914</v>
      </c>
      <c r="AE45" s="2">
        <v>0</v>
      </c>
      <c r="AF45" s="2">
        <v>0</v>
      </c>
      <c r="AG45" s="2">
        <v>0</v>
      </c>
      <c r="AH45" t="s">
        <v>18</v>
      </c>
      <c r="AI45">
        <v>10</v>
      </c>
    </row>
    <row r="46" spans="1:35" x14ac:dyDescent="0.25">
      <c r="A46" t="s">
        <v>245</v>
      </c>
      <c r="B46" t="s">
        <v>150</v>
      </c>
      <c r="C46" t="s">
        <v>192</v>
      </c>
      <c r="D46" t="s">
        <v>201</v>
      </c>
      <c r="E46" s="2">
        <v>31.673913043478262</v>
      </c>
      <c r="F46" s="2">
        <v>18.001195652173916</v>
      </c>
      <c r="G46" s="2">
        <v>0</v>
      </c>
      <c r="H46" s="2">
        <v>0</v>
      </c>
      <c r="I46" s="2">
        <v>0</v>
      </c>
      <c r="J46" s="2">
        <v>0</v>
      </c>
      <c r="K46" s="2">
        <v>0</v>
      </c>
      <c r="L46" s="2">
        <v>0</v>
      </c>
      <c r="M46" s="2">
        <v>5.6139130434782611</v>
      </c>
      <c r="N46" s="2">
        <v>0</v>
      </c>
      <c r="O46" s="2">
        <v>0.17724090597117365</v>
      </c>
      <c r="P46" s="2">
        <v>6.7030434782608692</v>
      </c>
      <c r="Q46" s="2">
        <v>4.3009782608695648</v>
      </c>
      <c r="R46" s="2">
        <v>0.34741592312971853</v>
      </c>
      <c r="S46" s="2">
        <v>0</v>
      </c>
      <c r="T46" s="2">
        <v>0</v>
      </c>
      <c r="U46" s="2">
        <v>0</v>
      </c>
      <c r="V46" s="2">
        <v>0</v>
      </c>
      <c r="W46" s="2">
        <v>0</v>
      </c>
      <c r="X46" s="2">
        <v>0</v>
      </c>
      <c r="Y46" s="2">
        <v>0</v>
      </c>
      <c r="Z46" s="2">
        <v>0</v>
      </c>
      <c r="AA46" s="2">
        <v>0</v>
      </c>
      <c r="AB46" s="2">
        <v>0</v>
      </c>
      <c r="AC46" s="2">
        <v>0</v>
      </c>
      <c r="AD46" s="2">
        <v>0</v>
      </c>
      <c r="AE46" s="2">
        <v>0</v>
      </c>
      <c r="AF46" s="2">
        <v>0</v>
      </c>
      <c r="AG46" s="2">
        <v>0</v>
      </c>
      <c r="AH46" t="s">
        <v>71</v>
      </c>
      <c r="AI46">
        <v>10</v>
      </c>
    </row>
    <row r="47" spans="1:35" x14ac:dyDescent="0.25">
      <c r="A47" t="s">
        <v>245</v>
      </c>
      <c r="B47" t="s">
        <v>114</v>
      </c>
      <c r="C47" t="s">
        <v>185</v>
      </c>
      <c r="D47" t="s">
        <v>226</v>
      </c>
      <c r="E47" s="2">
        <v>27.945652173913043</v>
      </c>
      <c r="F47" s="2">
        <v>5.7391304347826084</v>
      </c>
      <c r="G47" s="2">
        <v>0</v>
      </c>
      <c r="H47" s="2">
        <v>0</v>
      </c>
      <c r="I47" s="2">
        <v>0</v>
      </c>
      <c r="J47" s="2">
        <v>0</v>
      </c>
      <c r="K47" s="2">
        <v>0</v>
      </c>
      <c r="L47" s="2">
        <v>3.2231521739130442</v>
      </c>
      <c r="M47" s="2">
        <v>4.6171739130434792</v>
      </c>
      <c r="N47" s="2">
        <v>0</v>
      </c>
      <c r="O47" s="2">
        <v>0.16521975884869705</v>
      </c>
      <c r="P47" s="2">
        <v>4.7074999999999996</v>
      </c>
      <c r="Q47" s="2">
        <v>0</v>
      </c>
      <c r="R47" s="2">
        <v>0.16845196421625824</v>
      </c>
      <c r="S47" s="2">
        <v>2.8678260869565215</v>
      </c>
      <c r="T47" s="2">
        <v>2.2556521739130435</v>
      </c>
      <c r="U47" s="2">
        <v>0</v>
      </c>
      <c r="V47" s="2">
        <v>0.18333722287047841</v>
      </c>
      <c r="W47" s="2">
        <v>13.63717391304348</v>
      </c>
      <c r="X47" s="2">
        <v>0.76184782608695645</v>
      </c>
      <c r="Y47" s="2">
        <v>0</v>
      </c>
      <c r="Z47" s="2">
        <v>0.51525087514585766</v>
      </c>
      <c r="AA47" s="2">
        <v>0</v>
      </c>
      <c r="AB47" s="2">
        <v>0</v>
      </c>
      <c r="AC47" s="2">
        <v>0</v>
      </c>
      <c r="AD47" s="2">
        <v>0</v>
      </c>
      <c r="AE47" s="2">
        <v>0</v>
      </c>
      <c r="AF47" s="2">
        <v>0</v>
      </c>
      <c r="AG47" s="2">
        <v>0</v>
      </c>
      <c r="AH47" t="s">
        <v>35</v>
      </c>
      <c r="AI47">
        <v>10</v>
      </c>
    </row>
    <row r="48" spans="1:35" x14ac:dyDescent="0.25">
      <c r="A48" t="s">
        <v>245</v>
      </c>
      <c r="B48" t="s">
        <v>109</v>
      </c>
      <c r="C48" t="s">
        <v>165</v>
      </c>
      <c r="D48" t="s">
        <v>208</v>
      </c>
      <c r="E48" s="2">
        <v>103.33695652173913</v>
      </c>
      <c r="F48" s="2">
        <v>5.7391304347826084</v>
      </c>
      <c r="G48" s="2">
        <v>0.56521739130434778</v>
      </c>
      <c r="H48" s="2">
        <v>0.60869565217391308</v>
      </c>
      <c r="I48" s="2">
        <v>1.3152173913043479</v>
      </c>
      <c r="J48" s="2">
        <v>2.7391304347826089</v>
      </c>
      <c r="K48" s="2">
        <v>0</v>
      </c>
      <c r="L48" s="2">
        <v>5.5671739130434785</v>
      </c>
      <c r="M48" s="2">
        <v>0.44315217391304351</v>
      </c>
      <c r="N48" s="2">
        <v>26.254673913043476</v>
      </c>
      <c r="O48" s="2">
        <v>0.25835700010518564</v>
      </c>
      <c r="P48" s="2">
        <v>6.4715217391304352</v>
      </c>
      <c r="Q48" s="2">
        <v>8.115543478260868</v>
      </c>
      <c r="R48" s="2">
        <v>0.14116019774902702</v>
      </c>
      <c r="S48" s="2">
        <v>9.6466304347826064</v>
      </c>
      <c r="T48" s="2">
        <v>14.819782608695649</v>
      </c>
      <c r="U48" s="2">
        <v>0</v>
      </c>
      <c r="V48" s="2">
        <v>0.23676343746712944</v>
      </c>
      <c r="W48" s="2">
        <v>15.171630434782605</v>
      </c>
      <c r="X48" s="2">
        <v>17.151304347826088</v>
      </c>
      <c r="Y48" s="2">
        <v>4.5893478260869571</v>
      </c>
      <c r="Z48" s="2">
        <v>0.35720311349531919</v>
      </c>
      <c r="AA48" s="2">
        <v>0</v>
      </c>
      <c r="AB48" s="2">
        <v>0</v>
      </c>
      <c r="AC48" s="2">
        <v>0</v>
      </c>
      <c r="AD48" s="2">
        <v>0</v>
      </c>
      <c r="AE48" s="2">
        <v>0</v>
      </c>
      <c r="AF48" s="2">
        <v>0</v>
      </c>
      <c r="AG48" s="2">
        <v>0</v>
      </c>
      <c r="AH48" t="s">
        <v>30</v>
      </c>
      <c r="AI48">
        <v>10</v>
      </c>
    </row>
    <row r="49" spans="1:35" x14ac:dyDescent="0.25">
      <c r="A49" t="s">
        <v>245</v>
      </c>
      <c r="B49" t="s">
        <v>157</v>
      </c>
      <c r="C49" t="s">
        <v>194</v>
      </c>
      <c r="D49" t="s">
        <v>212</v>
      </c>
      <c r="E49" s="2">
        <v>38.021739130434781</v>
      </c>
      <c r="F49" s="2">
        <v>19.824239130434783</v>
      </c>
      <c r="G49" s="2">
        <v>0</v>
      </c>
      <c r="H49" s="2">
        <v>0</v>
      </c>
      <c r="I49" s="2">
        <v>0</v>
      </c>
      <c r="J49" s="2">
        <v>0</v>
      </c>
      <c r="K49" s="2">
        <v>0</v>
      </c>
      <c r="L49" s="2">
        <v>0.39152173913043475</v>
      </c>
      <c r="M49" s="2">
        <v>6.1166304347826062</v>
      </c>
      <c r="N49" s="2">
        <v>0</v>
      </c>
      <c r="O49" s="2">
        <v>0.16087192681532297</v>
      </c>
      <c r="P49" s="2">
        <v>9.1391304347826114</v>
      </c>
      <c r="Q49" s="2">
        <v>0</v>
      </c>
      <c r="R49" s="2">
        <v>0.2403659233847914</v>
      </c>
      <c r="S49" s="2">
        <v>6.4007608695652189</v>
      </c>
      <c r="T49" s="2">
        <v>0</v>
      </c>
      <c r="U49" s="2">
        <v>0</v>
      </c>
      <c r="V49" s="2">
        <v>0.16834476843910812</v>
      </c>
      <c r="W49" s="2">
        <v>5.1555434782608698</v>
      </c>
      <c r="X49" s="2">
        <v>9.4909782608695643</v>
      </c>
      <c r="Y49" s="2">
        <v>0</v>
      </c>
      <c r="Z49" s="2">
        <v>0.38521440823327618</v>
      </c>
      <c r="AA49" s="2">
        <v>0</v>
      </c>
      <c r="AB49" s="2">
        <v>0</v>
      </c>
      <c r="AC49" s="2">
        <v>0</v>
      </c>
      <c r="AD49" s="2">
        <v>0</v>
      </c>
      <c r="AE49" s="2">
        <v>0</v>
      </c>
      <c r="AF49" s="2">
        <v>0</v>
      </c>
      <c r="AG49" s="2">
        <v>0</v>
      </c>
      <c r="AH49" t="s">
        <v>78</v>
      </c>
      <c r="AI49">
        <v>10</v>
      </c>
    </row>
    <row r="50" spans="1:35" x14ac:dyDescent="0.25">
      <c r="A50" t="s">
        <v>245</v>
      </c>
      <c r="B50" t="s">
        <v>113</v>
      </c>
      <c r="C50" t="s">
        <v>180</v>
      </c>
      <c r="D50" t="s">
        <v>221</v>
      </c>
      <c r="E50" s="2">
        <v>47.108695652173914</v>
      </c>
      <c r="F50" s="2">
        <v>5.7391304347826084</v>
      </c>
      <c r="G50" s="2">
        <v>0</v>
      </c>
      <c r="H50" s="2">
        <v>0</v>
      </c>
      <c r="I50" s="2">
        <v>0.84782608695652173</v>
      </c>
      <c r="J50" s="2">
        <v>0</v>
      </c>
      <c r="K50" s="2">
        <v>0</v>
      </c>
      <c r="L50" s="2">
        <v>0.38880434782608697</v>
      </c>
      <c r="M50" s="2">
        <v>0</v>
      </c>
      <c r="N50" s="2">
        <v>0</v>
      </c>
      <c r="O50" s="2">
        <v>0</v>
      </c>
      <c r="P50" s="2">
        <v>5.2432608695652174</v>
      </c>
      <c r="Q50" s="2">
        <v>2.3777173913043477</v>
      </c>
      <c r="R50" s="2">
        <v>0.16177434240886018</v>
      </c>
      <c r="S50" s="2">
        <v>0.96293478260869569</v>
      </c>
      <c r="T50" s="2">
        <v>0.42956521739130438</v>
      </c>
      <c r="U50" s="2">
        <v>0</v>
      </c>
      <c r="V50" s="2">
        <v>2.9559298569450856E-2</v>
      </c>
      <c r="W50" s="2">
        <v>2.3210869565217389</v>
      </c>
      <c r="X50" s="2">
        <v>2.3485869565217383</v>
      </c>
      <c r="Y50" s="2">
        <v>0</v>
      </c>
      <c r="Z50" s="2">
        <v>9.912551915089983E-2</v>
      </c>
      <c r="AA50" s="2">
        <v>0</v>
      </c>
      <c r="AB50" s="2">
        <v>0</v>
      </c>
      <c r="AC50" s="2">
        <v>0</v>
      </c>
      <c r="AD50" s="2">
        <v>13.361413043478262</v>
      </c>
      <c r="AE50" s="2">
        <v>0</v>
      </c>
      <c r="AF50" s="2">
        <v>0</v>
      </c>
      <c r="AG50" s="2">
        <v>0</v>
      </c>
      <c r="AH50" t="s">
        <v>34</v>
      </c>
      <c r="AI50">
        <v>10</v>
      </c>
    </row>
    <row r="51" spans="1:35" x14ac:dyDescent="0.25">
      <c r="A51" t="s">
        <v>245</v>
      </c>
      <c r="B51" t="s">
        <v>86</v>
      </c>
      <c r="C51" t="s">
        <v>162</v>
      </c>
      <c r="D51" t="s">
        <v>207</v>
      </c>
      <c r="E51" s="2">
        <v>51.739130434782609</v>
      </c>
      <c r="F51" s="2">
        <v>5.7391304347826084</v>
      </c>
      <c r="G51" s="2">
        <v>0.40217391304347827</v>
      </c>
      <c r="H51" s="2">
        <v>0.38043478260869568</v>
      </c>
      <c r="I51" s="2">
        <v>0.89673913043478259</v>
      </c>
      <c r="J51" s="2">
        <v>0</v>
      </c>
      <c r="K51" s="2">
        <v>0</v>
      </c>
      <c r="L51" s="2">
        <v>2.1468478260869559</v>
      </c>
      <c r="M51" s="2">
        <v>0</v>
      </c>
      <c r="N51" s="2">
        <v>9.0593478260869578</v>
      </c>
      <c r="O51" s="2">
        <v>0.17509663865546221</v>
      </c>
      <c r="P51" s="2">
        <v>4.7163043478260889</v>
      </c>
      <c r="Q51" s="2">
        <v>2.8945652173913037</v>
      </c>
      <c r="R51" s="2">
        <v>0.14710084033613446</v>
      </c>
      <c r="S51" s="2">
        <v>6.2367391304347839</v>
      </c>
      <c r="T51" s="2">
        <v>4.176413043478262</v>
      </c>
      <c r="U51" s="2">
        <v>0.40902173913043471</v>
      </c>
      <c r="V51" s="2">
        <v>0.2091680672268908</v>
      </c>
      <c r="W51" s="2">
        <v>10.485326086956521</v>
      </c>
      <c r="X51" s="2">
        <v>6.7486956521739119</v>
      </c>
      <c r="Y51" s="2">
        <v>5.2673913043478251</v>
      </c>
      <c r="Z51" s="2">
        <v>0.43490126050420164</v>
      </c>
      <c r="AA51" s="2">
        <v>0</v>
      </c>
      <c r="AB51" s="2">
        <v>0</v>
      </c>
      <c r="AC51" s="2">
        <v>0</v>
      </c>
      <c r="AD51" s="2">
        <v>0</v>
      </c>
      <c r="AE51" s="2">
        <v>0</v>
      </c>
      <c r="AF51" s="2">
        <v>0</v>
      </c>
      <c r="AG51" s="2">
        <v>0</v>
      </c>
      <c r="AH51" t="s">
        <v>7</v>
      </c>
      <c r="AI51">
        <v>10</v>
      </c>
    </row>
    <row r="52" spans="1:35" x14ac:dyDescent="0.25">
      <c r="A52" t="s">
        <v>245</v>
      </c>
      <c r="B52" t="s">
        <v>102</v>
      </c>
      <c r="C52" t="s">
        <v>177</v>
      </c>
      <c r="D52" t="s">
        <v>216</v>
      </c>
      <c r="E52" s="2">
        <v>60.663043478260867</v>
      </c>
      <c r="F52" s="2">
        <v>5.5652173913043477</v>
      </c>
      <c r="G52" s="2">
        <v>0.71739130434782605</v>
      </c>
      <c r="H52" s="2">
        <v>0.33967391304347827</v>
      </c>
      <c r="I52" s="2">
        <v>0.98913043478260865</v>
      </c>
      <c r="J52" s="2">
        <v>0</v>
      </c>
      <c r="K52" s="2">
        <v>0</v>
      </c>
      <c r="L52" s="2">
        <v>5.2620652173913047</v>
      </c>
      <c r="M52" s="2">
        <v>0.73369565217391308</v>
      </c>
      <c r="N52" s="2">
        <v>4.5571739130434779</v>
      </c>
      <c r="O52" s="2">
        <v>8.7217344561906468E-2</v>
      </c>
      <c r="P52" s="2">
        <v>3.1873913043478255</v>
      </c>
      <c r="Q52" s="2">
        <v>0</v>
      </c>
      <c r="R52" s="2">
        <v>5.2542555097652745E-2</v>
      </c>
      <c r="S52" s="2">
        <v>0.72978260869565215</v>
      </c>
      <c r="T52" s="2">
        <v>4.8890217391304347</v>
      </c>
      <c r="U52" s="2">
        <v>0</v>
      </c>
      <c r="V52" s="2">
        <v>9.2623185808994812E-2</v>
      </c>
      <c r="W52" s="2">
        <v>5.5058695652173917</v>
      </c>
      <c r="X52" s="2">
        <v>8.5314130434782616</v>
      </c>
      <c r="Y52" s="2">
        <v>0</v>
      </c>
      <c r="Z52" s="2">
        <v>0.23139759899659562</v>
      </c>
      <c r="AA52" s="2">
        <v>0</v>
      </c>
      <c r="AB52" s="2">
        <v>0</v>
      </c>
      <c r="AC52" s="2">
        <v>0</v>
      </c>
      <c r="AD52" s="2">
        <v>0</v>
      </c>
      <c r="AE52" s="2">
        <v>0</v>
      </c>
      <c r="AF52" s="2">
        <v>0</v>
      </c>
      <c r="AG52" s="2">
        <v>0</v>
      </c>
      <c r="AH52" t="s">
        <v>23</v>
      </c>
      <c r="AI52">
        <v>10</v>
      </c>
    </row>
    <row r="53" spans="1:35" x14ac:dyDescent="0.25">
      <c r="A53" t="s">
        <v>245</v>
      </c>
      <c r="B53" t="s">
        <v>115</v>
      </c>
      <c r="C53" t="s">
        <v>186</v>
      </c>
      <c r="D53" t="s">
        <v>227</v>
      </c>
      <c r="E53" s="2">
        <v>39.152173913043477</v>
      </c>
      <c r="F53" s="2">
        <v>5.7391304347826084</v>
      </c>
      <c r="G53" s="2">
        <v>0</v>
      </c>
      <c r="H53" s="2">
        <v>0</v>
      </c>
      <c r="I53" s="2">
        <v>0.58695652173913049</v>
      </c>
      <c r="J53" s="2">
        <v>0</v>
      </c>
      <c r="K53" s="2">
        <v>0</v>
      </c>
      <c r="L53" s="2">
        <v>0.64652173913043476</v>
      </c>
      <c r="M53" s="2">
        <v>0</v>
      </c>
      <c r="N53" s="2">
        <v>5.7989130434782608</v>
      </c>
      <c r="O53" s="2">
        <v>0.14811215991116047</v>
      </c>
      <c r="P53" s="2">
        <v>0</v>
      </c>
      <c r="Q53" s="2">
        <v>10.157608695652174</v>
      </c>
      <c r="R53" s="2">
        <v>0.25943920044419766</v>
      </c>
      <c r="S53" s="2">
        <v>1.3052173913043477</v>
      </c>
      <c r="T53" s="2">
        <v>0.65630434782608671</v>
      </c>
      <c r="U53" s="2">
        <v>0</v>
      </c>
      <c r="V53" s="2">
        <v>5.0099944475291501E-2</v>
      </c>
      <c r="W53" s="2">
        <v>2.1094565217391308</v>
      </c>
      <c r="X53" s="2">
        <v>4.7009782608695643</v>
      </c>
      <c r="Y53" s="2">
        <v>0</v>
      </c>
      <c r="Z53" s="2">
        <v>0.17394780677401442</v>
      </c>
      <c r="AA53" s="2">
        <v>0</v>
      </c>
      <c r="AB53" s="2">
        <v>0</v>
      </c>
      <c r="AC53" s="2">
        <v>0</v>
      </c>
      <c r="AD53" s="2">
        <v>8.804347826086957</v>
      </c>
      <c r="AE53" s="2">
        <v>0</v>
      </c>
      <c r="AF53" s="2">
        <v>0</v>
      </c>
      <c r="AG53" s="2">
        <v>0</v>
      </c>
      <c r="AH53" t="s">
        <v>36</v>
      </c>
      <c r="AI53">
        <v>10</v>
      </c>
    </row>
    <row r="54" spans="1:35" x14ac:dyDescent="0.25">
      <c r="A54" t="s">
        <v>245</v>
      </c>
      <c r="B54" t="s">
        <v>100</v>
      </c>
      <c r="C54" t="s">
        <v>175</v>
      </c>
      <c r="D54" t="s">
        <v>217</v>
      </c>
      <c r="E54" s="2">
        <v>19.554347826086957</v>
      </c>
      <c r="F54" s="2">
        <v>4.9565217391304346</v>
      </c>
      <c r="G54" s="2">
        <v>0.35869565217391303</v>
      </c>
      <c r="H54" s="2">
        <v>9.8695652173913045E-2</v>
      </c>
      <c r="I54" s="2">
        <v>3.125</v>
      </c>
      <c r="J54" s="2">
        <v>0.28260869565217389</v>
      </c>
      <c r="K54" s="2">
        <v>0</v>
      </c>
      <c r="L54" s="2">
        <v>0</v>
      </c>
      <c r="M54" s="2">
        <v>4.6086956521739131</v>
      </c>
      <c r="N54" s="2">
        <v>0</v>
      </c>
      <c r="O54" s="2">
        <v>0.23568649249583101</v>
      </c>
      <c r="P54" s="2">
        <v>5.1967391304347821</v>
      </c>
      <c r="Q54" s="2">
        <v>8.8326086956521745</v>
      </c>
      <c r="R54" s="2">
        <v>0.71745414118954975</v>
      </c>
      <c r="S54" s="2">
        <v>0</v>
      </c>
      <c r="T54" s="2">
        <v>0</v>
      </c>
      <c r="U54" s="2">
        <v>0</v>
      </c>
      <c r="V54" s="2">
        <v>0</v>
      </c>
      <c r="W54" s="2">
        <v>0</v>
      </c>
      <c r="X54" s="2">
        <v>0</v>
      </c>
      <c r="Y54" s="2">
        <v>0</v>
      </c>
      <c r="Z54" s="2">
        <v>0</v>
      </c>
      <c r="AA54" s="2">
        <v>0</v>
      </c>
      <c r="AB54" s="2">
        <v>0</v>
      </c>
      <c r="AC54" s="2">
        <v>0</v>
      </c>
      <c r="AD54" s="2">
        <v>0</v>
      </c>
      <c r="AE54" s="2">
        <v>0</v>
      </c>
      <c r="AF54" s="2">
        <v>0</v>
      </c>
      <c r="AG54" s="2">
        <v>0.54347826086956519</v>
      </c>
      <c r="AH54" t="s">
        <v>21</v>
      </c>
      <c r="AI54">
        <v>10</v>
      </c>
    </row>
    <row r="55" spans="1:35" x14ac:dyDescent="0.25">
      <c r="A55" t="s">
        <v>245</v>
      </c>
      <c r="B55" t="s">
        <v>87</v>
      </c>
      <c r="C55" t="s">
        <v>165</v>
      </c>
      <c r="D55" t="s">
        <v>208</v>
      </c>
      <c r="E55" s="2">
        <v>72.086956521739125</v>
      </c>
      <c r="F55" s="2">
        <v>5.5652173913043477</v>
      </c>
      <c r="G55" s="2">
        <v>0.77717391304347827</v>
      </c>
      <c r="H55" s="2">
        <v>0.34510869565217389</v>
      </c>
      <c r="I55" s="2">
        <v>2.0380434782608696</v>
      </c>
      <c r="J55" s="2">
        <v>1.0597826086956521</v>
      </c>
      <c r="K55" s="2">
        <v>0</v>
      </c>
      <c r="L55" s="2">
        <v>4.9515217391304365</v>
      </c>
      <c r="M55" s="2">
        <v>1.9906521739130441</v>
      </c>
      <c r="N55" s="2">
        <v>10.538695652173912</v>
      </c>
      <c r="O55" s="2">
        <v>0.17380880579010857</v>
      </c>
      <c r="P55" s="2">
        <v>4.0468478260869567</v>
      </c>
      <c r="Q55" s="2">
        <v>1.419565217391304</v>
      </c>
      <c r="R55" s="2">
        <v>7.5830820265379975E-2</v>
      </c>
      <c r="S55" s="2">
        <v>16.083695652173919</v>
      </c>
      <c r="T55" s="2">
        <v>0</v>
      </c>
      <c r="U55" s="2">
        <v>0</v>
      </c>
      <c r="V55" s="2">
        <v>0.223115199034982</v>
      </c>
      <c r="W55" s="2">
        <v>15.1533695652174</v>
      </c>
      <c r="X55" s="2">
        <v>0</v>
      </c>
      <c r="Y55" s="2">
        <v>0</v>
      </c>
      <c r="Z55" s="2">
        <v>0.21020958986731014</v>
      </c>
      <c r="AA55" s="2">
        <v>0</v>
      </c>
      <c r="AB55" s="2">
        <v>0</v>
      </c>
      <c r="AC55" s="2">
        <v>0</v>
      </c>
      <c r="AD55" s="2">
        <v>0</v>
      </c>
      <c r="AE55" s="2">
        <v>0</v>
      </c>
      <c r="AF55" s="2">
        <v>0</v>
      </c>
      <c r="AG55" s="2">
        <v>0.59782608695652173</v>
      </c>
      <c r="AH55" t="s">
        <v>8</v>
      </c>
      <c r="AI55">
        <v>10</v>
      </c>
    </row>
    <row r="56" spans="1:35" x14ac:dyDescent="0.25">
      <c r="A56" t="s">
        <v>245</v>
      </c>
      <c r="B56" t="s">
        <v>116</v>
      </c>
      <c r="C56" t="s">
        <v>187</v>
      </c>
      <c r="D56" t="s">
        <v>228</v>
      </c>
      <c r="E56" s="2">
        <v>53.880434782608695</v>
      </c>
      <c r="F56" s="2">
        <v>5.7391304347826084</v>
      </c>
      <c r="G56" s="2">
        <v>0</v>
      </c>
      <c r="H56" s="2">
        <v>0</v>
      </c>
      <c r="I56" s="2">
        <v>0</v>
      </c>
      <c r="J56" s="2">
        <v>0</v>
      </c>
      <c r="K56" s="2">
        <v>0</v>
      </c>
      <c r="L56" s="2">
        <v>4.0610869565217405</v>
      </c>
      <c r="M56" s="2">
        <v>0</v>
      </c>
      <c r="N56" s="2">
        <v>9.7174999999999994</v>
      </c>
      <c r="O56" s="2">
        <v>0.18035303611055073</v>
      </c>
      <c r="P56" s="2">
        <v>0</v>
      </c>
      <c r="Q56" s="2">
        <v>6.0228260869565249</v>
      </c>
      <c r="R56" s="2">
        <v>0.11178131934637892</v>
      </c>
      <c r="S56" s="2">
        <v>5.6115217391304348</v>
      </c>
      <c r="T56" s="2">
        <v>13.097065217391307</v>
      </c>
      <c r="U56" s="2">
        <v>0</v>
      </c>
      <c r="V56" s="2">
        <v>0.34722412749646969</v>
      </c>
      <c r="W56" s="2">
        <v>6.8978260869565204</v>
      </c>
      <c r="X56" s="2">
        <v>5.7144565217391285</v>
      </c>
      <c r="Y56" s="2">
        <v>0</v>
      </c>
      <c r="Z56" s="2">
        <v>0.2340790800887633</v>
      </c>
      <c r="AA56" s="2">
        <v>0</v>
      </c>
      <c r="AB56" s="2">
        <v>0</v>
      </c>
      <c r="AC56" s="2">
        <v>0</v>
      </c>
      <c r="AD56" s="2">
        <v>0</v>
      </c>
      <c r="AE56" s="2">
        <v>0</v>
      </c>
      <c r="AF56" s="2">
        <v>0</v>
      </c>
      <c r="AG56" s="2">
        <v>0</v>
      </c>
      <c r="AH56" t="s">
        <v>37</v>
      </c>
      <c r="AI56">
        <v>10</v>
      </c>
    </row>
    <row r="57" spans="1:35" x14ac:dyDescent="0.25">
      <c r="A57" t="s">
        <v>245</v>
      </c>
      <c r="B57" t="s">
        <v>105</v>
      </c>
      <c r="C57" t="s">
        <v>180</v>
      </c>
      <c r="D57" t="s">
        <v>221</v>
      </c>
      <c r="E57" s="2">
        <v>60.217391304347828</v>
      </c>
      <c r="F57" s="2">
        <v>5.7391304347826084</v>
      </c>
      <c r="G57" s="2">
        <v>0</v>
      </c>
      <c r="H57" s="2">
        <v>0.39130434782608697</v>
      </c>
      <c r="I57" s="2">
        <v>0</v>
      </c>
      <c r="J57" s="2">
        <v>0</v>
      </c>
      <c r="K57" s="2">
        <v>0</v>
      </c>
      <c r="L57" s="2">
        <v>10.408804347826088</v>
      </c>
      <c r="M57" s="2">
        <v>0</v>
      </c>
      <c r="N57" s="2">
        <v>12.092173913043483</v>
      </c>
      <c r="O57" s="2">
        <v>0.20080866425992788</v>
      </c>
      <c r="P57" s="2">
        <v>0</v>
      </c>
      <c r="Q57" s="2">
        <v>14.4904347826087</v>
      </c>
      <c r="R57" s="2">
        <v>0.24063537906137192</v>
      </c>
      <c r="S57" s="2">
        <v>8.8966304347826117</v>
      </c>
      <c r="T57" s="2">
        <v>4.2355434782608707</v>
      </c>
      <c r="U57" s="2">
        <v>0</v>
      </c>
      <c r="V57" s="2">
        <v>0.21807942238267156</v>
      </c>
      <c r="W57" s="2">
        <v>16.282391304347822</v>
      </c>
      <c r="X57" s="2">
        <v>9.2209782608695665</v>
      </c>
      <c r="Y57" s="2">
        <v>4.954891304347826</v>
      </c>
      <c r="Z57" s="2">
        <v>0.50580505415162447</v>
      </c>
      <c r="AA57" s="2">
        <v>0</v>
      </c>
      <c r="AB57" s="2">
        <v>0</v>
      </c>
      <c r="AC57" s="2">
        <v>0</v>
      </c>
      <c r="AD57" s="2">
        <v>0</v>
      </c>
      <c r="AE57" s="2">
        <v>0</v>
      </c>
      <c r="AF57" s="2">
        <v>0</v>
      </c>
      <c r="AG57" s="2">
        <v>0</v>
      </c>
      <c r="AH57" t="s">
        <v>26</v>
      </c>
      <c r="AI57">
        <v>10</v>
      </c>
    </row>
    <row r="58" spans="1:35" x14ac:dyDescent="0.25">
      <c r="A58" t="s">
        <v>245</v>
      </c>
      <c r="B58" t="s">
        <v>85</v>
      </c>
      <c r="C58" t="s">
        <v>164</v>
      </c>
      <c r="D58" t="s">
        <v>209</v>
      </c>
      <c r="E58" s="2">
        <v>37.032608695652172</v>
      </c>
      <c r="F58" s="2">
        <v>5.5652173913043477</v>
      </c>
      <c r="G58" s="2">
        <v>0</v>
      </c>
      <c r="H58" s="2">
        <v>0.18206521739130435</v>
      </c>
      <c r="I58" s="2">
        <v>0</v>
      </c>
      <c r="J58" s="2">
        <v>0</v>
      </c>
      <c r="K58" s="2">
        <v>0</v>
      </c>
      <c r="L58" s="2">
        <v>0</v>
      </c>
      <c r="M58" s="2">
        <v>5.7051086956521742</v>
      </c>
      <c r="N58" s="2">
        <v>0</v>
      </c>
      <c r="O58" s="2">
        <v>0.15405635456413269</v>
      </c>
      <c r="P58" s="2">
        <v>4.0413043478260873</v>
      </c>
      <c r="Q58" s="2">
        <v>1.880108695652174</v>
      </c>
      <c r="R58" s="2">
        <v>0.15989727032579984</v>
      </c>
      <c r="S58" s="2">
        <v>9.2277173913043491</v>
      </c>
      <c r="T58" s="2">
        <v>0</v>
      </c>
      <c r="U58" s="2">
        <v>0</v>
      </c>
      <c r="V58" s="2">
        <v>0.24917816260639863</v>
      </c>
      <c r="W58" s="2">
        <v>16.477934782608699</v>
      </c>
      <c r="X58" s="2">
        <v>0</v>
      </c>
      <c r="Y58" s="2">
        <v>0</v>
      </c>
      <c r="Z58" s="2">
        <v>0.44495744056354575</v>
      </c>
      <c r="AA58" s="2">
        <v>0</v>
      </c>
      <c r="AB58" s="2">
        <v>0</v>
      </c>
      <c r="AC58" s="2">
        <v>0</v>
      </c>
      <c r="AD58" s="2">
        <v>0</v>
      </c>
      <c r="AE58" s="2">
        <v>0</v>
      </c>
      <c r="AF58" s="2">
        <v>0</v>
      </c>
      <c r="AG58" s="2">
        <v>0</v>
      </c>
      <c r="AH58" t="s">
        <v>6</v>
      </c>
      <c r="AI58">
        <v>10</v>
      </c>
    </row>
    <row r="59" spans="1:35" x14ac:dyDescent="0.25">
      <c r="A59" t="s">
        <v>245</v>
      </c>
      <c r="B59" t="s">
        <v>103</v>
      </c>
      <c r="C59" t="s">
        <v>178</v>
      </c>
      <c r="D59" t="s">
        <v>219</v>
      </c>
      <c r="E59" s="2">
        <v>17.413043478260871</v>
      </c>
      <c r="F59" s="2">
        <v>0</v>
      </c>
      <c r="G59" s="2">
        <v>0</v>
      </c>
      <c r="H59" s="2">
        <v>0</v>
      </c>
      <c r="I59" s="2">
        <v>0</v>
      </c>
      <c r="J59" s="2">
        <v>0</v>
      </c>
      <c r="K59" s="2">
        <v>0</v>
      </c>
      <c r="L59" s="2">
        <v>0</v>
      </c>
      <c r="M59" s="2">
        <v>5.4989130434782609</v>
      </c>
      <c r="N59" s="2">
        <v>0</v>
      </c>
      <c r="O59" s="2">
        <v>0.31579275905118598</v>
      </c>
      <c r="P59" s="2">
        <v>0</v>
      </c>
      <c r="Q59" s="2">
        <v>1.5908695652173914</v>
      </c>
      <c r="R59" s="2">
        <v>9.1360799001248438E-2</v>
      </c>
      <c r="S59" s="2">
        <v>0</v>
      </c>
      <c r="T59" s="2">
        <v>0</v>
      </c>
      <c r="U59" s="2">
        <v>0</v>
      </c>
      <c r="V59" s="2">
        <v>0</v>
      </c>
      <c r="W59" s="2">
        <v>0</v>
      </c>
      <c r="X59" s="2">
        <v>0</v>
      </c>
      <c r="Y59" s="2">
        <v>0</v>
      </c>
      <c r="Z59" s="2">
        <v>0</v>
      </c>
      <c r="AA59" s="2">
        <v>0</v>
      </c>
      <c r="AB59" s="2">
        <v>0</v>
      </c>
      <c r="AC59" s="2">
        <v>0</v>
      </c>
      <c r="AD59" s="2">
        <v>0</v>
      </c>
      <c r="AE59" s="2">
        <v>0</v>
      </c>
      <c r="AF59" s="2">
        <v>0</v>
      </c>
      <c r="AG59" s="2">
        <v>0</v>
      </c>
      <c r="AH59" t="s">
        <v>24</v>
      </c>
      <c r="AI59">
        <v>10</v>
      </c>
    </row>
    <row r="60" spans="1:35" x14ac:dyDescent="0.25">
      <c r="A60" t="s">
        <v>245</v>
      </c>
      <c r="B60" t="s">
        <v>127</v>
      </c>
      <c r="C60" t="s">
        <v>167</v>
      </c>
      <c r="D60" t="s">
        <v>211</v>
      </c>
      <c r="E60" s="2">
        <v>68.478260869565219</v>
      </c>
      <c r="F60" s="2">
        <v>5.1358695652173916</v>
      </c>
      <c r="G60" s="2">
        <v>0.15152173913043479</v>
      </c>
      <c r="H60" s="2">
        <v>2.4456521739130436E-2</v>
      </c>
      <c r="I60" s="2">
        <v>1.2173913043478262</v>
      </c>
      <c r="J60" s="2">
        <v>0</v>
      </c>
      <c r="K60" s="2">
        <v>1.2303260869565218</v>
      </c>
      <c r="L60" s="2">
        <v>4.4739130434782615</v>
      </c>
      <c r="M60" s="2">
        <v>5.5146739130434783</v>
      </c>
      <c r="N60" s="2">
        <v>0</v>
      </c>
      <c r="O60" s="2">
        <v>8.0531746031746038E-2</v>
      </c>
      <c r="P60" s="2">
        <v>5.14</v>
      </c>
      <c r="Q60" s="2">
        <v>2.1068478260869568</v>
      </c>
      <c r="R60" s="2">
        <v>0.10582698412698412</v>
      </c>
      <c r="S60" s="2">
        <v>2.6893478260869563</v>
      </c>
      <c r="T60" s="2">
        <v>5.0300000000000011</v>
      </c>
      <c r="U60" s="2">
        <v>0</v>
      </c>
      <c r="V60" s="2">
        <v>0.11272698412698415</v>
      </c>
      <c r="W60" s="2">
        <v>4.824565217391303</v>
      </c>
      <c r="X60" s="2">
        <v>3.0413043478260877</v>
      </c>
      <c r="Y60" s="2">
        <v>0</v>
      </c>
      <c r="Z60" s="2">
        <v>0.11486666666666666</v>
      </c>
      <c r="AA60" s="2">
        <v>0</v>
      </c>
      <c r="AB60" s="2">
        <v>0</v>
      </c>
      <c r="AC60" s="2">
        <v>0</v>
      </c>
      <c r="AD60" s="2">
        <v>0</v>
      </c>
      <c r="AE60" s="2">
        <v>0</v>
      </c>
      <c r="AF60" s="2">
        <v>0</v>
      </c>
      <c r="AG60" s="2">
        <v>0</v>
      </c>
      <c r="AH60" t="s">
        <v>48</v>
      </c>
      <c r="AI60">
        <v>10</v>
      </c>
    </row>
    <row r="61" spans="1:35" x14ac:dyDescent="0.25">
      <c r="A61" t="s">
        <v>245</v>
      </c>
      <c r="B61" t="s">
        <v>147</v>
      </c>
      <c r="C61" t="s">
        <v>198</v>
      </c>
      <c r="D61" t="s">
        <v>229</v>
      </c>
      <c r="E61" s="2">
        <v>23.086956521739129</v>
      </c>
      <c r="F61" s="2">
        <v>5.6521739130434785</v>
      </c>
      <c r="G61" s="2">
        <v>0.70652173913043481</v>
      </c>
      <c r="H61" s="2">
        <v>0.34239130434782611</v>
      </c>
      <c r="I61" s="2">
        <v>1.076086956521739</v>
      </c>
      <c r="J61" s="2">
        <v>0</v>
      </c>
      <c r="K61" s="2">
        <v>0</v>
      </c>
      <c r="L61" s="2">
        <v>3.7349999999999994</v>
      </c>
      <c r="M61" s="2">
        <v>4.066413043478259</v>
      </c>
      <c r="N61" s="2">
        <v>0</v>
      </c>
      <c r="O61" s="2">
        <v>0.17613465160075323</v>
      </c>
      <c r="P61" s="2">
        <v>0</v>
      </c>
      <c r="Q61" s="2">
        <v>2.4604347826086954</v>
      </c>
      <c r="R61" s="2">
        <v>0.10657250470809793</v>
      </c>
      <c r="S61" s="2">
        <v>5.7507608695652177</v>
      </c>
      <c r="T61" s="2">
        <v>4.5676086956521731</v>
      </c>
      <c r="U61" s="2">
        <v>0</v>
      </c>
      <c r="V61" s="2">
        <v>0.44693502824858761</v>
      </c>
      <c r="W61" s="2">
        <v>13.923478260869571</v>
      </c>
      <c r="X61" s="2">
        <v>10.317608695652174</v>
      </c>
      <c r="Y61" s="2">
        <v>0</v>
      </c>
      <c r="Z61" s="2">
        <v>1.0499905838041435</v>
      </c>
      <c r="AA61" s="2">
        <v>0</v>
      </c>
      <c r="AB61" s="2">
        <v>0</v>
      </c>
      <c r="AC61" s="2">
        <v>0</v>
      </c>
      <c r="AD61" s="2">
        <v>0</v>
      </c>
      <c r="AE61" s="2">
        <v>0.34239130434782611</v>
      </c>
      <c r="AF61" s="2">
        <v>0</v>
      </c>
      <c r="AG61" s="2">
        <v>0</v>
      </c>
      <c r="AH61" t="s">
        <v>68</v>
      </c>
      <c r="AI61">
        <v>10</v>
      </c>
    </row>
    <row r="62" spans="1:35" x14ac:dyDescent="0.25">
      <c r="A62" t="s">
        <v>245</v>
      </c>
      <c r="B62" t="s">
        <v>146</v>
      </c>
      <c r="C62" t="s">
        <v>162</v>
      </c>
      <c r="D62" t="s">
        <v>207</v>
      </c>
      <c r="E62" s="2">
        <v>34.206521739130437</v>
      </c>
      <c r="F62" s="2">
        <v>9.1782608695652161</v>
      </c>
      <c r="G62" s="2">
        <v>0</v>
      </c>
      <c r="H62" s="2">
        <v>0</v>
      </c>
      <c r="I62" s="2">
        <v>0</v>
      </c>
      <c r="J62" s="2">
        <v>0</v>
      </c>
      <c r="K62" s="2">
        <v>0</v>
      </c>
      <c r="L62" s="2">
        <v>0.15358695652173915</v>
      </c>
      <c r="M62" s="2">
        <v>4.9063043478260875</v>
      </c>
      <c r="N62" s="2">
        <v>0</v>
      </c>
      <c r="O62" s="2">
        <v>0.14343183984747379</v>
      </c>
      <c r="P62" s="2">
        <v>8.2936956521739127</v>
      </c>
      <c r="Q62" s="2">
        <v>0</v>
      </c>
      <c r="R62" s="2">
        <v>0.24245948522402286</v>
      </c>
      <c r="S62" s="2">
        <v>5.7088043478260886</v>
      </c>
      <c r="T62" s="2">
        <v>11.075652173913044</v>
      </c>
      <c r="U62" s="2">
        <v>0</v>
      </c>
      <c r="V62" s="2">
        <v>0.49068001271051792</v>
      </c>
      <c r="W62" s="2">
        <v>15.820652173913041</v>
      </c>
      <c r="X62" s="2">
        <v>6.7976086956521753</v>
      </c>
      <c r="Y62" s="2">
        <v>0</v>
      </c>
      <c r="Z62" s="2">
        <v>0.66122656498252297</v>
      </c>
      <c r="AA62" s="2">
        <v>0</v>
      </c>
      <c r="AB62" s="2">
        <v>0</v>
      </c>
      <c r="AC62" s="2">
        <v>0</v>
      </c>
      <c r="AD62" s="2">
        <v>0</v>
      </c>
      <c r="AE62" s="2">
        <v>0</v>
      </c>
      <c r="AF62" s="2">
        <v>0</v>
      </c>
      <c r="AG62" s="2">
        <v>0</v>
      </c>
      <c r="AH62" t="s">
        <v>67</v>
      </c>
      <c r="AI62">
        <v>10</v>
      </c>
    </row>
    <row r="63" spans="1:35" x14ac:dyDescent="0.25">
      <c r="A63" t="s">
        <v>245</v>
      </c>
      <c r="B63" t="s">
        <v>88</v>
      </c>
      <c r="C63" t="s">
        <v>166</v>
      </c>
      <c r="D63" t="s">
        <v>210</v>
      </c>
      <c r="E63" s="2">
        <v>42</v>
      </c>
      <c r="F63" s="2">
        <v>5.7391304347826084</v>
      </c>
      <c r="G63" s="2">
        <v>0</v>
      </c>
      <c r="H63" s="2">
        <v>0</v>
      </c>
      <c r="I63" s="2">
        <v>0.34782608695652173</v>
      </c>
      <c r="J63" s="2">
        <v>0</v>
      </c>
      <c r="K63" s="2">
        <v>0</v>
      </c>
      <c r="L63" s="2">
        <v>0.8579347826086956</v>
      </c>
      <c r="M63" s="2">
        <v>0</v>
      </c>
      <c r="N63" s="2">
        <v>10.83532608695652</v>
      </c>
      <c r="O63" s="2">
        <v>0.2579839544513457</v>
      </c>
      <c r="P63" s="2">
        <v>4.2977173913043467</v>
      </c>
      <c r="Q63" s="2">
        <v>1.8306521739130439</v>
      </c>
      <c r="R63" s="2">
        <v>0.14591356107660453</v>
      </c>
      <c r="S63" s="2">
        <v>2.5616304347826087</v>
      </c>
      <c r="T63" s="2">
        <v>4.9074999999999998</v>
      </c>
      <c r="U63" s="2">
        <v>0</v>
      </c>
      <c r="V63" s="2">
        <v>0.17783643892339543</v>
      </c>
      <c r="W63" s="2">
        <v>7.6785869565217384</v>
      </c>
      <c r="X63" s="2">
        <v>4.1700000000000017</v>
      </c>
      <c r="Y63" s="2">
        <v>0</v>
      </c>
      <c r="Z63" s="2">
        <v>0.28210921325051758</v>
      </c>
      <c r="AA63" s="2">
        <v>0</v>
      </c>
      <c r="AB63" s="2">
        <v>0</v>
      </c>
      <c r="AC63" s="2">
        <v>0</v>
      </c>
      <c r="AD63" s="2">
        <v>0</v>
      </c>
      <c r="AE63" s="2">
        <v>0</v>
      </c>
      <c r="AF63" s="2">
        <v>0</v>
      </c>
      <c r="AG63" s="2">
        <v>0</v>
      </c>
      <c r="AH63" t="s">
        <v>9</v>
      </c>
      <c r="AI63">
        <v>10</v>
      </c>
    </row>
    <row r="64" spans="1:35" x14ac:dyDescent="0.25">
      <c r="A64" t="s">
        <v>245</v>
      </c>
      <c r="B64" t="s">
        <v>133</v>
      </c>
      <c r="C64" t="s">
        <v>167</v>
      </c>
      <c r="D64" t="s">
        <v>211</v>
      </c>
      <c r="E64" s="2">
        <v>43.934782608695649</v>
      </c>
      <c r="F64" s="2">
        <v>9.7119565217391308</v>
      </c>
      <c r="G64" s="2">
        <v>0</v>
      </c>
      <c r="H64" s="2">
        <v>0</v>
      </c>
      <c r="I64" s="2">
        <v>0</v>
      </c>
      <c r="J64" s="2">
        <v>0</v>
      </c>
      <c r="K64" s="2">
        <v>0</v>
      </c>
      <c r="L64" s="2">
        <v>1.3751086956521739</v>
      </c>
      <c r="M64" s="2">
        <v>5.4483695652173916</v>
      </c>
      <c r="N64" s="2">
        <v>0</v>
      </c>
      <c r="O64" s="2">
        <v>0.12401039089559626</v>
      </c>
      <c r="P64" s="2">
        <v>2.2880434782608696</v>
      </c>
      <c r="Q64" s="2">
        <v>4.5135869565217392</v>
      </c>
      <c r="R64" s="2">
        <v>0.1548119742701633</v>
      </c>
      <c r="S64" s="2">
        <v>8.1195652173913044E-2</v>
      </c>
      <c r="T64" s="2">
        <v>2.5731521739130438</v>
      </c>
      <c r="U64" s="2">
        <v>0</v>
      </c>
      <c r="V64" s="2">
        <v>6.0415635823849595E-2</v>
      </c>
      <c r="W64" s="2">
        <v>4.2491304347826073</v>
      </c>
      <c r="X64" s="2">
        <v>0.86097826086956519</v>
      </c>
      <c r="Y64" s="2">
        <v>0</v>
      </c>
      <c r="Z64" s="2">
        <v>0.11631123206333496</v>
      </c>
      <c r="AA64" s="2">
        <v>0</v>
      </c>
      <c r="AB64" s="2">
        <v>0</v>
      </c>
      <c r="AC64" s="2">
        <v>0</v>
      </c>
      <c r="AD64" s="2">
        <v>0</v>
      </c>
      <c r="AE64" s="2">
        <v>0</v>
      </c>
      <c r="AF64" s="2">
        <v>0</v>
      </c>
      <c r="AG64" s="2">
        <v>0</v>
      </c>
      <c r="AH64" t="s">
        <v>54</v>
      </c>
      <c r="AI64">
        <v>10</v>
      </c>
    </row>
    <row r="65" spans="1:35" x14ac:dyDescent="0.25">
      <c r="A65" t="s">
        <v>245</v>
      </c>
      <c r="B65" t="s">
        <v>153</v>
      </c>
      <c r="C65" t="s">
        <v>191</v>
      </c>
      <c r="D65" t="s">
        <v>227</v>
      </c>
      <c r="E65" s="2">
        <v>52.141304347826086</v>
      </c>
      <c r="F65" s="2">
        <v>6.9852173913043467</v>
      </c>
      <c r="G65" s="2">
        <v>0</v>
      </c>
      <c r="H65" s="2">
        <v>0</v>
      </c>
      <c r="I65" s="2">
        <v>0</v>
      </c>
      <c r="J65" s="2">
        <v>0</v>
      </c>
      <c r="K65" s="2">
        <v>0</v>
      </c>
      <c r="L65" s="2">
        <v>2.6964130434782616</v>
      </c>
      <c r="M65" s="2">
        <v>4.9382608695652186</v>
      </c>
      <c r="N65" s="2">
        <v>0</v>
      </c>
      <c r="O65" s="2">
        <v>9.4709193245778631E-2</v>
      </c>
      <c r="P65" s="2">
        <v>11.796521739130435</v>
      </c>
      <c r="Q65" s="2">
        <v>0</v>
      </c>
      <c r="R65" s="2">
        <v>0.22624140087554723</v>
      </c>
      <c r="S65" s="2">
        <v>5.9591304347826064</v>
      </c>
      <c r="T65" s="2">
        <v>4.7744565217391326</v>
      </c>
      <c r="U65" s="2">
        <v>0</v>
      </c>
      <c r="V65" s="2">
        <v>0.20585574317281635</v>
      </c>
      <c r="W65" s="2">
        <v>5.6880434782608678</v>
      </c>
      <c r="X65" s="2">
        <v>9.5879347826086949</v>
      </c>
      <c r="Y65" s="2">
        <v>0.43478260869565216</v>
      </c>
      <c r="Z65" s="2">
        <v>0.3013112361892849</v>
      </c>
      <c r="AA65" s="2">
        <v>0</v>
      </c>
      <c r="AB65" s="2">
        <v>0</v>
      </c>
      <c r="AC65" s="2">
        <v>0</v>
      </c>
      <c r="AD65" s="2">
        <v>0</v>
      </c>
      <c r="AE65" s="2">
        <v>0</v>
      </c>
      <c r="AF65" s="2">
        <v>0</v>
      </c>
      <c r="AG65" s="2">
        <v>0</v>
      </c>
      <c r="AH65" t="s">
        <v>74</v>
      </c>
      <c r="AI65">
        <v>10</v>
      </c>
    </row>
    <row r="66" spans="1:35" x14ac:dyDescent="0.25">
      <c r="A66" t="s">
        <v>245</v>
      </c>
      <c r="B66" t="s">
        <v>118</v>
      </c>
      <c r="C66" t="s">
        <v>168</v>
      </c>
      <c r="D66" t="s">
        <v>212</v>
      </c>
      <c r="E66" s="2">
        <v>63.293478260869563</v>
      </c>
      <c r="F66" s="2">
        <v>5.5652173913043477</v>
      </c>
      <c r="G66" s="2">
        <v>0.89673913043478259</v>
      </c>
      <c r="H66" s="2">
        <v>0</v>
      </c>
      <c r="I66" s="2">
        <v>1.0326086956521738</v>
      </c>
      <c r="J66" s="2">
        <v>0.40217391304347827</v>
      </c>
      <c r="K66" s="2">
        <v>0</v>
      </c>
      <c r="L66" s="2">
        <v>2.5518478260869566</v>
      </c>
      <c r="M66" s="2">
        <v>5.9186956521739127</v>
      </c>
      <c r="N66" s="2">
        <v>8.8455434782608631</v>
      </c>
      <c r="O66" s="2">
        <v>0.23326635754765576</v>
      </c>
      <c r="P66" s="2">
        <v>5.9570652173913023</v>
      </c>
      <c r="Q66" s="2">
        <v>4.9351086956521728</v>
      </c>
      <c r="R66" s="2">
        <v>0.17208998797870509</v>
      </c>
      <c r="S66" s="2">
        <v>9.9396739130434781</v>
      </c>
      <c r="T66" s="2">
        <v>0</v>
      </c>
      <c r="U66" s="2">
        <v>0</v>
      </c>
      <c r="V66" s="2">
        <v>0.15704104413532544</v>
      </c>
      <c r="W66" s="2">
        <v>7.2803260869565189</v>
      </c>
      <c r="X66" s="2">
        <v>0</v>
      </c>
      <c r="Y66" s="2">
        <v>0</v>
      </c>
      <c r="Z66" s="2">
        <v>0.11502490125364928</v>
      </c>
      <c r="AA66" s="2">
        <v>0</v>
      </c>
      <c r="AB66" s="2">
        <v>0</v>
      </c>
      <c r="AC66" s="2">
        <v>0</v>
      </c>
      <c r="AD66" s="2">
        <v>0</v>
      </c>
      <c r="AE66" s="2">
        <v>0</v>
      </c>
      <c r="AF66" s="2">
        <v>0</v>
      </c>
      <c r="AG66" s="2">
        <v>0.26630434782608697</v>
      </c>
      <c r="AH66" t="s">
        <v>39</v>
      </c>
      <c r="AI66">
        <v>10</v>
      </c>
    </row>
    <row r="67" spans="1:35" x14ac:dyDescent="0.25">
      <c r="A67" t="s">
        <v>245</v>
      </c>
      <c r="B67" t="s">
        <v>110</v>
      </c>
      <c r="C67" t="s">
        <v>168</v>
      </c>
      <c r="D67" t="s">
        <v>212</v>
      </c>
      <c r="E67" s="2">
        <v>50.663043478260867</v>
      </c>
      <c r="F67" s="2">
        <v>5.5217391304347823</v>
      </c>
      <c r="G67" s="2">
        <v>0.34239130434782611</v>
      </c>
      <c r="H67" s="2">
        <v>0.15760869565217392</v>
      </c>
      <c r="I67" s="2">
        <v>3.9701086956521738</v>
      </c>
      <c r="J67" s="2">
        <v>0</v>
      </c>
      <c r="K67" s="2">
        <v>0</v>
      </c>
      <c r="L67" s="2">
        <v>0.86413043478260865</v>
      </c>
      <c r="M67" s="2">
        <v>3.402173913043478</v>
      </c>
      <c r="N67" s="2">
        <v>0.98641304347826086</v>
      </c>
      <c r="O67" s="2">
        <v>8.6623042265608241E-2</v>
      </c>
      <c r="P67" s="2">
        <v>5.1956521739130439</v>
      </c>
      <c r="Q67" s="2">
        <v>2.5027173913043477</v>
      </c>
      <c r="R67" s="2">
        <v>0.1519523707358936</v>
      </c>
      <c r="S67" s="2">
        <v>0.51663043478260884</v>
      </c>
      <c r="T67" s="2">
        <v>0.10826086956521738</v>
      </c>
      <c r="U67" s="2">
        <v>0</v>
      </c>
      <c r="V67" s="2">
        <v>1.2334263033683762E-2</v>
      </c>
      <c r="W67" s="2">
        <v>1.6728260869565215</v>
      </c>
      <c r="X67" s="2">
        <v>1.0502173913043478</v>
      </c>
      <c r="Y67" s="2">
        <v>0</v>
      </c>
      <c r="Z67" s="2">
        <v>5.3748122720446254E-2</v>
      </c>
      <c r="AA67" s="2">
        <v>0</v>
      </c>
      <c r="AB67" s="2">
        <v>0</v>
      </c>
      <c r="AC67" s="2">
        <v>0</v>
      </c>
      <c r="AD67" s="2">
        <v>0</v>
      </c>
      <c r="AE67" s="2">
        <v>0</v>
      </c>
      <c r="AF67" s="2">
        <v>0</v>
      </c>
      <c r="AG67" s="2">
        <v>0.10869565217391304</v>
      </c>
      <c r="AH67" t="s">
        <v>31</v>
      </c>
      <c r="AI67">
        <v>10</v>
      </c>
    </row>
    <row r="68" spans="1:35" x14ac:dyDescent="0.25">
      <c r="A68" t="s">
        <v>245</v>
      </c>
      <c r="B68" t="s">
        <v>80</v>
      </c>
      <c r="C68" t="s">
        <v>158</v>
      </c>
      <c r="D68" t="s">
        <v>199</v>
      </c>
      <c r="E68" s="2">
        <v>14.173913043478262</v>
      </c>
      <c r="F68" s="2">
        <v>5.1304347826086953</v>
      </c>
      <c r="G68" s="2">
        <v>0</v>
      </c>
      <c r="H68" s="2">
        <v>0</v>
      </c>
      <c r="I68" s="2">
        <v>0</v>
      </c>
      <c r="J68" s="2">
        <v>0</v>
      </c>
      <c r="K68" s="2">
        <v>0</v>
      </c>
      <c r="L68" s="2">
        <v>9.2391304347826081E-2</v>
      </c>
      <c r="M68" s="2">
        <v>0</v>
      </c>
      <c r="N68" s="2">
        <v>3.2096739130434777</v>
      </c>
      <c r="O68" s="2">
        <v>0.22644938650306742</v>
      </c>
      <c r="P68" s="2">
        <v>0</v>
      </c>
      <c r="Q68" s="2">
        <v>0</v>
      </c>
      <c r="R68" s="2">
        <v>0</v>
      </c>
      <c r="S68" s="2">
        <v>0</v>
      </c>
      <c r="T68" s="2">
        <v>0</v>
      </c>
      <c r="U68" s="2">
        <v>0</v>
      </c>
      <c r="V68" s="2">
        <v>0</v>
      </c>
      <c r="W68" s="2">
        <v>4.8125</v>
      </c>
      <c r="X68" s="2">
        <v>0</v>
      </c>
      <c r="Y68" s="2">
        <v>0</v>
      </c>
      <c r="Z68" s="2">
        <v>0.33953220858895705</v>
      </c>
      <c r="AA68" s="2">
        <v>0</v>
      </c>
      <c r="AB68" s="2">
        <v>5.6527173913043471</v>
      </c>
      <c r="AC68" s="2">
        <v>0</v>
      </c>
      <c r="AD68" s="2">
        <v>0</v>
      </c>
      <c r="AE68" s="2">
        <v>0</v>
      </c>
      <c r="AF68" s="2">
        <v>0</v>
      </c>
      <c r="AG68" s="2">
        <v>0</v>
      </c>
      <c r="AH68" t="s">
        <v>1</v>
      </c>
      <c r="AI68">
        <v>10</v>
      </c>
    </row>
    <row r="69" spans="1:35" x14ac:dyDescent="0.25">
      <c r="A69" t="s">
        <v>245</v>
      </c>
      <c r="B69" t="s">
        <v>126</v>
      </c>
      <c r="C69" t="s">
        <v>165</v>
      </c>
      <c r="D69" t="s">
        <v>208</v>
      </c>
      <c r="E69" s="2">
        <v>26.782608695652176</v>
      </c>
      <c r="F69" s="2">
        <v>3.0434782608695654</v>
      </c>
      <c r="G69" s="2">
        <v>0</v>
      </c>
      <c r="H69" s="2">
        <v>0.14010869565217393</v>
      </c>
      <c r="I69" s="2">
        <v>0.99184782608695654</v>
      </c>
      <c r="J69" s="2">
        <v>0</v>
      </c>
      <c r="K69" s="2">
        <v>0</v>
      </c>
      <c r="L69" s="2">
        <v>3.5154347826086951</v>
      </c>
      <c r="M69" s="2">
        <v>4.3373913043478263</v>
      </c>
      <c r="N69" s="2">
        <v>0</v>
      </c>
      <c r="O69" s="2">
        <v>0.16194805194805195</v>
      </c>
      <c r="P69" s="2">
        <v>0</v>
      </c>
      <c r="Q69" s="2">
        <v>10.659782608695652</v>
      </c>
      <c r="R69" s="2">
        <v>0.39801136363636358</v>
      </c>
      <c r="S69" s="2">
        <v>1.7336956521739133</v>
      </c>
      <c r="T69" s="2">
        <v>4.6168478260869561</v>
      </c>
      <c r="U69" s="2">
        <v>0</v>
      </c>
      <c r="V69" s="2">
        <v>0.23711444805194803</v>
      </c>
      <c r="W69" s="2">
        <v>1.7695652173913041</v>
      </c>
      <c r="X69" s="2">
        <v>3.4402173913043472</v>
      </c>
      <c r="Y69" s="2">
        <v>0</v>
      </c>
      <c r="Z69" s="2">
        <v>0.19452110389610383</v>
      </c>
      <c r="AA69" s="2">
        <v>0</v>
      </c>
      <c r="AB69" s="2">
        <v>3.5661956521739122</v>
      </c>
      <c r="AC69" s="2">
        <v>0</v>
      </c>
      <c r="AD69" s="2">
        <v>0</v>
      </c>
      <c r="AE69" s="2">
        <v>0</v>
      </c>
      <c r="AF69" s="2">
        <v>0</v>
      </c>
      <c r="AG69" s="2">
        <v>0</v>
      </c>
      <c r="AH69" t="s">
        <v>47</v>
      </c>
      <c r="AI69">
        <v>10</v>
      </c>
    </row>
    <row r="70" spans="1:35" x14ac:dyDescent="0.25">
      <c r="A70" t="s">
        <v>245</v>
      </c>
      <c r="B70" t="s">
        <v>149</v>
      </c>
      <c r="C70" t="s">
        <v>168</v>
      </c>
      <c r="D70" t="s">
        <v>212</v>
      </c>
      <c r="E70" s="2">
        <v>22.086956521739129</v>
      </c>
      <c r="F70" s="2">
        <v>5.4782608695652177</v>
      </c>
      <c r="G70" s="2">
        <v>0</v>
      </c>
      <c r="H70" s="2">
        <v>0</v>
      </c>
      <c r="I70" s="2">
        <v>0</v>
      </c>
      <c r="J70" s="2">
        <v>0</v>
      </c>
      <c r="K70" s="2">
        <v>0</v>
      </c>
      <c r="L70" s="2">
        <v>0.87467391304347841</v>
      </c>
      <c r="M70" s="2">
        <v>0</v>
      </c>
      <c r="N70" s="2">
        <v>0</v>
      </c>
      <c r="O70" s="2">
        <v>0</v>
      </c>
      <c r="P70" s="2">
        <v>0</v>
      </c>
      <c r="Q70" s="2">
        <v>0</v>
      </c>
      <c r="R70" s="2">
        <v>0</v>
      </c>
      <c r="S70" s="2">
        <v>9.654565217391303</v>
      </c>
      <c r="T70" s="2">
        <v>9.6060869565217395</v>
      </c>
      <c r="U70" s="2">
        <v>0</v>
      </c>
      <c r="V70" s="2">
        <v>0.87203740157480325</v>
      </c>
      <c r="W70" s="2">
        <v>16.421413043478264</v>
      </c>
      <c r="X70" s="2">
        <v>6.9646739130434767</v>
      </c>
      <c r="Y70" s="2">
        <v>0</v>
      </c>
      <c r="Z70" s="2">
        <v>1.0588188976377955</v>
      </c>
      <c r="AA70" s="2">
        <v>0</v>
      </c>
      <c r="AB70" s="2">
        <v>0</v>
      </c>
      <c r="AC70" s="2">
        <v>0</v>
      </c>
      <c r="AD70" s="2">
        <v>0</v>
      </c>
      <c r="AE70" s="2">
        <v>0</v>
      </c>
      <c r="AF70" s="2">
        <v>0</v>
      </c>
      <c r="AG70" s="2">
        <v>0</v>
      </c>
      <c r="AH70" t="s">
        <v>70</v>
      </c>
      <c r="AI70">
        <v>10</v>
      </c>
    </row>
    <row r="71" spans="1:35" x14ac:dyDescent="0.25">
      <c r="A71" t="s">
        <v>245</v>
      </c>
      <c r="B71" t="s">
        <v>131</v>
      </c>
      <c r="C71" t="s">
        <v>160</v>
      </c>
      <c r="D71" t="s">
        <v>206</v>
      </c>
      <c r="E71" s="2">
        <v>35.358695652173914</v>
      </c>
      <c r="F71" s="2">
        <v>5.1304347826086953</v>
      </c>
      <c r="G71" s="2">
        <v>2.4728260869565211</v>
      </c>
      <c r="H71" s="2">
        <v>3.4108695652173915</v>
      </c>
      <c r="I71" s="2">
        <v>2.0380434782608696</v>
      </c>
      <c r="J71" s="2">
        <v>1.3228260869565223</v>
      </c>
      <c r="K71" s="2">
        <v>0</v>
      </c>
      <c r="L71" s="2">
        <v>0</v>
      </c>
      <c r="M71" s="2">
        <v>5.2641304347826088</v>
      </c>
      <c r="N71" s="2">
        <v>0</v>
      </c>
      <c r="O71" s="2">
        <v>0.14887795880725485</v>
      </c>
      <c r="P71" s="2">
        <v>5.0054347826086953</v>
      </c>
      <c r="Q71" s="2">
        <v>1.9021739130434783</v>
      </c>
      <c r="R71" s="2">
        <v>0.19535813095604057</v>
      </c>
      <c r="S71" s="2">
        <v>0</v>
      </c>
      <c r="T71" s="2">
        <v>0</v>
      </c>
      <c r="U71" s="2">
        <v>0</v>
      </c>
      <c r="V71" s="2">
        <v>0</v>
      </c>
      <c r="W71" s="2">
        <v>2.5591304347826092</v>
      </c>
      <c r="X71" s="2">
        <v>0</v>
      </c>
      <c r="Y71" s="2">
        <v>0</v>
      </c>
      <c r="Z71" s="2">
        <v>7.2376268060252089E-2</v>
      </c>
      <c r="AA71" s="2">
        <v>0</v>
      </c>
      <c r="AB71" s="2">
        <v>0</v>
      </c>
      <c r="AC71" s="2">
        <v>0</v>
      </c>
      <c r="AD71" s="2">
        <v>0</v>
      </c>
      <c r="AE71" s="2">
        <v>0</v>
      </c>
      <c r="AF71" s="2">
        <v>0</v>
      </c>
      <c r="AG71" s="2">
        <v>0.73500000000000032</v>
      </c>
      <c r="AH71" t="s">
        <v>52</v>
      </c>
      <c r="AI71">
        <v>10</v>
      </c>
    </row>
    <row r="72" spans="1:35" x14ac:dyDescent="0.25">
      <c r="A72" t="s">
        <v>245</v>
      </c>
      <c r="B72" t="s">
        <v>129</v>
      </c>
      <c r="C72" t="s">
        <v>192</v>
      </c>
      <c r="D72" t="s">
        <v>201</v>
      </c>
      <c r="E72" s="2">
        <v>44.478260869565219</v>
      </c>
      <c r="F72" s="2">
        <v>5.7391304347826084</v>
      </c>
      <c r="G72" s="2">
        <v>0.28260869565217389</v>
      </c>
      <c r="H72" s="2">
        <v>0</v>
      </c>
      <c r="I72" s="2">
        <v>0.51163043478260872</v>
      </c>
      <c r="J72" s="2">
        <v>0</v>
      </c>
      <c r="K72" s="2">
        <v>0</v>
      </c>
      <c r="L72" s="2">
        <v>2.6456521739130427</v>
      </c>
      <c r="M72" s="2">
        <v>0</v>
      </c>
      <c r="N72" s="2">
        <v>3.6853260869565219</v>
      </c>
      <c r="O72" s="2">
        <v>8.2856793743890517E-2</v>
      </c>
      <c r="P72" s="2">
        <v>1.9305434782608695</v>
      </c>
      <c r="Q72" s="2">
        <v>6.8039130434782598</v>
      </c>
      <c r="R72" s="2">
        <v>0.19637585532746821</v>
      </c>
      <c r="S72" s="2">
        <v>6.0158695652173915</v>
      </c>
      <c r="T72" s="2">
        <v>1.6444565217391309</v>
      </c>
      <c r="U72" s="2">
        <v>0</v>
      </c>
      <c r="V72" s="2">
        <v>0.17222629521016619</v>
      </c>
      <c r="W72" s="2">
        <v>7.9449999999999985</v>
      </c>
      <c r="X72" s="2">
        <v>8.9518478260869561</v>
      </c>
      <c r="Y72" s="2">
        <v>2.6393478260869565</v>
      </c>
      <c r="Z72" s="2">
        <v>0.43923020527859236</v>
      </c>
      <c r="AA72" s="2">
        <v>0</v>
      </c>
      <c r="AB72" s="2">
        <v>0</v>
      </c>
      <c r="AC72" s="2">
        <v>0</v>
      </c>
      <c r="AD72" s="2">
        <v>0</v>
      </c>
      <c r="AE72" s="2">
        <v>0</v>
      </c>
      <c r="AF72" s="2">
        <v>0</v>
      </c>
      <c r="AG72" s="2">
        <v>0</v>
      </c>
      <c r="AH72" t="s">
        <v>50</v>
      </c>
      <c r="AI72">
        <v>10</v>
      </c>
    </row>
    <row r="73" spans="1:35" x14ac:dyDescent="0.25">
      <c r="A73" t="s">
        <v>245</v>
      </c>
      <c r="B73" t="s">
        <v>151</v>
      </c>
      <c r="C73" t="s">
        <v>168</v>
      </c>
      <c r="D73" t="s">
        <v>212</v>
      </c>
      <c r="E73" s="2">
        <v>28.391304347826086</v>
      </c>
      <c r="F73" s="2">
        <v>14.652065217391305</v>
      </c>
      <c r="G73" s="2">
        <v>0.22554347826086957</v>
      </c>
      <c r="H73" s="2">
        <v>0.4375</v>
      </c>
      <c r="I73" s="2">
        <v>1.7282608695652173</v>
      </c>
      <c r="J73" s="2">
        <v>0</v>
      </c>
      <c r="K73" s="2">
        <v>4.5652173913043477</v>
      </c>
      <c r="L73" s="2">
        <v>2.5585869565217387</v>
      </c>
      <c r="M73" s="2">
        <v>0</v>
      </c>
      <c r="N73" s="2">
        <v>6.3281521739130442</v>
      </c>
      <c r="O73" s="2">
        <v>0.22289050535987753</v>
      </c>
      <c r="P73" s="2">
        <v>3.6016304347826082</v>
      </c>
      <c r="Q73" s="2">
        <v>0</v>
      </c>
      <c r="R73" s="2">
        <v>0.12685681470137825</v>
      </c>
      <c r="S73" s="2">
        <v>3.7371739130434776</v>
      </c>
      <c r="T73" s="2">
        <v>5.9280434782608697</v>
      </c>
      <c r="U73" s="2">
        <v>0</v>
      </c>
      <c r="V73" s="2">
        <v>0.34042879019908118</v>
      </c>
      <c r="W73" s="2">
        <v>5.0297826086956539</v>
      </c>
      <c r="X73" s="2">
        <v>4.0542391304347829</v>
      </c>
      <c r="Y73" s="2">
        <v>0</v>
      </c>
      <c r="Z73" s="2">
        <v>0.31995788667687602</v>
      </c>
      <c r="AA73" s="2">
        <v>0</v>
      </c>
      <c r="AB73" s="2">
        <v>0</v>
      </c>
      <c r="AC73" s="2">
        <v>0</v>
      </c>
      <c r="AD73" s="2">
        <v>0</v>
      </c>
      <c r="AE73" s="2">
        <v>0</v>
      </c>
      <c r="AF73" s="2">
        <v>0</v>
      </c>
      <c r="AG73" s="2">
        <v>0.28804347826086962</v>
      </c>
      <c r="AH73" t="s">
        <v>72</v>
      </c>
      <c r="AI73">
        <v>10</v>
      </c>
    </row>
    <row r="74" spans="1:35" x14ac:dyDescent="0.25">
      <c r="A74" t="s">
        <v>245</v>
      </c>
      <c r="B74" t="s">
        <v>148</v>
      </c>
      <c r="C74" t="s">
        <v>189</v>
      </c>
      <c r="D74" t="s">
        <v>229</v>
      </c>
      <c r="E74" s="2">
        <v>41.978260869565219</v>
      </c>
      <c r="F74" s="2">
        <v>10.005434782608695</v>
      </c>
      <c r="G74" s="2">
        <v>0</v>
      </c>
      <c r="H74" s="2">
        <v>0</v>
      </c>
      <c r="I74" s="2">
        <v>0</v>
      </c>
      <c r="J74" s="2">
        <v>0</v>
      </c>
      <c r="K74" s="2">
        <v>0</v>
      </c>
      <c r="L74" s="2">
        <v>1.1271739130434784</v>
      </c>
      <c r="M74" s="2">
        <v>4.3206521739130439</v>
      </c>
      <c r="N74" s="2">
        <v>0</v>
      </c>
      <c r="O74" s="2">
        <v>0.10292594510616261</v>
      </c>
      <c r="P74" s="2">
        <v>4.5652173913043477</v>
      </c>
      <c r="Q74" s="2">
        <v>0</v>
      </c>
      <c r="R74" s="2">
        <v>0.10875194199896426</v>
      </c>
      <c r="S74" s="2">
        <v>2.4571739130434782</v>
      </c>
      <c r="T74" s="2">
        <v>8.5251086956521753</v>
      </c>
      <c r="U74" s="2">
        <v>0</v>
      </c>
      <c r="V74" s="2">
        <v>0.2616183324702227</v>
      </c>
      <c r="W74" s="2">
        <v>5.5835869565217395</v>
      </c>
      <c r="X74" s="2">
        <v>7.2107608695652177</v>
      </c>
      <c r="Y74" s="2">
        <v>0</v>
      </c>
      <c r="Z74" s="2">
        <v>0.30478508544795446</v>
      </c>
      <c r="AA74" s="2">
        <v>0</v>
      </c>
      <c r="AB74" s="2">
        <v>0</v>
      </c>
      <c r="AC74" s="2">
        <v>0</v>
      </c>
      <c r="AD74" s="2">
        <v>0</v>
      </c>
      <c r="AE74" s="2">
        <v>0</v>
      </c>
      <c r="AF74" s="2">
        <v>0</v>
      </c>
      <c r="AG74" s="2">
        <v>0</v>
      </c>
      <c r="AH74" t="s">
        <v>69</v>
      </c>
      <c r="AI74">
        <v>10</v>
      </c>
    </row>
    <row r="75" spans="1:35" x14ac:dyDescent="0.25">
      <c r="A75" t="s">
        <v>245</v>
      </c>
      <c r="B75" t="s">
        <v>128</v>
      </c>
      <c r="C75" t="s">
        <v>191</v>
      </c>
      <c r="D75" t="s">
        <v>227</v>
      </c>
      <c r="E75" s="2">
        <v>42.793478260869563</v>
      </c>
      <c r="F75" s="2">
        <v>5.5652173913043477</v>
      </c>
      <c r="G75" s="2">
        <v>0</v>
      </c>
      <c r="H75" s="2">
        <v>0.25</v>
      </c>
      <c r="I75" s="2">
        <v>0</v>
      </c>
      <c r="J75" s="2">
        <v>0</v>
      </c>
      <c r="K75" s="2">
        <v>0</v>
      </c>
      <c r="L75" s="2">
        <v>5.405869565217392</v>
      </c>
      <c r="M75" s="2">
        <v>4.8421739130434789</v>
      </c>
      <c r="N75" s="2">
        <v>0</v>
      </c>
      <c r="O75" s="2">
        <v>0.11315214630429263</v>
      </c>
      <c r="P75" s="2">
        <v>2.4185869565217395</v>
      </c>
      <c r="Q75" s="2">
        <v>0.75826086956521743</v>
      </c>
      <c r="R75" s="2">
        <v>7.423672847345697E-2</v>
      </c>
      <c r="S75" s="2">
        <v>6.1936956521739113</v>
      </c>
      <c r="T75" s="2">
        <v>0</v>
      </c>
      <c r="U75" s="2">
        <v>0</v>
      </c>
      <c r="V75" s="2">
        <v>0.1447345694691389</v>
      </c>
      <c r="W75" s="2">
        <v>6.8085869565217401</v>
      </c>
      <c r="X75" s="2">
        <v>0</v>
      </c>
      <c r="Y75" s="2">
        <v>0</v>
      </c>
      <c r="Z75" s="2">
        <v>0.15910337820675644</v>
      </c>
      <c r="AA75" s="2">
        <v>0</v>
      </c>
      <c r="AB75" s="2">
        <v>0</v>
      </c>
      <c r="AC75" s="2">
        <v>0</v>
      </c>
      <c r="AD75" s="2">
        <v>0</v>
      </c>
      <c r="AE75" s="2">
        <v>0</v>
      </c>
      <c r="AF75" s="2">
        <v>0</v>
      </c>
      <c r="AG75" s="2">
        <v>0</v>
      </c>
      <c r="AH75" t="s">
        <v>49</v>
      </c>
      <c r="AI75">
        <v>10</v>
      </c>
    </row>
    <row r="76" spans="1:35" x14ac:dyDescent="0.25">
      <c r="A76" t="s">
        <v>245</v>
      </c>
      <c r="B76" t="s">
        <v>125</v>
      </c>
      <c r="C76" t="s">
        <v>168</v>
      </c>
      <c r="D76" t="s">
        <v>212</v>
      </c>
      <c r="E76" s="2">
        <v>71.663043478260875</v>
      </c>
      <c r="F76" s="2">
        <v>10.5625</v>
      </c>
      <c r="G76" s="2">
        <v>0.42391304347826086</v>
      </c>
      <c r="H76" s="2">
        <v>0</v>
      </c>
      <c r="I76" s="2">
        <v>2.6114130434782608</v>
      </c>
      <c r="J76" s="2">
        <v>0</v>
      </c>
      <c r="K76" s="2">
        <v>0</v>
      </c>
      <c r="L76" s="2">
        <v>10.092391304347826</v>
      </c>
      <c r="M76" s="2">
        <v>10.021739130434783</v>
      </c>
      <c r="N76" s="2">
        <v>0</v>
      </c>
      <c r="O76" s="2">
        <v>0.13984529045957833</v>
      </c>
      <c r="P76" s="2">
        <v>5.1494565217391308</v>
      </c>
      <c r="Q76" s="2">
        <v>7.1847826086956523</v>
      </c>
      <c r="R76" s="2">
        <v>0.172114363719096</v>
      </c>
      <c r="S76" s="2">
        <v>6.5217391304347824E-2</v>
      </c>
      <c r="T76" s="2">
        <v>8.6195652173913047</v>
      </c>
      <c r="U76" s="2">
        <v>0</v>
      </c>
      <c r="V76" s="2">
        <v>0.12118913999696647</v>
      </c>
      <c r="W76" s="2">
        <v>6.5027173913043477</v>
      </c>
      <c r="X76" s="2">
        <v>10.953804347826088</v>
      </c>
      <c r="Y76" s="2">
        <v>0</v>
      </c>
      <c r="Z76" s="2">
        <v>0.24359168815410284</v>
      </c>
      <c r="AA76" s="2">
        <v>0</v>
      </c>
      <c r="AB76" s="2">
        <v>0</v>
      </c>
      <c r="AC76" s="2">
        <v>0</v>
      </c>
      <c r="AD76" s="2">
        <v>0</v>
      </c>
      <c r="AE76" s="2">
        <v>0</v>
      </c>
      <c r="AF76" s="2">
        <v>0</v>
      </c>
      <c r="AG76" s="2">
        <v>0</v>
      </c>
      <c r="AH76" t="s">
        <v>46</v>
      </c>
      <c r="AI76">
        <v>10</v>
      </c>
    </row>
    <row r="77" spans="1:35" x14ac:dyDescent="0.25">
      <c r="A77" t="s">
        <v>245</v>
      </c>
      <c r="B77" t="s">
        <v>96</v>
      </c>
      <c r="C77" t="s">
        <v>171</v>
      </c>
      <c r="D77" t="s">
        <v>215</v>
      </c>
      <c r="E77" s="2">
        <v>57.380434782608695</v>
      </c>
      <c r="F77" s="2">
        <v>5.6521739130434785</v>
      </c>
      <c r="G77" s="2">
        <v>0.17391304347826086</v>
      </c>
      <c r="H77" s="2">
        <v>0.28260869565217389</v>
      </c>
      <c r="I77" s="2">
        <v>0.625</v>
      </c>
      <c r="J77" s="2">
        <v>0</v>
      </c>
      <c r="K77" s="2">
        <v>0</v>
      </c>
      <c r="L77" s="2">
        <v>7.3601086956521735</v>
      </c>
      <c r="M77" s="2">
        <v>0</v>
      </c>
      <c r="N77" s="2">
        <v>4.3636956521739121</v>
      </c>
      <c r="O77" s="2">
        <v>7.6048494032960767E-2</v>
      </c>
      <c r="P77" s="2">
        <v>0</v>
      </c>
      <c r="Q77" s="2">
        <v>13.946086956521736</v>
      </c>
      <c r="R77" s="2">
        <v>0.24304603144534945</v>
      </c>
      <c r="S77" s="2">
        <v>3.9292391304347816</v>
      </c>
      <c r="T77" s="2">
        <v>0.88217391304347836</v>
      </c>
      <c r="U77" s="2">
        <v>0</v>
      </c>
      <c r="V77" s="2">
        <v>8.3851108164425064E-2</v>
      </c>
      <c r="W77" s="2">
        <v>5.9281521739130456</v>
      </c>
      <c r="X77" s="2">
        <v>0</v>
      </c>
      <c r="Y77" s="2">
        <v>0</v>
      </c>
      <c r="Z77" s="2">
        <v>0.10331312748626638</v>
      </c>
      <c r="AA77" s="2">
        <v>0</v>
      </c>
      <c r="AB77" s="2">
        <v>5.1930434782608694</v>
      </c>
      <c r="AC77" s="2">
        <v>0</v>
      </c>
      <c r="AD77" s="2">
        <v>0</v>
      </c>
      <c r="AE77" s="2">
        <v>0</v>
      </c>
      <c r="AF77" s="2">
        <v>0</v>
      </c>
      <c r="AG77" s="2">
        <v>0</v>
      </c>
      <c r="AH77" t="s">
        <v>17</v>
      </c>
      <c r="AI77">
        <v>10</v>
      </c>
    </row>
    <row r="78" spans="1:35" x14ac:dyDescent="0.25">
      <c r="A78" t="s">
        <v>245</v>
      </c>
      <c r="B78" t="s">
        <v>108</v>
      </c>
      <c r="C78" t="s">
        <v>183</v>
      </c>
      <c r="D78" t="s">
        <v>224</v>
      </c>
      <c r="E78" s="2">
        <v>54.228260869565219</v>
      </c>
      <c r="F78" s="2">
        <v>5.7391304347826084</v>
      </c>
      <c r="G78" s="2">
        <v>0.57608695652173914</v>
      </c>
      <c r="H78" s="2">
        <v>0.29619565217391303</v>
      </c>
      <c r="I78" s="2">
        <v>0.35869565217391303</v>
      </c>
      <c r="J78" s="2">
        <v>0</v>
      </c>
      <c r="K78" s="2">
        <v>0</v>
      </c>
      <c r="L78" s="2">
        <v>2.967717391304348</v>
      </c>
      <c r="M78" s="2">
        <v>0</v>
      </c>
      <c r="N78" s="2">
        <v>0</v>
      </c>
      <c r="O78" s="2">
        <v>0</v>
      </c>
      <c r="P78" s="2">
        <v>3.804347826086957</v>
      </c>
      <c r="Q78" s="2">
        <v>4.4602173913043481</v>
      </c>
      <c r="R78" s="2">
        <v>0.15240328723191018</v>
      </c>
      <c r="S78" s="2">
        <v>3.1984782608695652</v>
      </c>
      <c r="T78" s="2">
        <v>8.3853260869565247</v>
      </c>
      <c r="U78" s="2">
        <v>0</v>
      </c>
      <c r="V78" s="2">
        <v>0.21361194628182006</v>
      </c>
      <c r="W78" s="2">
        <v>4.785869565217391</v>
      </c>
      <c r="X78" s="2">
        <v>4.2682608695652178</v>
      </c>
      <c r="Y78" s="2">
        <v>0</v>
      </c>
      <c r="Z78" s="2">
        <v>0.16696331930246541</v>
      </c>
      <c r="AA78" s="2">
        <v>0</v>
      </c>
      <c r="AB78" s="2">
        <v>0</v>
      </c>
      <c r="AC78" s="2">
        <v>0</v>
      </c>
      <c r="AD78" s="2">
        <v>0</v>
      </c>
      <c r="AE78" s="2">
        <v>0</v>
      </c>
      <c r="AF78" s="2">
        <v>0</v>
      </c>
      <c r="AG78" s="2">
        <v>0</v>
      </c>
      <c r="AH78" t="s">
        <v>29</v>
      </c>
      <c r="AI78">
        <v>10</v>
      </c>
    </row>
    <row r="79" spans="1:35" x14ac:dyDescent="0.25">
      <c r="A79" t="s">
        <v>245</v>
      </c>
      <c r="B79" t="s">
        <v>82</v>
      </c>
      <c r="C79" t="s">
        <v>161</v>
      </c>
      <c r="D79" t="s">
        <v>202</v>
      </c>
      <c r="E79" s="2">
        <v>40.641304347826086</v>
      </c>
      <c r="F79" s="2">
        <v>5.5652173913043477</v>
      </c>
      <c r="G79" s="2">
        <v>0</v>
      </c>
      <c r="H79" s="2">
        <v>0.17032608695652174</v>
      </c>
      <c r="I79" s="2">
        <v>0.78804347826086951</v>
      </c>
      <c r="J79" s="2">
        <v>0</v>
      </c>
      <c r="K79" s="2">
        <v>0</v>
      </c>
      <c r="L79" s="2">
        <v>4.8927173913043456</v>
      </c>
      <c r="M79" s="2">
        <v>0</v>
      </c>
      <c r="N79" s="2">
        <v>6.719456521739132</v>
      </c>
      <c r="O79" s="2">
        <v>0.16533565124364807</v>
      </c>
      <c r="P79" s="2">
        <v>5.7850000000000019</v>
      </c>
      <c r="Q79" s="2">
        <v>4.0211956521739118</v>
      </c>
      <c r="R79" s="2">
        <v>0.24128644022465903</v>
      </c>
      <c r="S79" s="2">
        <v>4.6971739130434784</v>
      </c>
      <c r="T79" s="2">
        <v>0</v>
      </c>
      <c r="U79" s="2">
        <v>0</v>
      </c>
      <c r="V79" s="2">
        <v>0.11557635731479006</v>
      </c>
      <c r="W79" s="2">
        <v>8.8165217391304331</v>
      </c>
      <c r="X79" s="2">
        <v>0</v>
      </c>
      <c r="Y79" s="2">
        <v>0</v>
      </c>
      <c r="Z79" s="2">
        <v>0.21693500936079163</v>
      </c>
      <c r="AA79" s="2">
        <v>0</v>
      </c>
      <c r="AB79" s="2">
        <v>0</v>
      </c>
      <c r="AC79" s="2">
        <v>0</v>
      </c>
      <c r="AD79" s="2">
        <v>0</v>
      </c>
      <c r="AE79" s="2">
        <v>0</v>
      </c>
      <c r="AF79" s="2">
        <v>0</v>
      </c>
      <c r="AG79" s="2">
        <v>0</v>
      </c>
      <c r="AH79" t="s">
        <v>3</v>
      </c>
      <c r="AI79">
        <v>10</v>
      </c>
    </row>
    <row r="80" spans="1:35" x14ac:dyDescent="0.25">
      <c r="A80" t="s">
        <v>245</v>
      </c>
      <c r="B80" t="s">
        <v>122</v>
      </c>
      <c r="C80" t="s">
        <v>165</v>
      </c>
      <c r="D80" t="s">
        <v>208</v>
      </c>
      <c r="E80" s="2">
        <v>61.815217391304351</v>
      </c>
      <c r="F80" s="2">
        <v>5.5652173913043477</v>
      </c>
      <c r="G80" s="2">
        <v>0</v>
      </c>
      <c r="H80" s="2">
        <v>0.30706521739130432</v>
      </c>
      <c r="I80" s="2">
        <v>0</v>
      </c>
      <c r="J80" s="2">
        <v>0</v>
      </c>
      <c r="K80" s="2">
        <v>0</v>
      </c>
      <c r="L80" s="2">
        <v>1.9451086956521748</v>
      </c>
      <c r="M80" s="2">
        <v>4.1560869565217393</v>
      </c>
      <c r="N80" s="2">
        <v>5.5719565217391303</v>
      </c>
      <c r="O80" s="2">
        <v>0.15737295586425179</v>
      </c>
      <c r="P80" s="2">
        <v>3.715652173913043</v>
      </c>
      <c r="Q80" s="2">
        <v>0</v>
      </c>
      <c r="R80" s="2">
        <v>6.01090205732372E-2</v>
      </c>
      <c r="S80" s="2">
        <v>8.7265217391304368</v>
      </c>
      <c r="T80" s="2">
        <v>0</v>
      </c>
      <c r="U80" s="2">
        <v>0</v>
      </c>
      <c r="V80" s="2">
        <v>0.14117109196412875</v>
      </c>
      <c r="W80" s="2">
        <v>10.820326086956522</v>
      </c>
      <c r="X80" s="2">
        <v>0</v>
      </c>
      <c r="Y80" s="2">
        <v>0</v>
      </c>
      <c r="Z80" s="2">
        <v>0.17504308071039212</v>
      </c>
      <c r="AA80" s="2">
        <v>0</v>
      </c>
      <c r="AB80" s="2">
        <v>0</v>
      </c>
      <c r="AC80" s="2">
        <v>0</v>
      </c>
      <c r="AD80" s="2">
        <v>0</v>
      </c>
      <c r="AE80" s="2">
        <v>53.15782608695654</v>
      </c>
      <c r="AF80" s="2">
        <v>0</v>
      </c>
      <c r="AG80" s="2">
        <v>0</v>
      </c>
      <c r="AH80" t="s">
        <v>43</v>
      </c>
      <c r="AI80">
        <v>10</v>
      </c>
    </row>
  </sheetData>
  <pageMargins left="0.7" right="0.7" top="0.75" bottom="0.75" header="0.3" footer="0.3"/>
  <pageSetup orientation="portrait" horizontalDpi="1200" verticalDpi="1200" r:id="rId1"/>
  <ignoredErrors>
    <ignoredError sqref="AH2:AH8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427</v>
      </c>
      <c r="C2" s="3" t="s">
        <v>283</v>
      </c>
      <c r="D2" s="3" t="s">
        <v>428</v>
      </c>
      <c r="E2" s="4"/>
      <c r="F2" s="5" t="s">
        <v>295</v>
      </c>
      <c r="G2" s="5" t="s">
        <v>296</v>
      </c>
      <c r="H2" s="5" t="s">
        <v>291</v>
      </c>
      <c r="I2" s="5" t="s">
        <v>297</v>
      </c>
      <c r="J2" s="6" t="s">
        <v>298</v>
      </c>
      <c r="K2" s="5" t="s">
        <v>299</v>
      </c>
      <c r="L2" s="5"/>
      <c r="M2" s="5" t="s">
        <v>283</v>
      </c>
      <c r="N2" s="5" t="s">
        <v>296</v>
      </c>
      <c r="O2" s="5" t="s">
        <v>291</v>
      </c>
      <c r="P2" s="5" t="s">
        <v>297</v>
      </c>
      <c r="Q2" s="6" t="s">
        <v>298</v>
      </c>
      <c r="R2" s="5" t="s">
        <v>299</v>
      </c>
      <c r="T2" s="7" t="s">
        <v>300</v>
      </c>
      <c r="U2" s="7" t="s">
        <v>429</v>
      </c>
      <c r="V2" s="8" t="s">
        <v>301</v>
      </c>
      <c r="W2" s="8" t="s">
        <v>302</v>
      </c>
    </row>
    <row r="3" spans="2:29" ht="15" customHeight="1" x14ac:dyDescent="0.25">
      <c r="B3" s="9" t="s">
        <v>303</v>
      </c>
      <c r="C3" s="10">
        <f>AVERAGE(Nurse[MDS Census])</f>
        <v>46.178178315905328</v>
      </c>
      <c r="D3" s="18">
        <v>76.573652573281407</v>
      </c>
      <c r="E3" s="10"/>
      <c r="F3" s="7">
        <v>1</v>
      </c>
      <c r="G3" s="11">
        <v>69193.21739130441</v>
      </c>
      <c r="H3" s="12">
        <v>3.6434308857239039</v>
      </c>
      <c r="I3" s="11">
        <v>5</v>
      </c>
      <c r="J3" s="13">
        <v>0.69655137723978899</v>
      </c>
      <c r="K3" s="11">
        <v>4</v>
      </c>
      <c r="M3" t="s">
        <v>232</v>
      </c>
      <c r="N3" s="11">
        <v>499.60869565217388</v>
      </c>
      <c r="O3" s="12">
        <v>5.6112183447915767</v>
      </c>
      <c r="P3" s="14">
        <v>1</v>
      </c>
      <c r="Q3" s="13">
        <v>1.6792550691845793</v>
      </c>
      <c r="R3" s="14">
        <v>1</v>
      </c>
      <c r="T3" s="15" t="s">
        <v>304</v>
      </c>
      <c r="U3" s="11">
        <f>SUM(Nurse[Total Nurse Staff Hours])</f>
        <v>15164.833260869569</v>
      </c>
      <c r="V3" s="16" t="s">
        <v>305</v>
      </c>
      <c r="W3" s="12">
        <f>Category[[#This Row],[State Total]]/C9</f>
        <v>4.1569399594187546</v>
      </c>
    </row>
    <row r="4" spans="2:29" ht="15" customHeight="1" x14ac:dyDescent="0.25">
      <c r="B4" s="17" t="s">
        <v>291</v>
      </c>
      <c r="C4" s="18">
        <f>SUM(Nurse[Total Nurse Staff Hours])/SUM(Nurse[MDS Census])</f>
        <v>4.1569399594187546</v>
      </c>
      <c r="D4" s="18">
        <v>3.6176047823193387</v>
      </c>
      <c r="E4" s="10"/>
      <c r="F4" s="7">
        <v>2</v>
      </c>
      <c r="G4" s="11">
        <v>127581.48913043467</v>
      </c>
      <c r="H4" s="12">
        <v>3.4416696063905325</v>
      </c>
      <c r="I4" s="11">
        <v>10</v>
      </c>
      <c r="J4" s="13">
        <v>0.65620339242685222</v>
      </c>
      <c r="K4" s="11">
        <v>6</v>
      </c>
      <c r="M4" t="s">
        <v>233</v>
      </c>
      <c r="N4" s="11">
        <v>19399.108695652176</v>
      </c>
      <c r="O4" s="12">
        <v>3.6775058076401965</v>
      </c>
      <c r="P4" s="14">
        <v>27</v>
      </c>
      <c r="Q4" s="13">
        <v>0.57240147743228875</v>
      </c>
      <c r="R4" s="14">
        <v>40</v>
      </c>
      <c r="T4" s="11" t="s">
        <v>306</v>
      </c>
      <c r="U4" s="11">
        <f>SUM(Nurse[Total Direct Care Staff Hours])</f>
        <v>14026.582717391304</v>
      </c>
      <c r="V4" s="16">
        <f>Category[[#This Row],[State Total]]/U3</f>
        <v>0.92494144024548297</v>
      </c>
      <c r="W4" s="12">
        <f>Category[[#This Row],[State Total]]/C9</f>
        <v>3.8449260330787824</v>
      </c>
    </row>
    <row r="5" spans="2:29" ht="15" customHeight="1" x14ac:dyDescent="0.25">
      <c r="B5" s="19" t="s">
        <v>307</v>
      </c>
      <c r="C5" s="20">
        <f>SUM(Nurse[Total Direct Care Staff Hours])/SUM(Nurse[MDS Census])</f>
        <v>3.8449260330787824</v>
      </c>
      <c r="D5" s="20">
        <v>3.3431272661315639</v>
      </c>
      <c r="E5" s="21"/>
      <c r="F5" s="7">
        <v>3</v>
      </c>
      <c r="G5" s="11">
        <v>122874.52173913032</v>
      </c>
      <c r="H5" s="12">
        <v>3.5340426527380098</v>
      </c>
      <c r="I5" s="11">
        <v>6</v>
      </c>
      <c r="J5" s="13">
        <v>0.69302446309667654</v>
      </c>
      <c r="K5" s="11">
        <v>5</v>
      </c>
      <c r="M5" t="s">
        <v>234</v>
      </c>
      <c r="N5" s="11">
        <v>14869.576086956522</v>
      </c>
      <c r="O5" s="12">
        <v>3.8599588596791961</v>
      </c>
      <c r="P5" s="14">
        <v>18</v>
      </c>
      <c r="Q5" s="13">
        <v>0.37364743885421114</v>
      </c>
      <c r="R5" s="14">
        <v>49</v>
      </c>
      <c r="T5" s="15" t="s">
        <v>308</v>
      </c>
      <c r="U5" s="11">
        <f>SUM(Nurse[Total RN Hours (w/ Admin, DON)])</f>
        <v>3246.7870652173906</v>
      </c>
      <c r="V5" s="16">
        <f>Category[[#This Row],[State Total]]/U3</f>
        <v>0.21409975364484923</v>
      </c>
      <c r="W5" s="12">
        <f>Category[[#This Row],[State Total]]/C9</f>
        <v>0.88999982122798493</v>
      </c>
      <c r="X5" s="22"/>
      <c r="Y5" s="22"/>
      <c r="AB5" s="22"/>
      <c r="AC5" s="22"/>
    </row>
    <row r="6" spans="2:29" ht="15" customHeight="1" x14ac:dyDescent="0.25">
      <c r="B6" s="23" t="s">
        <v>293</v>
      </c>
      <c r="C6" s="20">
        <f>SUM(Nurse[Total RN Hours (w/ Admin, DON)])/SUM(Nurse[MDS Census])</f>
        <v>0.88999982122798493</v>
      </c>
      <c r="D6" s="20">
        <v>0.62562661165643296</v>
      </c>
      <c r="E6"/>
      <c r="F6" s="7">
        <v>4</v>
      </c>
      <c r="G6" s="11">
        <v>216064.59782608761</v>
      </c>
      <c r="H6" s="12">
        <v>3.7380880873840776</v>
      </c>
      <c r="I6" s="11">
        <v>4</v>
      </c>
      <c r="J6" s="13">
        <v>0.58927713647231816</v>
      </c>
      <c r="K6" s="11">
        <v>9</v>
      </c>
      <c r="M6" t="s">
        <v>235</v>
      </c>
      <c r="N6" s="11">
        <v>10304.97826086957</v>
      </c>
      <c r="O6" s="12">
        <v>3.9885240354493057</v>
      </c>
      <c r="P6" s="14">
        <v>12</v>
      </c>
      <c r="Q6" s="13">
        <v>0.66199321138580036</v>
      </c>
      <c r="R6" s="14">
        <v>31</v>
      </c>
      <c r="T6" s="24" t="s">
        <v>309</v>
      </c>
      <c r="U6" s="11">
        <f>SUM(Nurse[RN Hours (excl. Admin, DON)])</f>
        <v>2305.2483695652172</v>
      </c>
      <c r="V6" s="16">
        <f>Category[[#This Row],[State Total]]/U3</f>
        <v>0.15201277389007253</v>
      </c>
      <c r="W6" s="12">
        <f>Category[[#This Row],[State Total]]/C9</f>
        <v>0.63190797412573041</v>
      </c>
      <c r="X6" s="22"/>
      <c r="Y6" s="22"/>
      <c r="AB6" s="22"/>
      <c r="AC6" s="22"/>
    </row>
    <row r="7" spans="2:29" ht="15" customHeight="1" thickBot="1" x14ac:dyDescent="0.3">
      <c r="B7" s="25" t="s">
        <v>310</v>
      </c>
      <c r="C7" s="20">
        <f>SUM(Nurse[RN Hours (excl. Admin, DON)])/SUM(Nurse[MDS Census])</f>
        <v>0.63190797412573041</v>
      </c>
      <c r="D7" s="20">
        <v>0.42587093571797052</v>
      </c>
      <c r="E7"/>
      <c r="F7" s="7">
        <v>5</v>
      </c>
      <c r="G7" s="11">
        <v>221410.13043478233</v>
      </c>
      <c r="H7" s="12">
        <v>3.4421919709105748</v>
      </c>
      <c r="I7" s="11">
        <v>9</v>
      </c>
      <c r="J7" s="13">
        <v>0.70035472729832737</v>
      </c>
      <c r="K7" s="11">
        <v>3</v>
      </c>
      <c r="M7" t="s">
        <v>236</v>
      </c>
      <c r="N7" s="11">
        <v>90441.815217391239</v>
      </c>
      <c r="O7" s="12">
        <v>4.1688434288824041</v>
      </c>
      <c r="P7" s="14">
        <v>7</v>
      </c>
      <c r="Q7" s="13">
        <v>0.55565366972063701</v>
      </c>
      <c r="R7" s="14">
        <v>41</v>
      </c>
      <c r="T7" s="24" t="s">
        <v>289</v>
      </c>
      <c r="U7" s="11">
        <f>SUM(Nurse[RN Admin Hours])</f>
        <v>516.69586956521732</v>
      </c>
      <c r="V7" s="16">
        <f>Category[[#This Row],[State Total]]/U3</f>
        <v>3.4071978285344459E-2</v>
      </c>
      <c r="W7" s="12">
        <f>Category[[#This Row],[State Total]]/C9</f>
        <v>0.14163516803079645</v>
      </c>
      <c r="X7" s="22"/>
      <c r="Y7" s="22"/>
      <c r="Z7" s="22"/>
      <c r="AA7" s="22"/>
      <c r="AB7" s="22"/>
      <c r="AC7" s="22"/>
    </row>
    <row r="8" spans="2:29" ht="15" customHeight="1" thickTop="1" x14ac:dyDescent="0.25">
      <c r="B8" s="26" t="s">
        <v>311</v>
      </c>
      <c r="C8" s="27">
        <f>COUNTA(Nurse[Provider])</f>
        <v>79</v>
      </c>
      <c r="D8" s="27">
        <v>14806</v>
      </c>
      <c r="F8" s="7">
        <v>6</v>
      </c>
      <c r="G8" s="11">
        <v>135212.58695652158</v>
      </c>
      <c r="H8" s="12">
        <v>3.4486186599234512</v>
      </c>
      <c r="I8" s="11">
        <v>7</v>
      </c>
      <c r="J8" s="13">
        <v>0.36452698962455138</v>
      </c>
      <c r="K8" s="11">
        <v>10</v>
      </c>
      <c r="M8" t="s">
        <v>237</v>
      </c>
      <c r="N8" s="11">
        <v>14172.717391304339</v>
      </c>
      <c r="O8" s="12">
        <v>3.7166031567080071</v>
      </c>
      <c r="P8" s="14">
        <v>24</v>
      </c>
      <c r="Q8" s="13">
        <v>0.88015673101258662</v>
      </c>
      <c r="R8" s="14">
        <v>10</v>
      </c>
      <c r="T8" s="33" t="s">
        <v>288</v>
      </c>
      <c r="U8" s="34">
        <f>SUM(Nurse[RN DON Hours])</f>
        <v>424.84282608695651</v>
      </c>
      <c r="V8" s="16">
        <f>Category[[#This Row],[State Total]]/U3</f>
        <v>2.8015001469432282E-2</v>
      </c>
      <c r="W8" s="12">
        <f>Category[[#This Row],[State Total]]/C9</f>
        <v>0.11645667907145817</v>
      </c>
      <c r="X8" s="22"/>
      <c r="Y8" s="22"/>
      <c r="Z8" s="22"/>
      <c r="AA8" s="22"/>
      <c r="AB8" s="22"/>
      <c r="AC8" s="22"/>
    </row>
    <row r="9" spans="2:29" ht="15" customHeight="1" x14ac:dyDescent="0.25">
      <c r="B9" s="26" t="s">
        <v>312</v>
      </c>
      <c r="C9" s="27">
        <f>SUM(Nurse[MDS Census])</f>
        <v>3648.0760869565211</v>
      </c>
      <c r="D9" s="27">
        <v>1133749.5000000044</v>
      </c>
      <c r="F9" s="7">
        <v>7</v>
      </c>
      <c r="G9" s="11">
        <v>75955.347826086945</v>
      </c>
      <c r="H9" s="12">
        <v>3.4450510440058326</v>
      </c>
      <c r="I9" s="11">
        <v>8</v>
      </c>
      <c r="J9" s="13">
        <v>0.5931386961904962</v>
      </c>
      <c r="K9" s="11">
        <v>8</v>
      </c>
      <c r="M9" t="s">
        <v>238</v>
      </c>
      <c r="N9" s="11">
        <v>18656.978260869564</v>
      </c>
      <c r="O9" s="12">
        <v>3.5149813975654292</v>
      </c>
      <c r="P9" s="14">
        <v>40</v>
      </c>
      <c r="Q9" s="13">
        <v>0.65521450768508349</v>
      </c>
      <c r="R9" s="14">
        <v>32</v>
      </c>
      <c r="T9" s="15" t="s">
        <v>313</v>
      </c>
      <c r="U9" s="11">
        <f>SUM(Nurse[Total LPN Hours (w/ Admin)])</f>
        <v>3018.7617391304339</v>
      </c>
      <c r="V9" s="16">
        <f>Category[[#This Row],[State Total]]/U3</f>
        <v>0.19906329909474615</v>
      </c>
      <c r="W9" s="12">
        <f>Category[[#This Row],[State Total]]/C9</f>
        <v>0.82749418246067752</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239</v>
      </c>
      <c r="N10" s="11">
        <v>1991.2717391304345</v>
      </c>
      <c r="O10" s="12">
        <v>4.1797175172082515</v>
      </c>
      <c r="P10" s="14">
        <v>6</v>
      </c>
      <c r="Q10" s="13">
        <v>1.1788154282002434</v>
      </c>
      <c r="R10" s="14">
        <v>3</v>
      </c>
      <c r="T10" s="24" t="s">
        <v>314</v>
      </c>
      <c r="U10" s="11">
        <f>SUM(Nurse[LPN Hours (excl. Admin)])</f>
        <v>2822.0498913043471</v>
      </c>
      <c r="V10" s="16">
        <f>Category[[#This Row],[State Total]]/U3</f>
        <v>0.18609171909500621</v>
      </c>
      <c r="W10" s="12">
        <f>Category[[#This Row],[State Total]]/C9</f>
        <v>0.77357210322296144</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240</v>
      </c>
      <c r="N11" s="11">
        <v>3455.0000000000005</v>
      </c>
      <c r="O11" s="12">
        <v>3.9600654690744359</v>
      </c>
      <c r="P11" s="14">
        <v>14</v>
      </c>
      <c r="Q11" s="13">
        <v>0.96703712326181301</v>
      </c>
      <c r="R11" s="14">
        <v>7</v>
      </c>
      <c r="T11" s="24" t="s">
        <v>290</v>
      </c>
      <c r="U11" s="11">
        <f>SUM(Nurse[LPN Admin Hours])</f>
        <v>196.71184782608697</v>
      </c>
      <c r="V11" s="16">
        <f>Category[[#This Row],[State Total]]/U3</f>
        <v>1.2971579999739956E-2</v>
      </c>
      <c r="W11" s="12">
        <f>Category[[#This Row],[State Total]]/C9</f>
        <v>5.3922079237716143E-2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241</v>
      </c>
      <c r="N12" s="11">
        <v>65769.554347826066</v>
      </c>
      <c r="O12" s="12">
        <v>4.1160659410434892</v>
      </c>
      <c r="P12" s="14">
        <v>10</v>
      </c>
      <c r="Q12" s="13">
        <v>0.69445656019973667</v>
      </c>
      <c r="R12" s="14">
        <v>26</v>
      </c>
      <c r="T12" s="15" t="s">
        <v>315</v>
      </c>
      <c r="U12" s="11">
        <f>SUM(Nurse[Total CNA, NA TR, Med Aide/Tech Hours])</f>
        <v>8899.2844565217383</v>
      </c>
      <c r="V12" s="16">
        <f>Category[[#This Row],[State Total]]/U3</f>
        <v>0.58683694726040414</v>
      </c>
      <c r="W12" s="12">
        <f>Category[[#This Row],[State Total]]/C9</f>
        <v>2.4394459557300903</v>
      </c>
      <c r="X12" s="22"/>
      <c r="Y12" s="22"/>
      <c r="Z12" s="22"/>
      <c r="AA12" s="22"/>
      <c r="AB12" s="22"/>
      <c r="AC12" s="22"/>
    </row>
    <row r="13" spans="2:29" ht="15" customHeight="1" x14ac:dyDescent="0.25">
      <c r="I13" s="11"/>
      <c r="J13" s="11"/>
      <c r="K13" s="11"/>
      <c r="M13" t="s">
        <v>242</v>
      </c>
      <c r="N13" s="11">
        <v>27780.826086956524</v>
      </c>
      <c r="O13" s="12">
        <v>3.3807142868321751</v>
      </c>
      <c r="P13" s="14">
        <v>47</v>
      </c>
      <c r="Q13" s="13">
        <v>0.42906146169002968</v>
      </c>
      <c r="R13" s="14">
        <v>46</v>
      </c>
      <c r="T13" s="24" t="s">
        <v>316</v>
      </c>
      <c r="U13" s="11">
        <f>SUM(Nurse[CNA Hours])</f>
        <v>7829.0848913043474</v>
      </c>
      <c r="V13" s="16">
        <f>Category[[#This Row],[State Total]]/U3</f>
        <v>0.51626580765025953</v>
      </c>
      <c r="W13" s="12">
        <f>Category[[#This Row],[State Total]]/C9</f>
        <v>2.1460859655029605</v>
      </c>
      <c r="X13" s="22"/>
      <c r="Y13" s="22"/>
      <c r="Z13" s="22"/>
      <c r="AA13" s="22"/>
      <c r="AB13" s="22"/>
      <c r="AC13" s="22"/>
    </row>
    <row r="14" spans="2:29" ht="15" customHeight="1" x14ac:dyDescent="0.25">
      <c r="G14" s="12"/>
      <c r="I14" s="11"/>
      <c r="J14" s="11"/>
      <c r="K14" s="11"/>
      <c r="M14" t="s">
        <v>243</v>
      </c>
      <c r="N14" s="11">
        <v>3190.6195652173915</v>
      </c>
      <c r="O14" s="12">
        <v>4.4830250360261221</v>
      </c>
      <c r="P14" s="14">
        <v>3</v>
      </c>
      <c r="Q14" s="13">
        <v>1.4751847637606159</v>
      </c>
      <c r="R14" s="14">
        <v>2</v>
      </c>
      <c r="T14" s="24" t="s">
        <v>317</v>
      </c>
      <c r="U14" s="11">
        <f>SUM(Nurse[NA TR Hours])</f>
        <v>1062.2751086956521</v>
      </c>
      <c r="V14" s="16">
        <f>Category[[#This Row],[State Total]]/U3</f>
        <v>7.0048584802886255E-2</v>
      </c>
      <c r="W14" s="12">
        <f>Category[[#This Row],[State Total]]/C9</f>
        <v>0.29118776126785118</v>
      </c>
    </row>
    <row r="15" spans="2:29" ht="15" customHeight="1" x14ac:dyDescent="0.25">
      <c r="I15" s="11"/>
      <c r="J15" s="11"/>
      <c r="K15" s="11"/>
      <c r="M15" t="s">
        <v>244</v>
      </c>
      <c r="N15" s="11">
        <v>20203.739130434784</v>
      </c>
      <c r="O15" s="12">
        <v>3.6020515197359071</v>
      </c>
      <c r="P15" s="14">
        <v>33</v>
      </c>
      <c r="Q15" s="13">
        <v>0.7107612452279598</v>
      </c>
      <c r="R15" s="14">
        <v>23</v>
      </c>
      <c r="T15" s="28" t="s">
        <v>318</v>
      </c>
      <c r="U15" s="29">
        <f>SUM(Nurse[Med Aide/Tech Hours])</f>
        <v>7.9244565217391321</v>
      </c>
      <c r="V15" s="16">
        <f>Category[[#This Row],[State Total]]/U3</f>
        <v>5.225548072583776E-4</v>
      </c>
      <c r="W15" s="12">
        <f>Category[[#This Row],[State Total]]/C9</f>
        <v>2.1722289592787155E-3</v>
      </c>
    </row>
    <row r="16" spans="2:29" ht="15" customHeight="1" x14ac:dyDescent="0.25">
      <c r="I16" s="11"/>
      <c r="J16" s="11"/>
      <c r="K16" s="11"/>
      <c r="M16" t="s">
        <v>245</v>
      </c>
      <c r="N16" s="11">
        <v>3648.0760869565211</v>
      </c>
      <c r="O16" s="12">
        <v>4.1569399594187546</v>
      </c>
      <c r="P16" s="14">
        <v>8</v>
      </c>
      <c r="Q16" s="13">
        <v>0.88999982122798493</v>
      </c>
      <c r="R16" s="14">
        <v>9</v>
      </c>
    </row>
    <row r="17" spans="9:23" ht="15" customHeight="1" x14ac:dyDescent="0.25">
      <c r="I17" s="11"/>
      <c r="J17" s="11"/>
      <c r="K17" s="11"/>
      <c r="M17" t="s">
        <v>246</v>
      </c>
      <c r="N17" s="11">
        <v>56360.021739130454</v>
      </c>
      <c r="O17" s="12">
        <v>2.9793116169687046</v>
      </c>
      <c r="P17" s="14">
        <v>51</v>
      </c>
      <c r="Q17" s="13">
        <v>0.67574055538133815</v>
      </c>
      <c r="R17" s="14">
        <v>29</v>
      </c>
    </row>
    <row r="18" spans="9:23" ht="15" customHeight="1" x14ac:dyDescent="0.25">
      <c r="I18" s="11"/>
      <c r="J18" s="11"/>
      <c r="K18" s="11"/>
      <c r="M18" t="s">
        <v>247</v>
      </c>
      <c r="N18" s="11">
        <v>33912.184782608732</v>
      </c>
      <c r="O18" s="12">
        <v>3.4266122764005855</v>
      </c>
      <c r="P18" s="14">
        <v>44</v>
      </c>
      <c r="Q18" s="13">
        <v>0.5972269073479739</v>
      </c>
      <c r="R18" s="14">
        <v>37</v>
      </c>
      <c r="T18" s="7" t="s">
        <v>319</v>
      </c>
      <c r="U18" s="7" t="s">
        <v>429</v>
      </c>
    </row>
    <row r="19" spans="9:23" ht="15" customHeight="1" x14ac:dyDescent="0.25">
      <c r="M19" t="s">
        <v>248</v>
      </c>
      <c r="N19" s="11">
        <v>14767.652173913046</v>
      </c>
      <c r="O19" s="12">
        <v>3.8376440575170174</v>
      </c>
      <c r="P19" s="14">
        <v>20</v>
      </c>
      <c r="Q19" s="13">
        <v>0.69296483795369435</v>
      </c>
      <c r="R19" s="14">
        <v>28</v>
      </c>
      <c r="T19" s="7" t="s">
        <v>320</v>
      </c>
      <c r="U19" s="11">
        <f>SUM(Nurse[RN Hours Contract (excl. Admin, DON)])</f>
        <v>85.715652173913043</v>
      </c>
    </row>
    <row r="20" spans="9:23" ht="15" customHeight="1" x14ac:dyDescent="0.25">
      <c r="M20" t="s">
        <v>249</v>
      </c>
      <c r="N20" s="11">
        <v>20228.043478260875</v>
      </c>
      <c r="O20" s="12">
        <v>3.649939445883351</v>
      </c>
      <c r="P20" s="14">
        <v>29</v>
      </c>
      <c r="Q20" s="13">
        <v>0.65163810465453664</v>
      </c>
      <c r="R20" s="14">
        <v>33</v>
      </c>
      <c r="T20" s="7" t="s">
        <v>321</v>
      </c>
      <c r="U20" s="11">
        <f>SUM(Nurse[RN Admin Hours Contract])</f>
        <v>0.54532608695652174</v>
      </c>
      <c r="W20" s="11"/>
    </row>
    <row r="21" spans="9:23" ht="15" customHeight="1" x14ac:dyDescent="0.25">
      <c r="M21" t="s">
        <v>250</v>
      </c>
      <c r="N21" s="11">
        <v>20988.326086956513</v>
      </c>
      <c r="O21" s="12">
        <v>3.5257540682553339</v>
      </c>
      <c r="P21" s="14">
        <v>39</v>
      </c>
      <c r="Q21" s="13">
        <v>0.24752919065774662</v>
      </c>
      <c r="R21" s="14">
        <v>51</v>
      </c>
      <c r="T21" s="7" t="s">
        <v>322</v>
      </c>
      <c r="U21" s="11">
        <f>SUM(Nurse[RN DON Hours Contract])</f>
        <v>4.7228260869565215</v>
      </c>
    </row>
    <row r="22" spans="9:23" ht="15" customHeight="1" x14ac:dyDescent="0.25">
      <c r="M22" t="s">
        <v>251</v>
      </c>
      <c r="N22" s="11">
        <v>31567.130434782615</v>
      </c>
      <c r="O22" s="12">
        <v>3.6090746807356027</v>
      </c>
      <c r="P22" s="14">
        <v>32</v>
      </c>
      <c r="Q22" s="13">
        <v>0.64982515178143496</v>
      </c>
      <c r="R22" s="14">
        <v>34</v>
      </c>
      <c r="T22" s="7" t="s">
        <v>323</v>
      </c>
      <c r="U22" s="11">
        <f>SUM(Nurse[LPN Hours Contract (excl. Admin)])</f>
        <v>150.65532608695653</v>
      </c>
    </row>
    <row r="23" spans="9:23" ht="15" customHeight="1" x14ac:dyDescent="0.25">
      <c r="M23" t="s">
        <v>252</v>
      </c>
      <c r="N23" s="11">
        <v>20843.717391304348</v>
      </c>
      <c r="O23" s="12">
        <v>3.7171215599320409</v>
      </c>
      <c r="P23" s="14">
        <v>23</v>
      </c>
      <c r="Q23" s="13">
        <v>0.7752439792618151</v>
      </c>
      <c r="R23" s="14">
        <v>17</v>
      </c>
      <c r="T23" s="7" t="s">
        <v>324</v>
      </c>
      <c r="U23" s="11">
        <f>SUM(Nurse[LPN Admin Hours Contract])</f>
        <v>1.7798913043478262</v>
      </c>
    </row>
    <row r="24" spans="9:23" ht="15" customHeight="1" x14ac:dyDescent="0.25">
      <c r="M24" t="s">
        <v>253</v>
      </c>
      <c r="N24" s="11">
        <v>4934.9782608695641</v>
      </c>
      <c r="O24" s="12">
        <v>4.3008784012968659</v>
      </c>
      <c r="P24" s="14">
        <v>5</v>
      </c>
      <c r="Q24" s="13">
        <v>1.0343943632190795</v>
      </c>
      <c r="R24" s="14">
        <v>6</v>
      </c>
      <c r="T24" s="7" t="s">
        <v>325</v>
      </c>
      <c r="U24" s="11">
        <f>SUM(Nurse[CNA Hours Contract])</f>
        <v>312.15619565217401</v>
      </c>
    </row>
    <row r="25" spans="9:23" ht="15" customHeight="1" x14ac:dyDescent="0.25">
      <c r="M25" t="s">
        <v>254</v>
      </c>
      <c r="N25" s="11">
        <v>31237.043478260846</v>
      </c>
      <c r="O25" s="12">
        <v>3.669082729256794</v>
      </c>
      <c r="P25" s="14">
        <v>28</v>
      </c>
      <c r="Q25" s="13">
        <v>0.71055695787610029</v>
      </c>
      <c r="R25" s="14">
        <v>24</v>
      </c>
      <c r="T25" s="7" t="s">
        <v>326</v>
      </c>
      <c r="U25" s="11">
        <f>SUM(Nurse[NA TR Hours Contract])</f>
        <v>8.1521739130434784E-2</v>
      </c>
    </row>
    <row r="26" spans="9:23" ht="15" customHeight="1" x14ac:dyDescent="0.25">
      <c r="M26" t="s">
        <v>255</v>
      </c>
      <c r="N26" s="11">
        <v>20244.869565217403</v>
      </c>
      <c r="O26" s="12">
        <v>4.1530949172307707</v>
      </c>
      <c r="P26" s="14">
        <v>9</v>
      </c>
      <c r="Q26" s="13">
        <v>1.0613915441808113</v>
      </c>
      <c r="R26" s="14">
        <v>5</v>
      </c>
      <c r="T26" s="7" t="s">
        <v>327</v>
      </c>
      <c r="U26" s="11">
        <f>SUM(Nurse[Med Aide/Tech Hours Contract])</f>
        <v>0</v>
      </c>
    </row>
    <row r="27" spans="9:23" ht="15" customHeight="1" x14ac:dyDescent="0.25">
      <c r="M27" t="s">
        <v>256</v>
      </c>
      <c r="N27" s="11">
        <v>31430.967391304355</v>
      </c>
      <c r="O27" s="12">
        <v>2.9948222484817468</v>
      </c>
      <c r="P27" s="14">
        <v>50</v>
      </c>
      <c r="Q27" s="13">
        <v>0.41892845224299335</v>
      </c>
      <c r="R27" s="14">
        <v>47</v>
      </c>
      <c r="T27" s="7" t="s">
        <v>328</v>
      </c>
      <c r="U27" s="11">
        <f>SUM(Nurse[Total Contract Hours])</f>
        <v>555.65673913043474</v>
      </c>
    </row>
    <row r="28" spans="9:23" ht="15" customHeight="1" x14ac:dyDescent="0.25">
      <c r="M28" t="s">
        <v>257</v>
      </c>
      <c r="N28" s="11">
        <v>13447.456521739132</v>
      </c>
      <c r="O28" s="12">
        <v>3.9079850319197242</v>
      </c>
      <c r="P28" s="14">
        <v>17</v>
      </c>
      <c r="Q28" s="13">
        <v>0.58742220526590605</v>
      </c>
      <c r="R28" s="14">
        <v>38</v>
      </c>
      <c r="T28" s="7" t="s">
        <v>349</v>
      </c>
      <c r="U28" s="11">
        <f>SUM(Nurse[Total Nurse Staff Hours])</f>
        <v>15164.833260869569</v>
      </c>
    </row>
    <row r="29" spans="9:23" ht="15" customHeight="1" x14ac:dyDescent="0.25">
      <c r="M29" t="s">
        <v>258</v>
      </c>
      <c r="N29" s="11">
        <v>3239.3369565217386</v>
      </c>
      <c r="O29" s="12">
        <v>3.7065618970602547</v>
      </c>
      <c r="P29" s="14">
        <v>25</v>
      </c>
      <c r="Q29" s="13">
        <v>0.81876702492122988</v>
      </c>
      <c r="R29" s="14">
        <v>15</v>
      </c>
      <c r="T29" s="7" t="s">
        <v>329</v>
      </c>
      <c r="U29" s="30">
        <f>U27/U28</f>
        <v>3.6641137398076E-2</v>
      </c>
    </row>
    <row r="30" spans="9:23" ht="15" customHeight="1" x14ac:dyDescent="0.25">
      <c r="M30" t="s">
        <v>259</v>
      </c>
      <c r="N30" s="11">
        <v>31207.90217391304</v>
      </c>
      <c r="O30" s="12">
        <v>3.4602131009878692</v>
      </c>
      <c r="P30" s="14">
        <v>42</v>
      </c>
      <c r="Q30" s="13">
        <v>0.53505824367922394</v>
      </c>
      <c r="R30" s="14">
        <v>44</v>
      </c>
    </row>
    <row r="31" spans="9:23" ht="15" customHeight="1" x14ac:dyDescent="0.25">
      <c r="M31" t="s">
        <v>260</v>
      </c>
      <c r="N31" s="11">
        <v>4519.467391304348</v>
      </c>
      <c r="O31" s="12">
        <v>4.4549235553439095</v>
      </c>
      <c r="P31" s="14">
        <v>4</v>
      </c>
      <c r="Q31" s="13">
        <v>0.8534804986158907</v>
      </c>
      <c r="R31" s="14">
        <v>12</v>
      </c>
      <c r="U31" s="11"/>
    </row>
    <row r="32" spans="9:23" ht="15" customHeight="1" x14ac:dyDescent="0.25">
      <c r="M32" t="s">
        <v>261</v>
      </c>
      <c r="N32" s="11">
        <v>9552.9891304347821</v>
      </c>
      <c r="O32" s="12">
        <v>3.9874417863746263</v>
      </c>
      <c r="P32" s="14">
        <v>13</v>
      </c>
      <c r="Q32" s="13">
        <v>0.76324079078367268</v>
      </c>
      <c r="R32" s="14">
        <v>18</v>
      </c>
    </row>
    <row r="33" spans="13:23" ht="15" customHeight="1" x14ac:dyDescent="0.25">
      <c r="M33" t="s">
        <v>262</v>
      </c>
      <c r="N33" s="11">
        <v>5527.1413043478251</v>
      </c>
      <c r="O33" s="12">
        <v>3.7897723880376883</v>
      </c>
      <c r="P33" s="14">
        <v>22</v>
      </c>
      <c r="Q33" s="13">
        <v>0.70854187930312285</v>
      </c>
      <c r="R33" s="14">
        <v>25</v>
      </c>
      <c r="T33" s="49"/>
      <c r="U33" s="50"/>
    </row>
    <row r="34" spans="13:23" ht="15" customHeight="1" x14ac:dyDescent="0.25">
      <c r="M34" t="s">
        <v>263</v>
      </c>
      <c r="N34" s="11">
        <v>36267.402173912989</v>
      </c>
      <c r="O34" s="12">
        <v>3.5869267047513382</v>
      </c>
      <c r="P34" s="14">
        <v>34</v>
      </c>
      <c r="Q34" s="13">
        <v>0.69307262390678503</v>
      </c>
      <c r="R34" s="14">
        <v>27</v>
      </c>
      <c r="T34" s="51"/>
      <c r="U34" s="52"/>
    </row>
    <row r="35" spans="13:23" ht="15" customHeight="1" x14ac:dyDescent="0.25">
      <c r="M35" t="s">
        <v>264</v>
      </c>
      <c r="N35" s="11">
        <v>4756.804347826087</v>
      </c>
      <c r="O35" s="12">
        <v>3.5403690137240473</v>
      </c>
      <c r="P35" s="14">
        <v>38</v>
      </c>
      <c r="Q35" s="13">
        <v>0.66842913812250659</v>
      </c>
      <c r="R35" s="14">
        <v>30</v>
      </c>
      <c r="T35" s="53"/>
      <c r="U35" s="54"/>
    </row>
    <row r="36" spans="13:23" ht="15" customHeight="1" x14ac:dyDescent="0.25">
      <c r="M36" t="s">
        <v>265</v>
      </c>
      <c r="N36" s="11">
        <v>5172.9782608695668</v>
      </c>
      <c r="O36" s="12">
        <v>3.8502402324789768</v>
      </c>
      <c r="P36" s="14">
        <v>19</v>
      </c>
      <c r="Q36" s="13">
        <v>0.77957656215198534</v>
      </c>
      <c r="R36" s="14">
        <v>16</v>
      </c>
      <c r="T36" s="53"/>
      <c r="U36" s="54"/>
    </row>
    <row r="37" spans="13:23" ht="15" customHeight="1" x14ac:dyDescent="0.25">
      <c r="M37" t="s">
        <v>266</v>
      </c>
      <c r="N37" s="11">
        <v>91180.445652173919</v>
      </c>
      <c r="O37" s="12">
        <v>3.3841995453115512</v>
      </c>
      <c r="P37" s="14">
        <v>46</v>
      </c>
      <c r="Q37" s="13">
        <v>0.63938540645812103</v>
      </c>
      <c r="R37" s="14">
        <v>35</v>
      </c>
      <c r="T37" s="53"/>
      <c r="U37" s="54"/>
      <c r="W37" s="12"/>
    </row>
    <row r="38" spans="13:23" ht="15" customHeight="1" x14ac:dyDescent="0.25">
      <c r="M38" t="s">
        <v>267</v>
      </c>
      <c r="N38" s="11">
        <v>61588.445652173861</v>
      </c>
      <c r="O38" s="12">
        <v>3.4122058238267097</v>
      </c>
      <c r="P38" s="14">
        <v>45</v>
      </c>
      <c r="Q38" s="13">
        <v>0.58208364887753339</v>
      </c>
      <c r="R38" s="14">
        <v>39</v>
      </c>
      <c r="T38" s="49"/>
      <c r="U38" s="49"/>
    </row>
    <row r="39" spans="13:23" ht="15" customHeight="1" x14ac:dyDescent="0.25">
      <c r="M39" t="s">
        <v>268</v>
      </c>
      <c r="N39" s="11">
        <v>15250.72826086957</v>
      </c>
      <c r="O39" s="12">
        <v>3.6884554835941534</v>
      </c>
      <c r="P39" s="14">
        <v>26</v>
      </c>
      <c r="Q39" s="13">
        <v>0.36361032652040087</v>
      </c>
      <c r="R39" s="14">
        <v>50</v>
      </c>
    </row>
    <row r="40" spans="13:23" ht="15" customHeight="1" x14ac:dyDescent="0.25">
      <c r="M40" t="s">
        <v>269</v>
      </c>
      <c r="N40" s="11">
        <v>6106.5760869565238</v>
      </c>
      <c r="O40" s="12">
        <v>4.7231716164861455</v>
      </c>
      <c r="P40" s="14">
        <v>2</v>
      </c>
      <c r="Q40" s="13">
        <v>0.74970906275309002</v>
      </c>
      <c r="R40" s="14">
        <v>20</v>
      </c>
    </row>
    <row r="41" spans="13:23" ht="15" customHeight="1" x14ac:dyDescent="0.25">
      <c r="M41" t="s">
        <v>270</v>
      </c>
      <c r="N41" s="11">
        <v>63468.804347826132</v>
      </c>
      <c r="O41" s="12">
        <v>3.5005099201422096</v>
      </c>
      <c r="P41" s="14">
        <v>41</v>
      </c>
      <c r="Q41" s="13">
        <v>0.71129022131721642</v>
      </c>
      <c r="R41" s="14">
        <v>22</v>
      </c>
    </row>
    <row r="42" spans="13:23" ht="15" customHeight="1" x14ac:dyDescent="0.25">
      <c r="M42" t="s">
        <v>271</v>
      </c>
      <c r="N42" s="11">
        <v>6268.7065217391309</v>
      </c>
      <c r="O42" s="12">
        <v>3.4431534485479123</v>
      </c>
      <c r="P42" s="14">
        <v>43</v>
      </c>
      <c r="Q42" s="13">
        <v>0.75944399458316914</v>
      </c>
      <c r="R42" s="14">
        <v>19</v>
      </c>
    </row>
    <row r="43" spans="13:23" ht="15" customHeight="1" x14ac:dyDescent="0.25">
      <c r="M43" t="s">
        <v>272</v>
      </c>
      <c r="N43" s="11">
        <v>14918.402173913038</v>
      </c>
      <c r="O43" s="12">
        <v>3.5435185898944495</v>
      </c>
      <c r="P43" s="14">
        <v>37</v>
      </c>
      <c r="Q43" s="13">
        <v>0.53974215533339709</v>
      </c>
      <c r="R43" s="14">
        <v>43</v>
      </c>
    </row>
    <row r="44" spans="13:23" ht="15" customHeight="1" x14ac:dyDescent="0.25">
      <c r="M44" t="s">
        <v>273</v>
      </c>
      <c r="N44" s="11">
        <v>4723.108695652174</v>
      </c>
      <c r="O44" s="12">
        <v>3.5677603181397655</v>
      </c>
      <c r="P44" s="14">
        <v>35</v>
      </c>
      <c r="Q44" s="13">
        <v>0.8353498064557705</v>
      </c>
      <c r="R44" s="14">
        <v>14</v>
      </c>
    </row>
    <row r="45" spans="13:23" ht="15" customHeight="1" x14ac:dyDescent="0.25">
      <c r="M45" t="s">
        <v>274</v>
      </c>
      <c r="N45" s="11">
        <v>23313.304347826088</v>
      </c>
      <c r="O45" s="12">
        <v>3.6229993323461502</v>
      </c>
      <c r="P45" s="14">
        <v>30</v>
      </c>
      <c r="Q45" s="13">
        <v>0.54875251302670991</v>
      </c>
      <c r="R45" s="14">
        <v>42</v>
      </c>
    </row>
    <row r="46" spans="13:23" ht="15" customHeight="1" x14ac:dyDescent="0.25">
      <c r="M46" t="s">
        <v>275</v>
      </c>
      <c r="N46" s="11">
        <v>79347.152173913142</v>
      </c>
      <c r="O46" s="12">
        <v>3.2995330042529103</v>
      </c>
      <c r="P46" s="14">
        <v>49</v>
      </c>
      <c r="Q46" s="13">
        <v>0.37572269654892942</v>
      </c>
      <c r="R46" s="14">
        <v>48</v>
      </c>
    </row>
    <row r="47" spans="13:23" ht="15" customHeight="1" x14ac:dyDescent="0.25">
      <c r="M47" t="s">
        <v>276</v>
      </c>
      <c r="N47" s="11">
        <v>5298.0652173913022</v>
      </c>
      <c r="O47" s="12">
        <v>3.9381061380077234</v>
      </c>
      <c r="P47" s="14">
        <v>16</v>
      </c>
      <c r="Q47" s="13">
        <v>1.0787532569313658</v>
      </c>
      <c r="R47" s="14">
        <v>4</v>
      </c>
    </row>
    <row r="48" spans="13:23" ht="15" customHeight="1" x14ac:dyDescent="0.25">
      <c r="M48" t="s">
        <v>277</v>
      </c>
      <c r="N48" s="11">
        <v>24257.923913043476</v>
      </c>
      <c r="O48" s="12">
        <v>3.3229098335864258</v>
      </c>
      <c r="P48" s="14">
        <v>48</v>
      </c>
      <c r="Q48" s="13">
        <v>0.51671344952724996</v>
      </c>
      <c r="R48" s="14">
        <v>45</v>
      </c>
    </row>
    <row r="49" spans="13:18" ht="15" customHeight="1" x14ac:dyDescent="0.25">
      <c r="M49" t="s">
        <v>278</v>
      </c>
      <c r="N49" s="11">
        <v>2238.2826086956525</v>
      </c>
      <c r="O49" s="12">
        <v>3.9486413302124101</v>
      </c>
      <c r="P49" s="14">
        <v>15</v>
      </c>
      <c r="Q49" s="13">
        <v>0.74947480113829501</v>
      </c>
      <c r="R49" s="14">
        <v>21</v>
      </c>
    </row>
    <row r="50" spans="13:18" ht="15" customHeight="1" x14ac:dyDescent="0.25">
      <c r="M50" t="s">
        <v>279</v>
      </c>
      <c r="N50" s="11">
        <v>12189.869565217394</v>
      </c>
      <c r="O50" s="12">
        <v>4.070232035153925</v>
      </c>
      <c r="P50" s="14">
        <v>11</v>
      </c>
      <c r="Q50" s="13">
        <v>0.87998641958575707</v>
      </c>
      <c r="R50" s="14">
        <v>11</v>
      </c>
    </row>
    <row r="51" spans="13:18" ht="15" customHeight="1" x14ac:dyDescent="0.25">
      <c r="M51" t="s">
        <v>280</v>
      </c>
      <c r="N51" s="11">
        <v>18067.565217391315</v>
      </c>
      <c r="O51" s="12">
        <v>3.8287163581628367</v>
      </c>
      <c r="P51" s="14">
        <v>21</v>
      </c>
      <c r="Q51" s="13">
        <v>0.95168056979357585</v>
      </c>
      <c r="R51" s="14">
        <v>8</v>
      </c>
    </row>
    <row r="52" spans="13:18" ht="15" customHeight="1" x14ac:dyDescent="0.25">
      <c r="M52" t="s">
        <v>281</v>
      </c>
      <c r="N52" s="11">
        <v>8857.8043478260879</v>
      </c>
      <c r="O52" s="12">
        <v>3.6103887016853227</v>
      </c>
      <c r="P52" s="14">
        <v>31</v>
      </c>
      <c r="Q52" s="13">
        <v>0.6354275031352844</v>
      </c>
      <c r="R52" s="14">
        <v>36</v>
      </c>
    </row>
    <row r="53" spans="13:18" ht="15" customHeight="1" x14ac:dyDescent="0.25">
      <c r="M53" t="s">
        <v>282</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366</v>
      </c>
      <c r="D2" s="40"/>
    </row>
    <row r="3" spans="2:4" x14ac:dyDescent="0.25">
      <c r="C3" s="41" t="s">
        <v>316</v>
      </c>
      <c r="D3" s="42" t="s">
        <v>367</v>
      </c>
    </row>
    <row r="4" spans="2:4" x14ac:dyDescent="0.25">
      <c r="C4" s="43" t="s">
        <v>302</v>
      </c>
      <c r="D4" s="44" t="s">
        <v>368</v>
      </c>
    </row>
    <row r="5" spans="2:4" x14ac:dyDescent="0.25">
      <c r="C5" s="43" t="s">
        <v>369</v>
      </c>
      <c r="D5" s="44" t="s">
        <v>370</v>
      </c>
    </row>
    <row r="6" spans="2:4" ht="15.6" customHeight="1" x14ac:dyDescent="0.25">
      <c r="C6" s="43" t="s">
        <v>318</v>
      </c>
      <c r="D6" s="44" t="s">
        <v>371</v>
      </c>
    </row>
    <row r="7" spans="2:4" ht="15.6" customHeight="1" x14ac:dyDescent="0.25">
      <c r="C7" s="43" t="s">
        <v>317</v>
      </c>
      <c r="D7" s="44" t="s">
        <v>372</v>
      </c>
    </row>
    <row r="8" spans="2:4" x14ac:dyDescent="0.25">
      <c r="C8" s="43" t="s">
        <v>373</v>
      </c>
      <c r="D8" s="44" t="s">
        <v>374</v>
      </c>
    </row>
    <row r="9" spans="2:4" x14ac:dyDescent="0.25">
      <c r="C9" s="45" t="s">
        <v>375</v>
      </c>
      <c r="D9" s="43" t="s">
        <v>376</v>
      </c>
    </row>
    <row r="10" spans="2:4" x14ac:dyDescent="0.25">
      <c r="B10" s="46"/>
      <c r="C10" s="43" t="s">
        <v>377</v>
      </c>
      <c r="D10" s="44" t="s">
        <v>378</v>
      </c>
    </row>
    <row r="11" spans="2:4" x14ac:dyDescent="0.25">
      <c r="C11" s="43" t="s">
        <v>270</v>
      </c>
      <c r="D11" s="44" t="s">
        <v>379</v>
      </c>
    </row>
    <row r="12" spans="2:4" x14ac:dyDescent="0.25">
      <c r="C12" s="43" t="s">
        <v>380</v>
      </c>
      <c r="D12" s="44" t="s">
        <v>381</v>
      </c>
    </row>
    <row r="13" spans="2:4" x14ac:dyDescent="0.25">
      <c r="C13" s="43" t="s">
        <v>377</v>
      </c>
      <c r="D13" s="44" t="s">
        <v>378</v>
      </c>
    </row>
    <row r="14" spans="2:4" x14ac:dyDescent="0.25">
      <c r="C14" s="43" t="s">
        <v>270</v>
      </c>
      <c r="D14" s="44" t="s">
        <v>382</v>
      </c>
    </row>
    <row r="15" spans="2:4" x14ac:dyDescent="0.25">
      <c r="C15" s="47" t="s">
        <v>380</v>
      </c>
      <c r="D15" s="48" t="s">
        <v>381</v>
      </c>
    </row>
    <row r="17" spans="3:4" ht="23.25" x14ac:dyDescent="0.35">
      <c r="C17" s="39" t="s">
        <v>383</v>
      </c>
      <c r="D17" s="40"/>
    </row>
    <row r="18" spans="3:4" x14ac:dyDescent="0.25">
      <c r="C18" s="43" t="s">
        <v>302</v>
      </c>
      <c r="D18" s="44" t="s">
        <v>384</v>
      </c>
    </row>
    <row r="19" spans="3:4" x14ac:dyDescent="0.25">
      <c r="C19" s="43" t="s">
        <v>292</v>
      </c>
      <c r="D19" s="44" t="s">
        <v>385</v>
      </c>
    </row>
    <row r="20" spans="3:4" x14ac:dyDescent="0.25">
      <c r="C20" s="45" t="s">
        <v>386</v>
      </c>
      <c r="D20" s="43" t="s">
        <v>387</v>
      </c>
    </row>
    <row r="21" spans="3:4" x14ac:dyDescent="0.25">
      <c r="C21" s="43" t="s">
        <v>388</v>
      </c>
      <c r="D21" s="44" t="s">
        <v>389</v>
      </c>
    </row>
    <row r="22" spans="3:4" x14ac:dyDescent="0.25">
      <c r="C22" s="43" t="s">
        <v>390</v>
      </c>
      <c r="D22" s="44" t="s">
        <v>391</v>
      </c>
    </row>
    <row r="23" spans="3:4" x14ac:dyDescent="0.25">
      <c r="C23" s="43" t="s">
        <v>392</v>
      </c>
      <c r="D23" s="44" t="s">
        <v>393</v>
      </c>
    </row>
    <row r="24" spans="3:4" x14ac:dyDescent="0.25">
      <c r="C24" s="43" t="s">
        <v>394</v>
      </c>
      <c r="D24" s="44" t="s">
        <v>395</v>
      </c>
    </row>
    <row r="25" spans="3:4" x14ac:dyDescent="0.25">
      <c r="C25" s="43" t="s">
        <v>308</v>
      </c>
      <c r="D25" s="44" t="s">
        <v>396</v>
      </c>
    </row>
    <row r="26" spans="3:4" x14ac:dyDescent="0.25">
      <c r="C26" s="43" t="s">
        <v>390</v>
      </c>
      <c r="D26" s="44" t="s">
        <v>391</v>
      </c>
    </row>
    <row r="27" spans="3:4" x14ac:dyDescent="0.25">
      <c r="C27" s="43" t="s">
        <v>392</v>
      </c>
      <c r="D27" s="44" t="s">
        <v>393</v>
      </c>
    </row>
    <row r="28" spans="3:4" x14ac:dyDescent="0.25">
      <c r="C28" s="47" t="s">
        <v>394</v>
      </c>
      <c r="D28" s="48" t="s">
        <v>395</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I s S a n d b o x E m b e d d e d " > < C u s t o m C o n t e n t > < ! [ C D A T A [ y e s ] ] > < / C u s t o m C o n t e n t > < / G e m i n i > 
</file>

<file path=customXml/item2.xml>��< ? x m l   v e r s i o n = " 1 . 0 "   e n c o d i n g = " U T F - 1 6 " ? > < G e m i n i   x m l n s = " h t t p : / / g e m i n i / p i v o t c u s t o m i z a t i o n / R e l a t i o n s h i p A u t o D e t e c t i o n E n a b l e d " > < C u s t o m C o n t e n t > < ! [ C D A T A [ T r u e ] ] > < / C u s t o m C o n t e n t > < / G e m i n i > 
</file>

<file path=customXml/item3.xml>��< ? x m l   v e r s i o n = " 1 . 0 "   e n c o d i n g = " U T F - 1 6 " ? > < G e m i n i   x m l n s = " h t t p : / / g e m i n i / p i v o t c u s t o m i z a t i o n / S a n d b o x N o n E m p t y " > < C u s t o m C o n t e n t > < ! [ C D A T A [ 1 ] ] > < / C u s t o m C o n t e n t > < / G e m i n i > 
</file>

<file path=customXml/item4.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5.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6.xml>��< ? x m l   v e r s i o n = " 1 . 0 "   e n c o d i n g = " U T F - 1 6 " ? > < G e m i n i   x m l n s = " h t t p : / / g e m i n i / p i v o t c u s t o m i z a t i o n / P o w e r P i v o t V e r s i o n " > < C u s t o m C o n t e n t > < ! [ C D A T A [ 2 0 1 5 . 1 3 0 . 1 6 0 5 . 4 0 6 ] ] > < / C u s t o m C o n t e n t > < / G e m i n i > 
</file>

<file path=customXml/itemProps1.xml><?xml version="1.0" encoding="utf-8"?>
<ds:datastoreItem xmlns:ds="http://schemas.openxmlformats.org/officeDocument/2006/customXml" ds:itemID="{80E33DC4-4DD3-49B7-9092-FE12AD1B1012}">
  <ds:schemaRefs/>
</ds:datastoreItem>
</file>

<file path=customXml/itemProps2.xml><?xml version="1.0" encoding="utf-8"?>
<ds:datastoreItem xmlns:ds="http://schemas.openxmlformats.org/officeDocument/2006/customXml" ds:itemID="{4A0F9BBD-0722-44C0-A51D-871F1E608662}">
  <ds:schemaRefs/>
</ds:datastoreItem>
</file>

<file path=customXml/itemProps3.xml><?xml version="1.0" encoding="utf-8"?>
<ds:datastoreItem xmlns:ds="http://schemas.openxmlformats.org/officeDocument/2006/customXml" ds:itemID="{5E70A7C7-2103-44AA-8B08-92C32F7E8F41}">
  <ds:schemaRefs/>
</ds:datastoreItem>
</file>

<file path=customXml/itemProps4.xml><?xml version="1.0" encoding="utf-8"?>
<ds:datastoreItem xmlns:ds="http://schemas.openxmlformats.org/officeDocument/2006/customXml" ds:itemID="{696E26E2-54FB-4F48-A7C1-42B31EB870F2}">
  <ds:schemaRefs>
    <ds:schemaRef ds:uri="http://schemas.microsoft.com/DataMashup"/>
  </ds:schemaRefs>
</ds:datastoreItem>
</file>

<file path=customXml/itemProps5.xml><?xml version="1.0" encoding="utf-8"?>
<ds:datastoreItem xmlns:ds="http://schemas.openxmlformats.org/officeDocument/2006/customXml" ds:itemID="{A4A438E6-B8DE-4271-94C6-683D0D7167DF}">
  <ds:schemaRefs/>
</ds:datastoreItem>
</file>

<file path=customXml/itemProps6.xml><?xml version="1.0" encoding="utf-8"?>
<ds:datastoreItem xmlns:ds="http://schemas.openxmlformats.org/officeDocument/2006/customXml" ds:itemID="{97E02576-7B1E-4A71-8318-92E74C9030B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2022-03-02T16:19:34Z</dcterms:modified>
</cp:coreProperties>
</file>