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745C3F48-A09B-46EB-A06C-C097F40EB41B}"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<sst xmlns="http://schemas.openxmlformats.org/spreadsheetml/2006/main" count="3965" uniqueCount="831">
  <si>
    <t>015010</t>
  </si>
  <si>
    <t>015014</t>
  </si>
  <si>
    <t>015015</t>
  </si>
  <si>
    <t>015016</t>
  </si>
  <si>
    <t>015019</t>
  </si>
  <si>
    <t>015023</t>
  </si>
  <si>
    <t>015024</t>
  </si>
  <si>
    <t>015027</t>
  </si>
  <si>
    <t>015028</t>
  </si>
  <si>
    <t>015031</t>
  </si>
  <si>
    <t>015032</t>
  </si>
  <si>
    <t>015034</t>
  </si>
  <si>
    <t>015035</t>
  </si>
  <si>
    <t>015037</t>
  </si>
  <si>
    <t>015040</t>
  </si>
  <si>
    <t>015042</t>
  </si>
  <si>
    <t>015044</t>
  </si>
  <si>
    <t>015045</t>
  </si>
  <si>
    <t>015047</t>
  </si>
  <si>
    <t>015048</t>
  </si>
  <si>
    <t>015049</t>
  </si>
  <si>
    <t>015050</t>
  </si>
  <si>
    <t>015053</t>
  </si>
  <si>
    <t>015060</t>
  </si>
  <si>
    <t>015063</t>
  </si>
  <si>
    <t>015065</t>
  </si>
  <si>
    <t>015066</t>
  </si>
  <si>
    <t>015067</t>
  </si>
  <si>
    <t>015071</t>
  </si>
  <si>
    <t>015073</t>
  </si>
  <si>
    <t>015075</t>
  </si>
  <si>
    <t>015076</t>
  </si>
  <si>
    <t>015083</t>
  </si>
  <si>
    <t>015084</t>
  </si>
  <si>
    <t>015089</t>
  </si>
  <si>
    <t>015091</t>
  </si>
  <si>
    <t>015097</t>
  </si>
  <si>
    <t>015098</t>
  </si>
  <si>
    <t>015100</t>
  </si>
  <si>
    <t>015101</t>
  </si>
  <si>
    <t>015103</t>
  </si>
  <si>
    <t>015104</t>
  </si>
  <si>
    <t>015109</t>
  </si>
  <si>
    <t>015111</t>
  </si>
  <si>
    <t>015112</t>
  </si>
  <si>
    <t>015113</t>
  </si>
  <si>
    <t>015114</t>
  </si>
  <si>
    <t>015115</t>
  </si>
  <si>
    <t>015116</t>
  </si>
  <si>
    <t>015117</t>
  </si>
  <si>
    <t>015119</t>
  </si>
  <si>
    <t>015120</t>
  </si>
  <si>
    <t>015121</t>
  </si>
  <si>
    <t>015123</t>
  </si>
  <si>
    <t>015124</t>
  </si>
  <si>
    <t>015126</t>
  </si>
  <si>
    <t>015127</t>
  </si>
  <si>
    <t>015128</t>
  </si>
  <si>
    <t>015129</t>
  </si>
  <si>
    <t>015132</t>
  </si>
  <si>
    <t>015133</t>
  </si>
  <si>
    <t>015134</t>
  </si>
  <si>
    <t>015135</t>
  </si>
  <si>
    <t>015136</t>
  </si>
  <si>
    <t>015137</t>
  </si>
  <si>
    <t>015138</t>
  </si>
  <si>
    <t>015139</t>
  </si>
  <si>
    <t>015141</t>
  </si>
  <si>
    <t>015142</t>
  </si>
  <si>
    <t>015143</t>
  </si>
  <si>
    <t>015144</t>
  </si>
  <si>
    <t>015145</t>
  </si>
  <si>
    <t>015147</t>
  </si>
  <si>
    <t>015148</t>
  </si>
  <si>
    <t>015149</t>
  </si>
  <si>
    <t>015150</t>
  </si>
  <si>
    <t>015151</t>
  </si>
  <si>
    <t>015152</t>
  </si>
  <si>
    <t>015153</t>
  </si>
  <si>
    <t>015154</t>
  </si>
  <si>
    <t>015155</t>
  </si>
  <si>
    <t>015156</t>
  </si>
  <si>
    <t>015157</t>
  </si>
  <si>
    <t>015158</t>
  </si>
  <si>
    <t>015159</t>
  </si>
  <si>
    <t>015160</t>
  </si>
  <si>
    <t>015162</t>
  </si>
  <si>
    <t>015163</t>
  </si>
  <si>
    <t>015164</t>
  </si>
  <si>
    <t>015166</t>
  </si>
  <si>
    <t>015167</t>
  </si>
  <si>
    <t>015168</t>
  </si>
  <si>
    <t>015169</t>
  </si>
  <si>
    <t>015171</t>
  </si>
  <si>
    <t>015174</t>
  </si>
  <si>
    <t>015175</t>
  </si>
  <si>
    <t>015176</t>
  </si>
  <si>
    <t>015177</t>
  </si>
  <si>
    <t>015179</t>
  </si>
  <si>
    <t>015180</t>
  </si>
  <si>
    <t>015182</t>
  </si>
  <si>
    <t>015183</t>
  </si>
  <si>
    <t>015184</t>
  </si>
  <si>
    <t>015186</t>
  </si>
  <si>
    <t>015187</t>
  </si>
  <si>
    <t>015188</t>
  </si>
  <si>
    <t>015189</t>
  </si>
  <si>
    <t>015191</t>
  </si>
  <si>
    <t>015192</t>
  </si>
  <si>
    <t>015193</t>
  </si>
  <si>
    <t>015194</t>
  </si>
  <si>
    <t>015195</t>
  </si>
  <si>
    <t>015196</t>
  </si>
  <si>
    <t>015197</t>
  </si>
  <si>
    <t>015199</t>
  </si>
  <si>
    <t>015200</t>
  </si>
  <si>
    <t>015201</t>
  </si>
  <si>
    <t>015202</t>
  </si>
  <si>
    <t>015203</t>
  </si>
  <si>
    <t>015204</t>
  </si>
  <si>
    <t>015206</t>
  </si>
  <si>
    <t>015207</t>
  </si>
  <si>
    <t>015208</t>
  </si>
  <si>
    <t>015209</t>
  </si>
  <si>
    <t>015210</t>
  </si>
  <si>
    <t>015211</t>
  </si>
  <si>
    <t>015212</t>
  </si>
  <si>
    <t>015213</t>
  </si>
  <si>
    <t>015214</t>
  </si>
  <si>
    <t>015215</t>
  </si>
  <si>
    <t>015216</t>
  </si>
  <si>
    <t>015217</t>
  </si>
  <si>
    <t>015220</t>
  </si>
  <si>
    <t>015221</t>
  </si>
  <si>
    <t>015222</t>
  </si>
  <si>
    <t>015223</t>
  </si>
  <si>
    <t>015225</t>
  </si>
  <si>
    <t>015227</t>
  </si>
  <si>
    <t>015228</t>
  </si>
  <si>
    <t>015303</t>
  </si>
  <si>
    <t>015315</t>
  </si>
  <si>
    <t>015320</t>
  </si>
  <si>
    <t>015321</t>
  </si>
  <si>
    <t>015322</t>
  </si>
  <si>
    <t>015326</t>
  </si>
  <si>
    <t>015330</t>
  </si>
  <si>
    <t>015331</t>
  </si>
  <si>
    <t>015336</t>
  </si>
  <si>
    <t>015361</t>
  </si>
  <si>
    <t>015369</t>
  </si>
  <si>
    <t>015371</t>
  </si>
  <si>
    <t>015372</t>
  </si>
  <si>
    <t>015373</t>
  </si>
  <si>
    <t>015374</t>
  </si>
  <si>
    <t>015375</t>
  </si>
  <si>
    <t>015376</t>
  </si>
  <si>
    <t>015378</t>
  </si>
  <si>
    <t>015379</t>
  </si>
  <si>
    <t>015381</t>
  </si>
  <si>
    <t>015382</t>
  </si>
  <si>
    <t>015383</t>
  </si>
  <si>
    <t>015386</t>
  </si>
  <si>
    <t>015388</t>
  </si>
  <si>
    <t>015390</t>
  </si>
  <si>
    <t>015391</t>
  </si>
  <si>
    <t>015392</t>
  </si>
  <si>
    <t>015393</t>
  </si>
  <si>
    <t>015396</t>
  </si>
  <si>
    <t>015397</t>
  </si>
  <si>
    <t>015398</t>
  </si>
  <si>
    <t>015400</t>
  </si>
  <si>
    <t>015402</t>
  </si>
  <si>
    <t>015403</t>
  </si>
  <si>
    <t>015404</t>
  </si>
  <si>
    <t>015406</t>
  </si>
  <si>
    <t>015407</t>
  </si>
  <si>
    <t>015408</t>
  </si>
  <si>
    <t>015410</t>
  </si>
  <si>
    <t>015411</t>
  </si>
  <si>
    <t>015413</t>
  </si>
  <si>
    <t>015414</t>
  </si>
  <si>
    <t>015416</t>
  </si>
  <si>
    <t>015417</t>
  </si>
  <si>
    <t>015419</t>
  </si>
  <si>
    <t>015422</t>
  </si>
  <si>
    <t>015423</t>
  </si>
  <si>
    <t>015424</t>
  </si>
  <si>
    <t>015425</t>
  </si>
  <si>
    <t>015426</t>
  </si>
  <si>
    <t>015429</t>
  </si>
  <si>
    <t>015431</t>
  </si>
  <si>
    <t>015433</t>
  </si>
  <si>
    <t>015434</t>
  </si>
  <si>
    <t>015435</t>
  </si>
  <si>
    <t>015436</t>
  </si>
  <si>
    <t>015437</t>
  </si>
  <si>
    <t>015440</t>
  </si>
  <si>
    <t>015442</t>
  </si>
  <si>
    <t>015443</t>
  </si>
  <si>
    <t>015446</t>
  </si>
  <si>
    <t>015447</t>
  </si>
  <si>
    <t>015448</t>
  </si>
  <si>
    <t>015450</t>
  </si>
  <si>
    <t>015451</t>
  </si>
  <si>
    <t>015452</t>
  </si>
  <si>
    <t>015453</t>
  </si>
  <si>
    <t>015454</t>
  </si>
  <si>
    <t>015455</t>
  </si>
  <si>
    <t>015456</t>
  </si>
  <si>
    <t>015457</t>
  </si>
  <si>
    <t>015458</t>
  </si>
  <si>
    <t>015459</t>
  </si>
  <si>
    <t>015460</t>
  </si>
  <si>
    <t>015461</t>
  </si>
  <si>
    <t>015463</t>
  </si>
  <si>
    <t>015464</t>
  </si>
  <si>
    <t>015465</t>
  </si>
  <si>
    <t>015467</t>
  </si>
  <si>
    <t>015468</t>
  </si>
  <si>
    <t>01A208</t>
  </si>
  <si>
    <t>COOSA VALLEY HEALTHCARE CENTER</t>
  </si>
  <si>
    <t>EASTVIEW REHABILITATION &amp; HEALTHCARE CENTER</t>
  </si>
  <si>
    <t>PLANTATION MANOR NURSING HOME</t>
  </si>
  <si>
    <t>ATHENS HEALTH AND REHABILITATION LLC</t>
  </si>
  <si>
    <t>MERRY WOOD LODGE</t>
  </si>
  <si>
    <t>HATLEY HEALTH CARE INC</t>
  </si>
  <si>
    <t>SENIOR REHAB &amp; RECOVERY AT LIMESTONE HEALTH FACILI</t>
  </si>
  <si>
    <t>WETUMPKA HEALTH AND REHABILITATION, LLC</t>
  </si>
  <si>
    <t>KELLER LANDING</t>
  </si>
  <si>
    <t>MITCHELL-HOLLINGSWORTH NURSING &amp; REHABILITATION</t>
  </si>
  <si>
    <t>DIVERSICARE OF FOLEY</t>
  </si>
  <si>
    <t>HUNTER CREEK HEALTH AND REHABILITATION, LLC</t>
  </si>
  <si>
    <t>WEST GATE VILLAGE</t>
  </si>
  <si>
    <t>CRIMSON HEALTH AND REHAB, LLC</t>
  </si>
  <si>
    <t>DIVERSICARE OF MONTGOMERY</t>
  </si>
  <si>
    <t>SUMTER HEALTH AND REHABILITATION, L L C</t>
  </si>
  <si>
    <t>CAREGIVERS OF PLEASANT GROVE, INC</t>
  </si>
  <si>
    <t>EAMC LANIER NURSING HOME</t>
  </si>
  <si>
    <t>NORTHWAY HEALTH AND REHABILITATION, LLC</t>
  </si>
  <si>
    <t>CULLMAN HEALTH CARE CENTER</t>
  </si>
  <si>
    <t>EASTERN SHORE REHABILITATION AND HEALTH CENTER</t>
  </si>
  <si>
    <t>OAK TRACE CARE &amp; REHABILITATION CENTER</t>
  </si>
  <si>
    <t>CLEBURNE COUNTY NURSING HOME</t>
  </si>
  <si>
    <t>TERRACE OAKS CARE &amp; REHABILITATION CENTER</t>
  </si>
  <si>
    <t>DIVERSICARE OF BOAZ</t>
  </si>
  <si>
    <t>PRATTVILLE HEALTH AND REHABILITATION, LLC</t>
  </si>
  <si>
    <t>TERRACE MANOR NURSING &amp; REHABILITATION CENTER, INC</t>
  </si>
  <si>
    <t>COTTAGE OF THE SHOALS</t>
  </si>
  <si>
    <t>RUSSELLVILLE HEALTH CARE INC</t>
  </si>
  <si>
    <t>HANCEVILLE NURSING &amp; REHAB CENTER, INC</t>
  </si>
  <si>
    <t>SUMMERFORD HEALTH AND REHAB, LLC</t>
  </si>
  <si>
    <t>FAIR HAVEN</t>
  </si>
  <si>
    <t>ELBA NURSING AND REHABILITATION CENTER, LLC</t>
  </si>
  <si>
    <t>PARK PLACE</t>
  </si>
  <si>
    <t>EVERGREEN NURSING HOME</t>
  </si>
  <si>
    <t>NORTH HILL NURSING AND REHABILITATION CTR, LLC</t>
  </si>
  <si>
    <t>SOUTH HEALTH AND REHABILITATION, LLC</t>
  </si>
  <si>
    <t>ALLEN HEALTH AND REHABILITATION</t>
  </si>
  <si>
    <t>CROWNE HEALTH CARE OF MOBILE</t>
  </si>
  <si>
    <t>ALTOONA  HEALTH &amp; REHAB</t>
  </si>
  <si>
    <t>ASHLAND PLACE HEALTH AND REHABILITATION, LLC</t>
  </si>
  <si>
    <t>SOUTHLAND NURSING HOME</t>
  </si>
  <si>
    <t>CIVIC CENTER HEALTH AND REHABILITATION, LLC</t>
  </si>
  <si>
    <t>DIVERSICARE OF BIG SPRINGS</t>
  </si>
  <si>
    <t>MAGNOLIA HAVEN HEALTH AND REHABILITATION CENTER</t>
  </si>
  <si>
    <t>RIVER CITY CENTER</t>
  </si>
  <si>
    <t>SHADESCREST HEALTH CARE CENTER</t>
  </si>
  <si>
    <t>CORDOVA HEALTH AND REHABILITATION, LLC</t>
  </si>
  <si>
    <t>SIGNATURE HEALTHCARE OF WHITESBURG GARDENS</t>
  </si>
  <si>
    <t>OAK KNOLL HEALTH AND REHABILITATION, LLC</t>
  </si>
  <si>
    <t>SELMA HEALTH AND REHAB, LLC</t>
  </si>
  <si>
    <t>NHC HEALTHCARE, ANNISTON</t>
  </si>
  <si>
    <t>CROWNE HEALTH CARE OF CITRONELLE</t>
  </si>
  <si>
    <t>WASHINGTON COUNTY NURSING HOME</t>
  </si>
  <si>
    <t>CLAY COUNTY NURSING HOME</t>
  </si>
  <si>
    <t>TRAYLOR RETIREMENT COMMUNITY</t>
  </si>
  <si>
    <t>BROOKSHIRE HEALTHCARE CENTER</t>
  </si>
  <si>
    <t>NHC HEALTHCARE, MOULTON</t>
  </si>
  <si>
    <t>ATMORE NURSING CENTER</t>
  </si>
  <si>
    <t>DIVERSICARE OF OXFORD</t>
  </si>
  <si>
    <t>MAGNOLIA RIDGE</t>
  </si>
  <si>
    <t>BIRMINGHAM NURSING AND REHABILITATION CENTER EAST</t>
  </si>
  <si>
    <t>JOHN KNOX MANOR INC  I I</t>
  </si>
  <si>
    <t>FALKVILLE HEALTH CARE CENTER</t>
  </si>
  <si>
    <t>ALICEVILLE MANOR NURSING HOME</t>
  </si>
  <si>
    <t>HENDRIX HEALTH AND REHABILITATION</t>
  </si>
  <si>
    <t>TALLASSEE HEALTH AND REHABILITATION, LLC</t>
  </si>
  <si>
    <t>ARBOR WOODS HEALTH AND REHAB</t>
  </si>
  <si>
    <t>LINEVILLE HEALTH AND REHABILITATION, LLC</t>
  </si>
  <si>
    <t>FOREST MANOR HEALTH AND REHAB</t>
  </si>
  <si>
    <t>AHAVA HEALTHCARE OF ALABASTER</t>
  </si>
  <si>
    <t>DIVERSICARE OF RIVERCHASE</t>
  </si>
  <si>
    <t>GLENWOOD CENTER</t>
  </si>
  <si>
    <t>DIVERSICARE OF ARAB</t>
  </si>
  <si>
    <t>SUNSET MANOR</t>
  </si>
  <si>
    <t>WIREGRASS REHABILITATION CENTER &amp; NURSING HOME</t>
  </si>
  <si>
    <t>AZALEA HEALTH AND REHAB LLC</t>
  </si>
  <si>
    <t>EXTENDICARE HEALTH CENTER</t>
  </si>
  <si>
    <t>ARLINGTON REHABILITATION &amp; HEALTHCARE CENTER</t>
  </si>
  <si>
    <t>FAYETTE MEDICAL CENTER LONG TERM CARE UNIT</t>
  </si>
  <si>
    <t>RIDGEVIEW HEALTH SERVICES, INC</t>
  </si>
  <si>
    <t>CROWNE HEALTH CARE OF FT PAYNE</t>
  </si>
  <si>
    <t>HALEYVILLE HEALTH CARE CENTER</t>
  </si>
  <si>
    <t>PERRY COUNTY NURSING HOME</t>
  </si>
  <si>
    <t>DIVERSICARE OF ONEONTA</t>
  </si>
  <si>
    <t>SYLACAUGA HEALTH AND REHAB SERVICES</t>
  </si>
  <si>
    <t>TALLADEGA HEALTHCARE CENTER, INC</t>
  </si>
  <si>
    <t>ALBERTVILLE NURSING HOME</t>
  </si>
  <si>
    <t>CHOCTAW HEALTH AND REHAB</t>
  </si>
  <si>
    <t>DADEVILLE HEALTHCARE CENTER</t>
  </si>
  <si>
    <t>MARION REGIONAL NURSING HOME</t>
  </si>
  <si>
    <t>LITTLE SISTERS OF THE POOR SACRED HEART RESIDENCE</t>
  </si>
  <si>
    <t>FLORENCE NURSING AND REHABILITATION CTR,  LLC</t>
  </si>
  <si>
    <t>SOUTHERN SPRINGS HEALTHCARE FACILITY</t>
  </si>
  <si>
    <t>COOSA VALLEY HEALTH AND REHAB</t>
  </si>
  <si>
    <t>WESLEY PLACE ON HONEYSUCKLE</t>
  </si>
  <si>
    <t>CROSSVILLE HEALTH AND REHABILITATION, LLC</t>
  </si>
  <si>
    <t>WOODHAVEN MANOR NURSING HOME</t>
  </si>
  <si>
    <t>PARKWOOD HEALTH CARE FACILITY</t>
  </si>
  <si>
    <t>GADSDEN HEALTH AND REHAB CENTER</t>
  </si>
  <si>
    <t>GEORGIANA HEALTH AND REHABILITATION, LLC</t>
  </si>
  <si>
    <t>NORTH MOBILE NURSING AND REHABILITATION CTR</t>
  </si>
  <si>
    <t>CLOVERDALE REHABILITATION AND NURSING CENTER</t>
  </si>
  <si>
    <t>GLEN HAVEN HEALTH AND REHABILITATION, LLC</t>
  </si>
  <si>
    <t>MOUNDVILLE HEALTH AND REHABILITATION, LLC</t>
  </si>
  <si>
    <t>JACKSON HEALTH CARE FACILITY</t>
  </si>
  <si>
    <t>DIVERSICARE OF PELL CITY</t>
  </si>
  <si>
    <t>BROWN NURSING HOME</t>
  </si>
  <si>
    <t>ARBOR SPRINGS HEALTH AND REHAB CENTER, LTD</t>
  </si>
  <si>
    <t>CROWNE HEALTH CARE OF GREENVILLE</t>
  </si>
  <si>
    <t>PIEDMONT HEALTH CARE CENTER</t>
  </si>
  <si>
    <t>VILLAGE AT COOK SPRINGS SKILLED NURSING FACILITY</t>
  </si>
  <si>
    <t>DIVERSICARE OF LANETT</t>
  </si>
  <si>
    <t>LAFAYETTE EXTENDED CARE</t>
  </si>
  <si>
    <t>CROWNE HEALTH CARE OF EUFAULA</t>
  </si>
  <si>
    <t>CHEROKEE COUNTY HEALTH AND REHABILITATION CENTER</t>
  </si>
  <si>
    <t>GENERATIONS OF RED BAY, LLC</t>
  </si>
  <si>
    <t>MCGUFFEY HEALTH &amp; REHABILITATION CENTER</t>
  </si>
  <si>
    <t>ATTALLA HEALTH AND REHAB</t>
  </si>
  <si>
    <t>GOODWATER HEALTHCARE CENTER</t>
  </si>
  <si>
    <t>DECATUR HEALTH &amp; REHAB CENTER</t>
  </si>
  <si>
    <t>COLLINSVILLE HEALTHCARE &amp; REHAB</t>
  </si>
  <si>
    <t>OZARK HEALTH AND REHABILITATION, LLC</t>
  </si>
  <si>
    <t>DIVERSICARE OF BESSEMER</t>
  </si>
  <si>
    <t>OPP HEALTH AND REHABILITATION, LLC</t>
  </si>
  <si>
    <t>TWIN OAKS REHABILITATION AND HEALTHCARE CENTER</t>
  </si>
  <si>
    <t>SELF SKILLED NURSING &amp; REHAB</t>
  </si>
  <si>
    <t>TROY HEALTH &amp; REHABILITATION CENTER</t>
  </si>
  <si>
    <t>MADISON MANOR NURSING HOME</t>
  </si>
  <si>
    <t>BIBB MEDICAL CENTER NURSING HOME</t>
  </si>
  <si>
    <t>OAKVIEW MANOR HEALTH CARE CENTER</t>
  </si>
  <si>
    <t>BIRMINGHAM NURSING AND REHABILITATION CTR LLC</t>
  </si>
  <si>
    <t>CROWNE HEALTH CARE OF THOMASVILLE</t>
  </si>
  <si>
    <t>CHAPMAN HEALTHCARE CENTER, INC</t>
  </si>
  <si>
    <t>FAIRHOPE HEALTH &amp; REHAB</t>
  </si>
  <si>
    <t>NORTHSIDE HEALTH CARE</t>
  </si>
  <si>
    <t>BARFIELD HEALTH CARE</t>
  </si>
  <si>
    <t>GENERATIONS OF VERNON, LLC</t>
  </si>
  <si>
    <t>MONTGOMERY HEALTH AND REHAB, LLC</t>
  </si>
  <si>
    <t>WEST HILL HEALTH AND REHAB</t>
  </si>
  <si>
    <t>RIDGEWOOD HEALTH SERVICES, INC.</t>
  </si>
  <si>
    <t>ENTERPRISE HEALTH &amp; REHABILITATION CENTER</t>
  </si>
  <si>
    <t>SOUTH HAVEN HEALTH AND REHABILITATION, LLC</t>
  </si>
  <si>
    <t>ENGLEWOOD HEALTH CARE CENTER</t>
  </si>
  <si>
    <t>PARK MANOR HEALTH AND REHABILITATION, LLC</t>
  </si>
  <si>
    <t>MARENGO NURSING HOME</t>
  </si>
  <si>
    <t>PHENIX CITY HEALTH CARE, INC</t>
  </si>
  <si>
    <t>LUVERNE HEALTH AND REHABILITATION, LLC</t>
  </si>
  <si>
    <t>LAUDERDALE CHRISTIAN NURSING HOME</t>
  </si>
  <si>
    <t>OAKS ON PARKWOOD SKILLED NURSING FACILITY</t>
  </si>
  <si>
    <t>HERITAGE HEALTH CARE &amp; REHAB INC</t>
  </si>
  <si>
    <t>REGENCY HEALTH CARE AND REHABILITATION CENTER</t>
  </si>
  <si>
    <t>HENRY COUNTY HEALTH AND REHABILITATION FACILITY</t>
  </si>
  <si>
    <t>CAMDEN NURSING FACILITY INC.</t>
  </si>
  <si>
    <t>ANNISTON HEALTH AND REHAB SERVICES</t>
  </si>
  <si>
    <t>DIVERSICARE OF WINFIELD</t>
  </si>
  <si>
    <t>MARSHALL MANOR NURSING HOME</t>
  </si>
  <si>
    <t>MOBILE NURSING AND REHABILITATION CENTER</t>
  </si>
  <si>
    <t>WILLOWBROOKE CT SKILLED CARE CTR WESTMINSTER VLG</t>
  </si>
  <si>
    <t>CANTERBURY HEALTH CARE FACILITY</t>
  </si>
  <si>
    <t>WOODLAND VILLAGE REHABILITATION AND HEALTHCARE CEN</t>
  </si>
  <si>
    <t>ADAMS NURSING HOME</t>
  </si>
  <si>
    <t>EAST GLEN</t>
  </si>
  <si>
    <t>CAPITOL HILL HEALTHCARE CENTER</t>
  </si>
  <si>
    <t>JACKSONVILLE HEALTH AND REHABILITATION, LLC</t>
  </si>
  <si>
    <t>CYPRESS COVE CARE CENTER</t>
  </si>
  <si>
    <t>CROWNE HEALTH CARE OF MONTGOMERY</t>
  </si>
  <si>
    <t>COLONIAL HAVEN CARE &amp; REHABILITATION CENTER</t>
  </si>
  <si>
    <t>WINDSOR HOUSE</t>
  </si>
  <si>
    <t>MONROE MANOR HEALTH &amp; REHABILITATION CENTER</t>
  </si>
  <si>
    <t>MEADOWVIEW NURSING CENTER</t>
  </si>
  <si>
    <t>EL REPOSO NURSING FACILITY</t>
  </si>
  <si>
    <t>PALM GARDENS HEALTH AND REHABILITATION, LLC</t>
  </si>
  <si>
    <t>BARON HOUSE OF HUEYTOWN</t>
  </si>
  <si>
    <t>GRAND BAY CONVALESCENT HOME, INC.</t>
  </si>
  <si>
    <t>HEALTH CARE INC</t>
  </si>
  <si>
    <t>WALKER REHABILITATION CENTER, INC</t>
  </si>
  <si>
    <t>EAST ALABAMA MEDICAL CENTER SKILLED NURSING FACILI</t>
  </si>
  <si>
    <t>SHELBY RIDGE NURSING HOME</t>
  </si>
  <si>
    <t>LIGHTHOUSE REHABILITATION &amp; HEALTHCARE CENTER</t>
  </si>
  <si>
    <t>LAFAYETTE NURSING HOME</t>
  </si>
  <si>
    <t>ANDALUSIA MANOR</t>
  </si>
  <si>
    <t>OAKWOOD-NORTH BALDWIN'S CENTER FOR LIVING</t>
  </si>
  <si>
    <t>HARTFORD HEALTH CARE</t>
  </si>
  <si>
    <t>TLC NURSING CENTER</t>
  </si>
  <si>
    <t>BROOKDALE UNIVERSITY PARK SNF (AL)</t>
  </si>
  <si>
    <t>ROANOKE REHABILITATION &amp; HEALTHCARE CENTER</t>
  </si>
  <si>
    <t>WESTSIDE TERRACE HEALTH &amp; REHABILITATION CENTER</t>
  </si>
  <si>
    <t>CROWNE HEALTH CARE OF SPRINGHILL</t>
  </si>
  <si>
    <t>KENSINGTON HEALTH AND REHABILITATION</t>
  </si>
  <si>
    <t>VALLEY VIEW HEALTH AND REHABILITATION, LLC</t>
  </si>
  <si>
    <t>ST MARTIN'S IN THE PINES</t>
  </si>
  <si>
    <t>LYNWOOD NURSING HOME</t>
  </si>
  <si>
    <t>SPRINGHILL SENIOR RESIDENCE</t>
  </si>
  <si>
    <t>HILLVIEW TERRACE</t>
  </si>
  <si>
    <t>FOLSOM CENTER FOR REHABILITATION AND HEALTHCARE, T</t>
  </si>
  <si>
    <t>HUNTSVILLE HEALTH &amp; REHABILITATION, LLC</t>
  </si>
  <si>
    <t>ORCHARD REHABILITATION &amp; HEALTHCARE CENTER</t>
  </si>
  <si>
    <t>ROBERTSDALE REHABILITATION &amp; HEALTHCARE CTR</t>
  </si>
  <si>
    <t>GREENBRIAR AT THE ALTAMONT SKILLED NURSING FACILIT</t>
  </si>
  <si>
    <t>MONTROSE BAY HEALTH AND REHAB</t>
  </si>
  <si>
    <t>SOUTH HAMPTON NURSING &amp; REHABILITATION CENTER</t>
  </si>
  <si>
    <t>WILLOWBROOKE CT SKILLED CARE CTR AT MAGNOLIA TRACE</t>
  </si>
  <si>
    <t>FLORALA HEALTH AND REHABILITATION LLC</t>
  </si>
  <si>
    <t>OAK PARK</t>
  </si>
  <si>
    <t>COLUMBIANA HEALTH AND REHABILITATION, LLC</t>
  </si>
  <si>
    <t>FAIRVIEW AT REDSTONE VILLAGE</t>
  </si>
  <si>
    <t>MOUNT ROYAL TOWERS</t>
  </si>
  <si>
    <t>GULF COAST HEALTH AND REHABILITATION, LLC</t>
  </si>
  <si>
    <t>KIRKWOOD BY THE RIVER</t>
  </si>
  <si>
    <t>AHC MILLENIUM</t>
  </si>
  <si>
    <t>GALLERIA WOODS SKILLED NURSING FACILITY</t>
  </si>
  <si>
    <t>CHARLTON PLACE REHAB AND HEALTHCARE CENTER</t>
  </si>
  <si>
    <t>LEGACY HEALTH AND REHABILITATION OF PLEASANT GROVE</t>
  </si>
  <si>
    <t>KNOLLWOOD HEALTHCARE</t>
  </si>
  <si>
    <t>ASPIRE PHYSICAL RECOVERY CENTER AT HOOVER, LLC</t>
  </si>
  <si>
    <t>ASPIRE PHYSICAL RECOVERY CENTER OF WEST ALABAMA</t>
  </si>
  <si>
    <t>TRUSSVILLE HEALTH &amp; REHABILITATION CENTER</t>
  </si>
  <si>
    <t>ASPIRE PHYSICAL RECOVERY CENTER AT CAHABA RIVER</t>
  </si>
  <si>
    <t>MONTGOMERY CHILDREN'S SPECIALTY CENTER</t>
  </si>
  <si>
    <t>SYLACAUGA</t>
  </si>
  <si>
    <t>BIRMINGHAM</t>
  </si>
  <si>
    <t>MC CALLA</t>
  </si>
  <si>
    <t>ATHENS</t>
  </si>
  <si>
    <t>ELMORE</t>
  </si>
  <si>
    <t>CLANTON</t>
  </si>
  <si>
    <t>WETUMPKA</t>
  </si>
  <si>
    <t>TUSCUMBIA</t>
  </si>
  <si>
    <t>FLORENCE</t>
  </si>
  <si>
    <t>FOLEY</t>
  </si>
  <si>
    <t>NORTHPORT</t>
  </si>
  <si>
    <t>BREWTON</t>
  </si>
  <si>
    <t>MONTGOMERY</t>
  </si>
  <si>
    <t>YORK</t>
  </si>
  <si>
    <t>PLEASANT GROVE</t>
  </si>
  <si>
    <t>VALLEY</t>
  </si>
  <si>
    <t>CULLMAN</t>
  </si>
  <si>
    <t>DAPHNE</t>
  </si>
  <si>
    <t>BESSEMER</t>
  </si>
  <si>
    <t>HEFLIN</t>
  </si>
  <si>
    <t>BOAZ</t>
  </si>
  <si>
    <t>PRATTVILLE</t>
  </si>
  <si>
    <t>RUSSELLVILLE</t>
  </si>
  <si>
    <t>HANCEVILLE</t>
  </si>
  <si>
    <t>FALKVILLE</t>
  </si>
  <si>
    <t>ELBA</t>
  </si>
  <si>
    <t>SELMA</t>
  </si>
  <si>
    <t>EVERGREEN</t>
  </si>
  <si>
    <t>MOBILE</t>
  </si>
  <si>
    <t>ALTOONA</t>
  </si>
  <si>
    <t>MARION</t>
  </si>
  <si>
    <t>HUNTSVILLE</t>
  </si>
  <si>
    <t>TUSKEGEE</t>
  </si>
  <si>
    <t>DECATUR</t>
  </si>
  <si>
    <t>JASPER</t>
  </si>
  <si>
    <t>CORDOVA</t>
  </si>
  <si>
    <t>ANNISTON</t>
  </si>
  <si>
    <t>CITRONELLE</t>
  </si>
  <si>
    <t>CHATOM</t>
  </si>
  <si>
    <t>ASHLAND</t>
  </si>
  <si>
    <t>ROANOKE</t>
  </si>
  <si>
    <t>MOULTON</t>
  </si>
  <si>
    <t>ATMORE</t>
  </si>
  <si>
    <t>OXFORD</t>
  </si>
  <si>
    <t>GARDENDALE</t>
  </si>
  <si>
    <t>ALICEVILLE</t>
  </si>
  <si>
    <t>DOUBLE SPRINGS</t>
  </si>
  <si>
    <t>TALLASSEE</t>
  </si>
  <si>
    <t>REFORM</t>
  </si>
  <si>
    <t>LINEVILLE</t>
  </si>
  <si>
    <t>ALABASTER</t>
  </si>
  <si>
    <t>ARAB</t>
  </si>
  <si>
    <t>GUIN</t>
  </si>
  <si>
    <t>GENEVA</t>
  </si>
  <si>
    <t>DOTHAN</t>
  </si>
  <si>
    <t>FAYETTE</t>
  </si>
  <si>
    <t>FORT PAYNE</t>
  </si>
  <si>
    <t>HALEYVILLE</t>
  </si>
  <si>
    <t>ONEONTA</t>
  </si>
  <si>
    <t>TALLADEGA</t>
  </si>
  <si>
    <t>ALBERTVILLE</t>
  </si>
  <si>
    <t>BUTLER</t>
  </si>
  <si>
    <t>DADEVILLE</t>
  </si>
  <si>
    <t>HAMILTON</t>
  </si>
  <si>
    <t>UNION SPRINGS</t>
  </si>
  <si>
    <t>GLENCOE</t>
  </si>
  <si>
    <t>CROSSVILLE</t>
  </si>
  <si>
    <t>DEMOPOLIS</t>
  </si>
  <si>
    <t>PHENIX CITY</t>
  </si>
  <si>
    <t>GADSDEN</t>
  </si>
  <si>
    <t>GEORGIANA</t>
  </si>
  <si>
    <t>EIGHT MILE</t>
  </si>
  <si>
    <t>SCOTTSBORO</t>
  </si>
  <si>
    <t>MOUNDVILLE</t>
  </si>
  <si>
    <t>JACKSON</t>
  </si>
  <si>
    <t>PELL CITY</t>
  </si>
  <si>
    <t>ALEXANDER CITY</t>
  </si>
  <si>
    <t>OPELIKA</t>
  </si>
  <si>
    <t>GREENVILLE</t>
  </si>
  <si>
    <t>PIEDMONT</t>
  </si>
  <si>
    <t>LANETT</t>
  </si>
  <si>
    <t>LAFAYETTE</t>
  </si>
  <si>
    <t>EUFAULA</t>
  </si>
  <si>
    <t>CENTRE</t>
  </si>
  <si>
    <t>RED BAY</t>
  </si>
  <si>
    <t>ATTALLA</t>
  </si>
  <si>
    <t>GOODWATER</t>
  </si>
  <si>
    <t>COLLINSVILLE</t>
  </si>
  <si>
    <t>OZARK</t>
  </si>
  <si>
    <t>OPP</t>
  </si>
  <si>
    <t>HUEYTOWN</t>
  </si>
  <si>
    <t>TROY</t>
  </si>
  <si>
    <t>MADISON</t>
  </si>
  <si>
    <t>CENTREVILLE</t>
  </si>
  <si>
    <t>THOMASVILLE</t>
  </si>
  <si>
    <t>FAIRHOPE</t>
  </si>
  <si>
    <t>GUNTERSVILLE</t>
  </si>
  <si>
    <t>VERNON</t>
  </si>
  <si>
    <t>ENTERPRISE</t>
  </si>
  <si>
    <t>MONROEVILLE</t>
  </si>
  <si>
    <t>LINDEN</t>
  </si>
  <si>
    <t>LUVERNE</t>
  </si>
  <si>
    <t>KILLEN</t>
  </si>
  <si>
    <t>TUSCALOOSA</t>
  </si>
  <si>
    <t>ABBEVILLE</t>
  </si>
  <si>
    <t>CAMDEN</t>
  </si>
  <si>
    <t>WINFIELD</t>
  </si>
  <si>
    <t>SPANISH FORT</t>
  </si>
  <si>
    <t>JACKSONVILLE</t>
  </si>
  <si>
    <t>MUSCLE SHOALS</t>
  </si>
  <si>
    <t>GREENSBORO</t>
  </si>
  <si>
    <t>GRAND BAY</t>
  </si>
  <si>
    <t>ASHVILLE</t>
  </si>
  <si>
    <t>CARBON HILL</t>
  </si>
  <si>
    <t>ANDALUSIA</t>
  </si>
  <si>
    <t>BAY MINETTE</t>
  </si>
  <si>
    <t>HARTFORD</t>
  </si>
  <si>
    <t>HAYNEVILLE</t>
  </si>
  <si>
    <t>ROBERTSDALE</t>
  </si>
  <si>
    <t>OWENS CROSS ROADS</t>
  </si>
  <si>
    <t>FLORALA</t>
  </si>
  <si>
    <t>AUBURN</t>
  </si>
  <si>
    <t>COLUMBIANA</t>
  </si>
  <si>
    <t>DEATSVILLE</t>
  </si>
  <si>
    <t>HOOVER</t>
  </si>
  <si>
    <t>TRUSSVILLE</t>
  </si>
  <si>
    <t>VESTAVIA</t>
  </si>
  <si>
    <t>Talladega</t>
  </si>
  <si>
    <t>Jefferson</t>
  </si>
  <si>
    <t>Limestone</t>
  </si>
  <si>
    <t>Elmore</t>
  </si>
  <si>
    <t>Chilton</t>
  </si>
  <si>
    <t>Colbert</t>
  </si>
  <si>
    <t>Lauderdale</t>
  </si>
  <si>
    <t>Baldwin</t>
  </si>
  <si>
    <t>Tuscaloosa</t>
  </si>
  <si>
    <t>Escambia</t>
  </si>
  <si>
    <t>Montgomery</t>
  </si>
  <si>
    <t>Sumter</t>
  </si>
  <si>
    <t>Chambers</t>
  </si>
  <si>
    <t>Cullman</t>
  </si>
  <si>
    <t>Cleburne</t>
  </si>
  <si>
    <t>Marshall</t>
  </si>
  <si>
    <t>Autauga</t>
  </si>
  <si>
    <t>Franklin</t>
  </si>
  <si>
    <t>Morgan</t>
  </si>
  <si>
    <t>Coffee</t>
  </si>
  <si>
    <t>Dallas</t>
  </si>
  <si>
    <t>Conecuh</t>
  </si>
  <si>
    <t>Mobile</t>
  </si>
  <si>
    <t>Etowah</t>
  </si>
  <si>
    <t>Perry</t>
  </si>
  <si>
    <t>Madison</t>
  </si>
  <si>
    <t>Macon</t>
  </si>
  <si>
    <t>Walker</t>
  </si>
  <si>
    <t>Calhoun</t>
  </si>
  <si>
    <t>Washington</t>
  </si>
  <si>
    <t>Clay</t>
  </si>
  <si>
    <t>Randolph</t>
  </si>
  <si>
    <t>Lawrence</t>
  </si>
  <si>
    <t>Pickens</t>
  </si>
  <si>
    <t>Winston</t>
  </si>
  <si>
    <t>Shelby</t>
  </si>
  <si>
    <t>Marion</t>
  </si>
  <si>
    <t>Geneva</t>
  </si>
  <si>
    <t>Houston</t>
  </si>
  <si>
    <t>Fayette</t>
  </si>
  <si>
    <t>De Kalb</t>
  </si>
  <si>
    <t>Blount</t>
  </si>
  <si>
    <t>Choctaw</t>
  </si>
  <si>
    <t>Tallapoosa</t>
  </si>
  <si>
    <t>Bullock</t>
  </si>
  <si>
    <t>Marengo</t>
  </si>
  <si>
    <t>Russell</t>
  </si>
  <si>
    <t>Butler</t>
  </si>
  <si>
    <t>Jackson</t>
  </si>
  <si>
    <t>Hale</t>
  </si>
  <si>
    <t>Clarke</t>
  </si>
  <si>
    <t>St. Clair</t>
  </si>
  <si>
    <t>Lee</t>
  </si>
  <si>
    <t>Barbour</t>
  </si>
  <si>
    <t>Cherokee</t>
  </si>
  <si>
    <t>Coosa</t>
  </si>
  <si>
    <t>Dale</t>
  </si>
  <si>
    <t>Covington</t>
  </si>
  <si>
    <t>Pike</t>
  </si>
  <si>
    <t>Bibb</t>
  </si>
  <si>
    <t>Lamar</t>
  </si>
  <si>
    <t>Monroe</t>
  </si>
  <si>
    <t>Crenshaw</t>
  </si>
  <si>
    <t>Henry</t>
  </si>
  <si>
    <t>Wilcox</t>
  </si>
  <si>
    <t>Lowndes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</si>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</sst>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31</xdr:row>
      <xdr:rowOff>105449</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221" totalsRowShown="0" headerRowDxfId="125">
  <autoFilter ref="A1:AG221"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221" totalsRowShown="0" headerRowDxfId="96">
  <autoFilter ref="A1:AK221" xr:uid="{F6C3CB19-CE12-4B14-8BE9-BE2DA56924F3}"/>
  <sortState xmlns:xlrd2="http://schemas.microsoft.com/office/spreadsheetml/2017/richdata2" ref="A2:AK221">
    <sortCondition ref="A1:A221"/>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221" totalsRowShown="0" headerRowDxfId="63">
  <autoFilter ref="A1:AI221" xr:uid="{0BC5ADF1-15D4-4F74-902E-CBC634AC45F1}"/>
  <sortState xmlns:xlrd2="http://schemas.microsoft.com/office/spreadsheetml/2017/richdata2" ref="A2:AI221">
    <sortCondition ref="A1:A221"/>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233"/>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684</v>
      </c>
      <c r="B1" s="1" t="s">
        <v>751</v>
      </c>
      <c r="C1" s="1" t="s">
        <v>687</v>
      </c>
      <c r="D1" s="1" t="s">
        <v>686</v>
      </c>
      <c r="E1" s="1" t="s">
        <v>688</v>
      </c>
      <c r="F1" s="1" t="s">
        <v>692</v>
      </c>
      <c r="G1" s="1" t="s">
        <v>695</v>
      </c>
      <c r="H1" s="1" t="s">
        <v>694</v>
      </c>
      <c r="I1" s="1" t="s">
        <v>752</v>
      </c>
      <c r="J1" s="1" t="s">
        <v>731</v>
      </c>
      <c r="K1" s="1" t="s">
        <v>733</v>
      </c>
      <c r="L1" s="1" t="s">
        <v>732</v>
      </c>
      <c r="M1" s="1" t="s">
        <v>734</v>
      </c>
      <c r="N1" s="1" t="s">
        <v>735</v>
      </c>
      <c r="O1" s="1" t="s">
        <v>736</v>
      </c>
      <c r="P1" s="1" t="s">
        <v>741</v>
      </c>
      <c r="Q1" s="1" t="s">
        <v>742</v>
      </c>
      <c r="R1" s="1" t="s">
        <v>737</v>
      </c>
      <c r="S1" s="1" t="s">
        <v>753</v>
      </c>
      <c r="T1" s="1" t="s">
        <v>738</v>
      </c>
      <c r="U1" s="1" t="s">
        <v>739</v>
      </c>
      <c r="V1" s="1" t="s">
        <v>740</v>
      </c>
      <c r="W1" s="1" t="s">
        <v>754</v>
      </c>
      <c r="X1" s="1" t="s">
        <v>744</v>
      </c>
      <c r="Y1" s="1" t="s">
        <v>743</v>
      </c>
      <c r="Z1" s="1" t="s">
        <v>745</v>
      </c>
      <c r="AA1" s="1" t="s">
        <v>755</v>
      </c>
      <c r="AB1" s="1" t="s">
        <v>746</v>
      </c>
      <c r="AC1" s="1" t="s">
        <v>747</v>
      </c>
      <c r="AD1" s="1" t="s">
        <v>748</v>
      </c>
      <c r="AE1" s="1" t="s">
        <v>749</v>
      </c>
      <c r="AF1" s="1" t="s">
        <v>685</v>
      </c>
      <c r="AG1" s="38" t="s">
        <v>696</v>
      </c>
    </row>
    <row r="2" spans="1:34" x14ac:dyDescent="0.25">
      <c r="A2" t="s">
        <v>634</v>
      </c>
      <c r="B2" t="s">
        <v>381</v>
      </c>
      <c r="C2" t="s">
        <v>516</v>
      </c>
      <c r="D2" t="s">
        <v>610</v>
      </c>
      <c r="E2" s="31">
        <v>48.467391304347828</v>
      </c>
      <c r="F2" s="31">
        <v>4.1583247364880016</v>
      </c>
      <c r="G2" s="31">
        <v>3.9430746804216197</v>
      </c>
      <c r="H2" s="31">
        <v>0.35989010989010989</v>
      </c>
      <c r="I2" s="31">
        <v>0.17659789190401431</v>
      </c>
      <c r="J2" s="31">
        <v>201.54315217391306</v>
      </c>
      <c r="K2" s="31">
        <v>191.11054347826089</v>
      </c>
      <c r="L2" s="31">
        <v>17.442934782608695</v>
      </c>
      <c r="M2" s="31">
        <v>8.559239130434781</v>
      </c>
      <c r="N2" s="31">
        <v>4.9407608695652172</v>
      </c>
      <c r="O2" s="31">
        <v>3.9429347826086958</v>
      </c>
      <c r="P2" s="31">
        <v>39.744565217391305</v>
      </c>
      <c r="Q2" s="31">
        <v>38.195652173913047</v>
      </c>
      <c r="R2" s="31">
        <v>1.548913043478261</v>
      </c>
      <c r="S2" s="31">
        <v>144.35565217391306</v>
      </c>
      <c r="T2" s="31">
        <v>139.69989130434783</v>
      </c>
      <c r="U2" s="31">
        <v>0</v>
      </c>
      <c r="V2" s="31">
        <v>4.655760869565218</v>
      </c>
      <c r="W2" s="31">
        <v>0.25543478260869568</v>
      </c>
      <c r="X2" s="31">
        <v>0</v>
      </c>
      <c r="Y2" s="31">
        <v>0.25543478260869568</v>
      </c>
      <c r="Z2" s="31">
        <v>0</v>
      </c>
      <c r="AA2" s="31">
        <v>0</v>
      </c>
      <c r="AB2" s="31">
        <v>0</v>
      </c>
      <c r="AC2" s="31">
        <v>0</v>
      </c>
      <c r="AD2" s="31">
        <v>0</v>
      </c>
      <c r="AE2" s="31">
        <v>0</v>
      </c>
      <c r="AF2" t="s">
        <v>161</v>
      </c>
      <c r="AG2" s="32">
        <v>4</v>
      </c>
      <c r="AH2"/>
    </row>
    <row r="3" spans="1:34" x14ac:dyDescent="0.25">
      <c r="A3" t="s">
        <v>634</v>
      </c>
      <c r="B3" t="s">
        <v>290</v>
      </c>
      <c r="C3" t="s">
        <v>490</v>
      </c>
      <c r="D3" t="s">
        <v>602</v>
      </c>
      <c r="E3" s="31">
        <v>144.06521739130434</v>
      </c>
      <c r="F3" s="31">
        <v>3.4647110306322624</v>
      </c>
      <c r="G3" s="31">
        <v>3.3185815602836883</v>
      </c>
      <c r="H3" s="31">
        <v>0.36299004074241747</v>
      </c>
      <c r="I3" s="31">
        <v>0.28433906745133553</v>
      </c>
      <c r="J3" s="31">
        <v>499.14434782608703</v>
      </c>
      <c r="K3" s="31">
        <v>478.09217391304355</v>
      </c>
      <c r="L3" s="31">
        <v>52.294239130434796</v>
      </c>
      <c r="M3" s="31">
        <v>40.963369565217405</v>
      </c>
      <c r="N3" s="31">
        <v>6.0265217391304358</v>
      </c>
      <c r="O3" s="31">
        <v>5.3043478260869561</v>
      </c>
      <c r="P3" s="31">
        <v>151.74260869565219</v>
      </c>
      <c r="Q3" s="31">
        <v>142.02130434782612</v>
      </c>
      <c r="R3" s="31">
        <v>9.7213043478260897</v>
      </c>
      <c r="S3" s="31">
        <v>295.10750000000002</v>
      </c>
      <c r="T3" s="31">
        <v>274.87434782608699</v>
      </c>
      <c r="U3" s="31">
        <v>20.233152173913044</v>
      </c>
      <c r="V3" s="31">
        <v>0</v>
      </c>
      <c r="W3" s="31">
        <v>112.19010869565221</v>
      </c>
      <c r="X3" s="31">
        <v>2.548695652173913</v>
      </c>
      <c r="Y3" s="31">
        <v>0.56891304347826088</v>
      </c>
      <c r="Z3" s="31">
        <v>0</v>
      </c>
      <c r="AA3" s="31">
        <v>76.877608695652199</v>
      </c>
      <c r="AB3" s="31">
        <v>0</v>
      </c>
      <c r="AC3" s="31">
        <v>32.194891304347827</v>
      </c>
      <c r="AD3" s="31">
        <v>0</v>
      </c>
      <c r="AE3" s="31">
        <v>0</v>
      </c>
      <c r="AF3" t="s">
        <v>70</v>
      </c>
      <c r="AG3" s="32">
        <v>4</v>
      </c>
      <c r="AH3"/>
    </row>
    <row r="4" spans="1:34" x14ac:dyDescent="0.25">
      <c r="A4" t="s">
        <v>634</v>
      </c>
      <c r="B4" t="s">
        <v>430</v>
      </c>
      <c r="C4" t="s">
        <v>471</v>
      </c>
      <c r="D4" t="s">
        <v>592</v>
      </c>
      <c r="E4" s="31">
        <v>74.152173913043484</v>
      </c>
      <c r="F4" s="31">
        <v>3.9618880093814131</v>
      </c>
      <c r="G4" s="31">
        <v>3.3539284667253004</v>
      </c>
      <c r="H4" s="31">
        <v>1.0581574318381703</v>
      </c>
      <c r="I4" s="31">
        <v>0.53125916153620634</v>
      </c>
      <c r="J4" s="31">
        <v>293.78260869565219</v>
      </c>
      <c r="K4" s="31">
        <v>248.70108695652175</v>
      </c>
      <c r="L4" s="31">
        <v>78.46467391304347</v>
      </c>
      <c r="M4" s="31">
        <v>39.394021739130437</v>
      </c>
      <c r="N4" s="31">
        <v>33.548913043478258</v>
      </c>
      <c r="O4" s="31">
        <v>5.5217391304347823</v>
      </c>
      <c r="P4" s="31">
        <v>51.328804347826086</v>
      </c>
      <c r="Q4" s="31">
        <v>45.317934782608695</v>
      </c>
      <c r="R4" s="31">
        <v>6.0108695652173916</v>
      </c>
      <c r="S4" s="31">
        <v>163.98913043478262</v>
      </c>
      <c r="T4" s="31">
        <v>162.76902173913044</v>
      </c>
      <c r="U4" s="31">
        <v>1.2201086956521738</v>
      </c>
      <c r="V4" s="31">
        <v>0</v>
      </c>
      <c r="W4" s="31">
        <v>0</v>
      </c>
      <c r="X4" s="31">
        <v>0</v>
      </c>
      <c r="Y4" s="31">
        <v>0</v>
      </c>
      <c r="Z4" s="31">
        <v>0</v>
      </c>
      <c r="AA4" s="31">
        <v>0</v>
      </c>
      <c r="AB4" s="31">
        <v>0</v>
      </c>
      <c r="AC4" s="31">
        <v>0</v>
      </c>
      <c r="AD4" s="31">
        <v>0</v>
      </c>
      <c r="AE4" s="31">
        <v>0</v>
      </c>
      <c r="AF4" t="s">
        <v>210</v>
      </c>
      <c r="AG4" s="32">
        <v>4</v>
      </c>
      <c r="AH4"/>
    </row>
    <row r="5" spans="1:34" x14ac:dyDescent="0.25">
      <c r="A5" t="s">
        <v>634</v>
      </c>
      <c r="B5" t="s">
        <v>307</v>
      </c>
      <c r="C5" t="s">
        <v>500</v>
      </c>
      <c r="D5" t="s">
        <v>582</v>
      </c>
      <c r="E5" s="31">
        <v>154.64130434782609</v>
      </c>
      <c r="F5" s="31">
        <v>4.5770085049553657</v>
      </c>
      <c r="G5" s="31">
        <v>4.1896970548956194</v>
      </c>
      <c r="H5" s="31">
        <v>0.75677163140507475</v>
      </c>
      <c r="I5" s="31">
        <v>0.64614043719687908</v>
      </c>
      <c r="J5" s="31">
        <v>707.79456521739121</v>
      </c>
      <c r="K5" s="31">
        <v>647.90021739130418</v>
      </c>
      <c r="L5" s="31">
        <v>117.02815217391303</v>
      </c>
      <c r="M5" s="31">
        <v>99.919999999999987</v>
      </c>
      <c r="N5" s="31">
        <v>11.862499999999997</v>
      </c>
      <c r="O5" s="31">
        <v>5.2456521739130437</v>
      </c>
      <c r="P5" s="31">
        <v>169.33467391304347</v>
      </c>
      <c r="Q5" s="31">
        <v>126.54847826086956</v>
      </c>
      <c r="R5" s="31">
        <v>42.786195652173909</v>
      </c>
      <c r="S5" s="31">
        <v>421.43173913043472</v>
      </c>
      <c r="T5" s="31">
        <v>377.31923913043471</v>
      </c>
      <c r="U5" s="31">
        <v>44.112499999999997</v>
      </c>
      <c r="V5" s="31">
        <v>0</v>
      </c>
      <c r="W5" s="31">
        <v>0</v>
      </c>
      <c r="X5" s="31">
        <v>0</v>
      </c>
      <c r="Y5" s="31">
        <v>0</v>
      </c>
      <c r="Z5" s="31">
        <v>0</v>
      </c>
      <c r="AA5" s="31">
        <v>0</v>
      </c>
      <c r="AB5" s="31">
        <v>0</v>
      </c>
      <c r="AC5" s="31">
        <v>0</v>
      </c>
      <c r="AD5" s="31">
        <v>0</v>
      </c>
      <c r="AE5" s="31">
        <v>0</v>
      </c>
      <c r="AF5" t="s">
        <v>87</v>
      </c>
      <c r="AG5" s="32">
        <v>4</v>
      </c>
      <c r="AH5"/>
    </row>
    <row r="6" spans="1:34" x14ac:dyDescent="0.25">
      <c r="A6" t="s">
        <v>634</v>
      </c>
      <c r="B6" t="s">
        <v>284</v>
      </c>
      <c r="C6" t="s">
        <v>485</v>
      </c>
      <c r="D6" t="s">
        <v>600</v>
      </c>
      <c r="E6" s="31">
        <v>68.75</v>
      </c>
      <c r="F6" s="31">
        <v>5.2991699604743081</v>
      </c>
      <c r="G6" s="31">
        <v>5.0020948616600789</v>
      </c>
      <c r="H6" s="31">
        <v>1.099604743083004</v>
      </c>
      <c r="I6" s="31">
        <v>0.87750988142292485</v>
      </c>
      <c r="J6" s="31">
        <v>364.31793478260869</v>
      </c>
      <c r="K6" s="31">
        <v>343.89402173913044</v>
      </c>
      <c r="L6" s="31">
        <v>75.59782608695653</v>
      </c>
      <c r="M6" s="31">
        <v>60.328804347826086</v>
      </c>
      <c r="N6" s="31">
        <v>10.396739130434783</v>
      </c>
      <c r="O6" s="31">
        <v>4.8722826086956523</v>
      </c>
      <c r="P6" s="31">
        <v>63.051630434782609</v>
      </c>
      <c r="Q6" s="31">
        <v>57.896739130434781</v>
      </c>
      <c r="R6" s="31">
        <v>5.1548913043478262</v>
      </c>
      <c r="S6" s="31">
        <v>225.66847826086956</v>
      </c>
      <c r="T6" s="31">
        <v>225.09782608695653</v>
      </c>
      <c r="U6" s="31">
        <v>0.57065217391304346</v>
      </c>
      <c r="V6" s="31">
        <v>0</v>
      </c>
      <c r="W6" s="31">
        <v>0</v>
      </c>
      <c r="X6" s="31">
        <v>0</v>
      </c>
      <c r="Y6" s="31">
        <v>0</v>
      </c>
      <c r="Z6" s="31">
        <v>0</v>
      </c>
      <c r="AA6" s="31">
        <v>0</v>
      </c>
      <c r="AB6" s="31">
        <v>0</v>
      </c>
      <c r="AC6" s="31">
        <v>0</v>
      </c>
      <c r="AD6" s="31">
        <v>0</v>
      </c>
      <c r="AE6" s="31">
        <v>0</v>
      </c>
      <c r="AF6" t="s">
        <v>64</v>
      </c>
      <c r="AG6" s="32">
        <v>4</v>
      </c>
      <c r="AH6"/>
    </row>
    <row r="7" spans="1:34" x14ac:dyDescent="0.25">
      <c r="A7" t="s">
        <v>634</v>
      </c>
      <c r="B7" t="s">
        <v>257</v>
      </c>
      <c r="C7" t="s">
        <v>468</v>
      </c>
      <c r="D7" t="s">
        <v>589</v>
      </c>
      <c r="E7" s="31">
        <v>61.836956521739133</v>
      </c>
      <c r="F7" s="31">
        <v>4.1167164703814381</v>
      </c>
      <c r="G7" s="31">
        <v>3.5134470029882223</v>
      </c>
      <c r="H7" s="31">
        <v>0.72943399542977672</v>
      </c>
      <c r="I7" s="31">
        <v>0.12616452803656178</v>
      </c>
      <c r="J7" s="31">
        <v>254.56521739130434</v>
      </c>
      <c r="K7" s="31">
        <v>217.26086956521738</v>
      </c>
      <c r="L7" s="31">
        <v>45.105978260869563</v>
      </c>
      <c r="M7" s="31">
        <v>7.8016304347826084</v>
      </c>
      <c r="N7" s="31">
        <v>18.608695652173914</v>
      </c>
      <c r="O7" s="31">
        <v>18.695652173913043</v>
      </c>
      <c r="P7" s="31">
        <v>60.744565217391305</v>
      </c>
      <c r="Q7" s="31">
        <v>60.744565217391305</v>
      </c>
      <c r="R7" s="31">
        <v>0</v>
      </c>
      <c r="S7" s="31">
        <v>148.71467391304347</v>
      </c>
      <c r="T7" s="31">
        <v>132.71195652173913</v>
      </c>
      <c r="U7" s="31">
        <v>16.002717391304348</v>
      </c>
      <c r="V7" s="31">
        <v>0</v>
      </c>
      <c r="W7" s="31">
        <v>0</v>
      </c>
      <c r="X7" s="31">
        <v>0</v>
      </c>
      <c r="Y7" s="31">
        <v>0</v>
      </c>
      <c r="Z7" s="31">
        <v>0</v>
      </c>
      <c r="AA7" s="31">
        <v>0</v>
      </c>
      <c r="AB7" s="31">
        <v>0</v>
      </c>
      <c r="AC7" s="31">
        <v>0</v>
      </c>
      <c r="AD7" s="31">
        <v>0</v>
      </c>
      <c r="AE7" s="31">
        <v>0</v>
      </c>
      <c r="AF7" t="s">
        <v>37</v>
      </c>
      <c r="AG7" s="32">
        <v>4</v>
      </c>
      <c r="AH7"/>
    </row>
    <row r="8" spans="1:34" x14ac:dyDescent="0.25">
      <c r="A8" t="s">
        <v>634</v>
      </c>
      <c r="B8" t="s">
        <v>259</v>
      </c>
      <c r="C8" t="s">
        <v>469</v>
      </c>
      <c r="D8" t="s">
        <v>590</v>
      </c>
      <c r="E8" s="31">
        <v>44.010869565217391</v>
      </c>
      <c r="F8" s="31">
        <v>4.4857792047419114</v>
      </c>
      <c r="G8" s="31">
        <v>4.3595752037540141</v>
      </c>
      <c r="H8" s="31">
        <v>0.96641145961965913</v>
      </c>
      <c r="I8" s="31">
        <v>0.84020745863176094</v>
      </c>
      <c r="J8" s="31">
        <v>197.42304347826087</v>
      </c>
      <c r="K8" s="31">
        <v>191.86869565217393</v>
      </c>
      <c r="L8" s="31">
        <v>42.532608695652172</v>
      </c>
      <c r="M8" s="31">
        <v>36.978260869565219</v>
      </c>
      <c r="N8" s="31">
        <v>5.5543478260869561</v>
      </c>
      <c r="O8" s="31">
        <v>0</v>
      </c>
      <c r="P8" s="31">
        <v>34.875</v>
      </c>
      <c r="Q8" s="31">
        <v>34.875</v>
      </c>
      <c r="R8" s="31">
        <v>0</v>
      </c>
      <c r="S8" s="31">
        <v>120.01543478260869</v>
      </c>
      <c r="T8" s="31">
        <v>118.34695652173913</v>
      </c>
      <c r="U8" s="31">
        <v>1.6684782608695652</v>
      </c>
      <c r="V8" s="31">
        <v>0</v>
      </c>
      <c r="W8" s="31">
        <v>0</v>
      </c>
      <c r="X8" s="31">
        <v>0</v>
      </c>
      <c r="Y8" s="31">
        <v>0</v>
      </c>
      <c r="Z8" s="31">
        <v>0</v>
      </c>
      <c r="AA8" s="31">
        <v>0</v>
      </c>
      <c r="AB8" s="31">
        <v>0</v>
      </c>
      <c r="AC8" s="31">
        <v>0</v>
      </c>
      <c r="AD8" s="31">
        <v>0</v>
      </c>
      <c r="AE8" s="31">
        <v>0</v>
      </c>
      <c r="AF8" t="s">
        <v>39</v>
      </c>
      <c r="AG8" s="32">
        <v>4</v>
      </c>
      <c r="AH8"/>
    </row>
    <row r="9" spans="1:34" x14ac:dyDescent="0.25">
      <c r="A9" t="s">
        <v>634</v>
      </c>
      <c r="B9" t="s">
        <v>401</v>
      </c>
      <c r="C9" t="s">
        <v>554</v>
      </c>
      <c r="D9" t="s">
        <v>624</v>
      </c>
      <c r="E9" s="31">
        <v>91.456521739130437</v>
      </c>
      <c r="F9" s="31">
        <v>4.9973056810078447</v>
      </c>
      <c r="G9" s="31">
        <v>4.3797753743760408</v>
      </c>
      <c r="H9" s="31">
        <v>1.0489220347040644</v>
      </c>
      <c r="I9" s="31">
        <v>0.59345376753030654</v>
      </c>
      <c r="J9" s="31">
        <v>457.03619565217394</v>
      </c>
      <c r="K9" s="31">
        <v>400.55902173913051</v>
      </c>
      <c r="L9" s="31">
        <v>95.930760869565205</v>
      </c>
      <c r="M9" s="31">
        <v>54.275217391304345</v>
      </c>
      <c r="N9" s="31">
        <v>35.621739130434769</v>
      </c>
      <c r="O9" s="31">
        <v>6.0338043478260888</v>
      </c>
      <c r="P9" s="31">
        <v>92.112717391304358</v>
      </c>
      <c r="Q9" s="31">
        <v>77.291086956521752</v>
      </c>
      <c r="R9" s="31">
        <v>14.821630434782612</v>
      </c>
      <c r="S9" s="31">
        <v>268.99271739130438</v>
      </c>
      <c r="T9" s="31">
        <v>251.89141304347828</v>
      </c>
      <c r="U9" s="31">
        <v>17.101304347826083</v>
      </c>
      <c r="V9" s="31">
        <v>0</v>
      </c>
      <c r="W9" s="31">
        <v>0</v>
      </c>
      <c r="X9" s="31">
        <v>0</v>
      </c>
      <c r="Y9" s="31">
        <v>0</v>
      </c>
      <c r="Z9" s="31">
        <v>0</v>
      </c>
      <c r="AA9" s="31">
        <v>0</v>
      </c>
      <c r="AB9" s="31">
        <v>0</v>
      </c>
      <c r="AC9" s="31">
        <v>0</v>
      </c>
      <c r="AD9" s="31">
        <v>0</v>
      </c>
      <c r="AE9" s="31">
        <v>0</v>
      </c>
      <c r="AF9" t="s">
        <v>181</v>
      </c>
      <c r="AG9" s="32">
        <v>4</v>
      </c>
      <c r="AH9"/>
    </row>
    <row r="10" spans="1:34" x14ac:dyDescent="0.25">
      <c r="A10" t="s">
        <v>634</v>
      </c>
      <c r="B10" t="s">
        <v>374</v>
      </c>
      <c r="C10" t="s">
        <v>476</v>
      </c>
      <c r="D10" t="s">
        <v>595</v>
      </c>
      <c r="E10" s="31">
        <v>70.25</v>
      </c>
      <c r="F10" s="31">
        <v>2.726481510134612</v>
      </c>
      <c r="G10" s="31">
        <v>2.1371654030635927</v>
      </c>
      <c r="H10" s="31">
        <v>0.61639331579761725</v>
      </c>
      <c r="I10" s="31">
        <v>8.4596936407241211E-2</v>
      </c>
      <c r="J10" s="31">
        <v>191.5353260869565</v>
      </c>
      <c r="K10" s="31">
        <v>150.13586956521738</v>
      </c>
      <c r="L10" s="31">
        <v>43.301630434782609</v>
      </c>
      <c r="M10" s="31">
        <v>5.9429347826086953</v>
      </c>
      <c r="N10" s="31">
        <v>31.619565217391305</v>
      </c>
      <c r="O10" s="31">
        <v>5.7391304347826084</v>
      </c>
      <c r="P10" s="31">
        <v>33.1875</v>
      </c>
      <c r="Q10" s="31">
        <v>29.146739130434781</v>
      </c>
      <c r="R10" s="31">
        <v>4.0407608695652177</v>
      </c>
      <c r="S10" s="31">
        <v>115.04619565217391</v>
      </c>
      <c r="T10" s="31">
        <v>115.04619565217391</v>
      </c>
      <c r="U10" s="31">
        <v>0</v>
      </c>
      <c r="V10" s="31">
        <v>0</v>
      </c>
      <c r="W10" s="31">
        <v>0</v>
      </c>
      <c r="X10" s="31">
        <v>0</v>
      </c>
      <c r="Y10" s="31">
        <v>0</v>
      </c>
      <c r="Z10" s="31">
        <v>0</v>
      </c>
      <c r="AA10" s="31">
        <v>0</v>
      </c>
      <c r="AB10" s="31">
        <v>0</v>
      </c>
      <c r="AC10" s="31">
        <v>0</v>
      </c>
      <c r="AD10" s="31">
        <v>0</v>
      </c>
      <c r="AE10" s="31">
        <v>0</v>
      </c>
      <c r="AF10" t="s">
        <v>154</v>
      </c>
      <c r="AG10" s="32">
        <v>4</v>
      </c>
      <c r="AH10"/>
    </row>
    <row r="11" spans="1:34" x14ac:dyDescent="0.25">
      <c r="A11" t="s">
        <v>634</v>
      </c>
      <c r="B11" t="s">
        <v>328</v>
      </c>
      <c r="C11" t="s">
        <v>517</v>
      </c>
      <c r="D11" t="s">
        <v>619</v>
      </c>
      <c r="E11" s="31">
        <v>116.21739130434783</v>
      </c>
      <c r="F11" s="31">
        <v>4.2873578376356143</v>
      </c>
      <c r="G11" s="31">
        <v>4.0200972689861576</v>
      </c>
      <c r="H11" s="31">
        <v>0.45688458660680886</v>
      </c>
      <c r="I11" s="31">
        <v>0.22968481107369998</v>
      </c>
      <c r="J11" s="31">
        <v>498.26554347826078</v>
      </c>
      <c r="K11" s="31">
        <v>467.2052173913043</v>
      </c>
      <c r="L11" s="31">
        <v>53.097934782608704</v>
      </c>
      <c r="M11" s="31">
        <v>26.693369565217395</v>
      </c>
      <c r="N11" s="31">
        <v>20.839347826086957</v>
      </c>
      <c r="O11" s="31">
        <v>5.5652173913043477</v>
      </c>
      <c r="P11" s="31">
        <v>138.39423913043481</v>
      </c>
      <c r="Q11" s="31">
        <v>133.73847826086958</v>
      </c>
      <c r="R11" s="31">
        <v>4.655760869565218</v>
      </c>
      <c r="S11" s="31">
        <v>306.77336956521731</v>
      </c>
      <c r="T11" s="31">
        <v>248.35967391304339</v>
      </c>
      <c r="U11" s="31">
        <v>13.685108695652174</v>
      </c>
      <c r="V11" s="31">
        <v>44.728586956521724</v>
      </c>
      <c r="W11" s="31">
        <v>10.705543478260868</v>
      </c>
      <c r="X11" s="31">
        <v>0</v>
      </c>
      <c r="Y11" s="31">
        <v>0</v>
      </c>
      <c r="Z11" s="31">
        <v>0</v>
      </c>
      <c r="AA11" s="31">
        <v>10.705543478260868</v>
      </c>
      <c r="AB11" s="31">
        <v>0</v>
      </c>
      <c r="AC11" s="31">
        <v>0</v>
      </c>
      <c r="AD11" s="31">
        <v>0</v>
      </c>
      <c r="AE11" s="31">
        <v>0</v>
      </c>
      <c r="AF11" t="s">
        <v>108</v>
      </c>
      <c r="AG11" s="32">
        <v>4</v>
      </c>
      <c r="AH11"/>
    </row>
    <row r="12" spans="1:34" x14ac:dyDescent="0.25">
      <c r="A12" t="s">
        <v>634</v>
      </c>
      <c r="B12" t="s">
        <v>287</v>
      </c>
      <c r="C12" t="s">
        <v>488</v>
      </c>
      <c r="D12" t="s">
        <v>600</v>
      </c>
      <c r="E12" s="31">
        <v>51.358695652173914</v>
      </c>
      <c r="F12" s="31">
        <v>4.2939005291005268</v>
      </c>
      <c r="G12" s="31">
        <v>4.1279873015873001</v>
      </c>
      <c r="H12" s="31">
        <v>0.84529312169312143</v>
      </c>
      <c r="I12" s="31">
        <v>0.69291216931216915</v>
      </c>
      <c r="J12" s="31">
        <v>220.5291304347825</v>
      </c>
      <c r="K12" s="31">
        <v>212.00804347826079</v>
      </c>
      <c r="L12" s="31">
        <v>43.413152173913033</v>
      </c>
      <c r="M12" s="31">
        <v>35.587065217391299</v>
      </c>
      <c r="N12" s="31">
        <v>2.2608695652173911</v>
      </c>
      <c r="O12" s="31">
        <v>5.5652173913043477</v>
      </c>
      <c r="P12" s="31">
        <v>24.418804347826082</v>
      </c>
      <c r="Q12" s="31">
        <v>23.723804347826082</v>
      </c>
      <c r="R12" s="31">
        <v>0.69500000000000006</v>
      </c>
      <c r="S12" s="31">
        <v>152.6971739130434</v>
      </c>
      <c r="T12" s="31">
        <v>147.78793478260863</v>
      </c>
      <c r="U12" s="31">
        <v>4.9092391304347824</v>
      </c>
      <c r="V12" s="31">
        <v>0</v>
      </c>
      <c r="W12" s="31">
        <v>0</v>
      </c>
      <c r="X12" s="31">
        <v>0</v>
      </c>
      <c r="Y12" s="31">
        <v>0</v>
      </c>
      <c r="Z12" s="31">
        <v>0</v>
      </c>
      <c r="AA12" s="31">
        <v>0</v>
      </c>
      <c r="AB12" s="31">
        <v>0</v>
      </c>
      <c r="AC12" s="31">
        <v>0</v>
      </c>
      <c r="AD12" s="31">
        <v>0</v>
      </c>
      <c r="AE12" s="31">
        <v>0</v>
      </c>
      <c r="AF12" t="s">
        <v>67</v>
      </c>
      <c r="AG12" s="32">
        <v>4</v>
      </c>
      <c r="AH12"/>
    </row>
    <row r="13" spans="1:34" x14ac:dyDescent="0.25">
      <c r="A13" t="s">
        <v>634</v>
      </c>
      <c r="B13" t="s">
        <v>298</v>
      </c>
      <c r="C13" t="s">
        <v>441</v>
      </c>
      <c r="D13" t="s">
        <v>568</v>
      </c>
      <c r="E13" s="31">
        <v>104.35869565217391</v>
      </c>
      <c r="F13" s="31">
        <v>5.666076450369753E-2</v>
      </c>
      <c r="G13" s="31">
        <v>0</v>
      </c>
      <c r="H13" s="31">
        <v>5.666076450369753E-2</v>
      </c>
      <c r="I13" s="31">
        <v>0</v>
      </c>
      <c r="J13" s="31">
        <v>5.9130434782608692</v>
      </c>
      <c r="K13" s="31">
        <v>0</v>
      </c>
      <c r="L13" s="31">
        <v>5.9130434782608692</v>
      </c>
      <c r="M13" s="31">
        <v>0</v>
      </c>
      <c r="N13" s="31">
        <v>0</v>
      </c>
      <c r="O13" s="31">
        <v>5.9130434782608692</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t="s">
        <v>78</v>
      </c>
      <c r="AG13" s="32">
        <v>4</v>
      </c>
      <c r="AH13"/>
    </row>
    <row r="14" spans="1:34" x14ac:dyDescent="0.25">
      <c r="A14" t="s">
        <v>634</v>
      </c>
      <c r="B14" t="s">
        <v>260</v>
      </c>
      <c r="C14" t="s">
        <v>468</v>
      </c>
      <c r="D14" t="s">
        <v>589</v>
      </c>
      <c r="E14" s="31">
        <v>137.59782608695653</v>
      </c>
      <c r="F14" s="31">
        <v>3.2656631645469623</v>
      </c>
      <c r="G14" s="31">
        <v>2.9075685283197723</v>
      </c>
      <c r="H14" s="31">
        <v>0.47454933249071807</v>
      </c>
      <c r="I14" s="31">
        <v>0.19838217868710009</v>
      </c>
      <c r="J14" s="31">
        <v>449.34815217391304</v>
      </c>
      <c r="K14" s="31">
        <v>400.07510869565215</v>
      </c>
      <c r="L14" s="31">
        <v>65.296956521739133</v>
      </c>
      <c r="M14" s="31">
        <v>27.296956521739133</v>
      </c>
      <c r="N14" s="31">
        <v>32.608695652173914</v>
      </c>
      <c r="O14" s="31">
        <v>5.3913043478260869</v>
      </c>
      <c r="P14" s="31">
        <v>118.46336956521729</v>
      </c>
      <c r="Q14" s="31">
        <v>107.19032608695643</v>
      </c>
      <c r="R14" s="31">
        <v>11.273043478260865</v>
      </c>
      <c r="S14" s="31">
        <v>265.58782608695657</v>
      </c>
      <c r="T14" s="31">
        <v>235.66130434782616</v>
      </c>
      <c r="U14" s="31">
        <v>24.404565217391301</v>
      </c>
      <c r="V14" s="31">
        <v>5.5219565217391287</v>
      </c>
      <c r="W14" s="31">
        <v>0</v>
      </c>
      <c r="X14" s="31">
        <v>0</v>
      </c>
      <c r="Y14" s="31">
        <v>0</v>
      </c>
      <c r="Z14" s="31">
        <v>0</v>
      </c>
      <c r="AA14" s="31">
        <v>0</v>
      </c>
      <c r="AB14" s="31">
        <v>0</v>
      </c>
      <c r="AC14" s="31">
        <v>0</v>
      </c>
      <c r="AD14" s="31">
        <v>0</v>
      </c>
      <c r="AE14" s="31">
        <v>0</v>
      </c>
      <c r="AF14" t="s">
        <v>40</v>
      </c>
      <c r="AG14" s="32">
        <v>4</v>
      </c>
      <c r="AH14"/>
    </row>
    <row r="15" spans="1:34" x14ac:dyDescent="0.25">
      <c r="A15" t="s">
        <v>634</v>
      </c>
      <c r="B15" t="s">
        <v>438</v>
      </c>
      <c r="C15" t="s">
        <v>566</v>
      </c>
      <c r="D15" t="s">
        <v>568</v>
      </c>
      <c r="E15" s="31">
        <v>82.478260869565219</v>
      </c>
      <c r="F15" s="31">
        <v>4.1143634686346857</v>
      </c>
      <c r="G15" s="31">
        <v>3.9026080653663673</v>
      </c>
      <c r="H15" s="31">
        <v>0.74527675276752758</v>
      </c>
      <c r="I15" s="31">
        <v>0.70671323141802833</v>
      </c>
      <c r="J15" s="31">
        <v>339.34554347826082</v>
      </c>
      <c r="K15" s="31">
        <v>321.88032608695647</v>
      </c>
      <c r="L15" s="31">
        <v>61.469130434782599</v>
      </c>
      <c r="M15" s="31">
        <v>58.288478260869553</v>
      </c>
      <c r="N15" s="31">
        <v>3.1806521739130433</v>
      </c>
      <c r="O15" s="31">
        <v>0</v>
      </c>
      <c r="P15" s="31">
        <v>98.989239130434768</v>
      </c>
      <c r="Q15" s="31">
        <v>84.704673913043464</v>
      </c>
      <c r="R15" s="31">
        <v>14.2845652173913</v>
      </c>
      <c r="S15" s="31">
        <v>178.88717391304345</v>
      </c>
      <c r="T15" s="31">
        <v>165.41326086956519</v>
      </c>
      <c r="U15" s="31">
        <v>13.473913043478264</v>
      </c>
      <c r="V15" s="31">
        <v>0</v>
      </c>
      <c r="W15" s="31">
        <v>0</v>
      </c>
      <c r="X15" s="31">
        <v>0</v>
      </c>
      <c r="Y15" s="31">
        <v>0</v>
      </c>
      <c r="Z15" s="31">
        <v>0</v>
      </c>
      <c r="AA15" s="31">
        <v>0</v>
      </c>
      <c r="AB15" s="31">
        <v>0</v>
      </c>
      <c r="AC15" s="31">
        <v>0</v>
      </c>
      <c r="AD15" s="31">
        <v>0</v>
      </c>
      <c r="AE15" s="31">
        <v>0</v>
      </c>
      <c r="AF15" t="s">
        <v>218</v>
      </c>
      <c r="AG15" s="32">
        <v>4</v>
      </c>
      <c r="AH15"/>
    </row>
    <row r="16" spans="1:34" x14ac:dyDescent="0.25">
      <c r="A16" t="s">
        <v>634</v>
      </c>
      <c r="B16" t="s">
        <v>435</v>
      </c>
      <c r="C16" t="s">
        <v>564</v>
      </c>
      <c r="D16" t="s">
        <v>568</v>
      </c>
      <c r="E16" s="31">
        <v>85.25</v>
      </c>
      <c r="F16" s="31">
        <v>4.2027667984189732</v>
      </c>
      <c r="G16" s="31">
        <v>3.566043605763102</v>
      </c>
      <c r="H16" s="31">
        <v>0.91455310467933204</v>
      </c>
      <c r="I16" s="31">
        <v>0.57284712482468458</v>
      </c>
      <c r="J16" s="31">
        <v>358.28586956521747</v>
      </c>
      <c r="K16" s="31">
        <v>304.00521739130443</v>
      </c>
      <c r="L16" s="31">
        <v>77.965652173913057</v>
      </c>
      <c r="M16" s="31">
        <v>48.835217391304361</v>
      </c>
      <c r="N16" s="31">
        <v>22.695652173913043</v>
      </c>
      <c r="O16" s="31">
        <v>6.4347826086956523</v>
      </c>
      <c r="P16" s="31">
        <v>76.459891304347849</v>
      </c>
      <c r="Q16" s="31">
        <v>51.309673913043504</v>
      </c>
      <c r="R16" s="31">
        <v>25.150217391304341</v>
      </c>
      <c r="S16" s="31">
        <v>203.86032608695655</v>
      </c>
      <c r="T16" s="31">
        <v>191.94358695652176</v>
      </c>
      <c r="U16" s="31">
        <v>11.916739130434779</v>
      </c>
      <c r="V16" s="31">
        <v>0</v>
      </c>
      <c r="W16" s="31">
        <v>0</v>
      </c>
      <c r="X16" s="31">
        <v>0</v>
      </c>
      <c r="Y16" s="31">
        <v>0</v>
      </c>
      <c r="Z16" s="31">
        <v>0</v>
      </c>
      <c r="AA16" s="31">
        <v>0</v>
      </c>
      <c r="AB16" s="31">
        <v>0</v>
      </c>
      <c r="AC16" s="31">
        <v>0</v>
      </c>
      <c r="AD16" s="31">
        <v>0</v>
      </c>
      <c r="AE16" s="31">
        <v>0</v>
      </c>
      <c r="AF16" t="s">
        <v>215</v>
      </c>
      <c r="AG16" s="32">
        <v>4</v>
      </c>
      <c r="AH16"/>
    </row>
    <row r="17" spans="1:34" x14ac:dyDescent="0.25">
      <c r="A17" t="s">
        <v>634</v>
      </c>
      <c r="B17" t="s">
        <v>436</v>
      </c>
      <c r="C17" t="s">
        <v>450</v>
      </c>
      <c r="D17" t="s">
        <v>575</v>
      </c>
      <c r="E17" s="31">
        <v>69.576086956521735</v>
      </c>
      <c r="F17" s="31">
        <v>4.5500749882830815</v>
      </c>
      <c r="G17" s="31">
        <v>3.9751570067177013</v>
      </c>
      <c r="H17" s="31">
        <v>1.0768879862521479</v>
      </c>
      <c r="I17" s="31">
        <v>0.64695516325574121</v>
      </c>
      <c r="J17" s="31">
        <v>316.57641304347828</v>
      </c>
      <c r="K17" s="31">
        <v>276.57586956521743</v>
      </c>
      <c r="L17" s="31">
        <v>74.925652173913022</v>
      </c>
      <c r="M17" s="31">
        <v>45.012608695652162</v>
      </c>
      <c r="N17" s="31">
        <v>24.782608695652176</v>
      </c>
      <c r="O17" s="31">
        <v>5.1304347826086953</v>
      </c>
      <c r="P17" s="31">
        <v>76.306847826086965</v>
      </c>
      <c r="Q17" s="31">
        <v>66.21934782608696</v>
      </c>
      <c r="R17" s="31">
        <v>10.087500000000004</v>
      </c>
      <c r="S17" s="31">
        <v>165.34391304347827</v>
      </c>
      <c r="T17" s="31">
        <v>157.51184782608698</v>
      </c>
      <c r="U17" s="31">
        <v>3.1393478260869565</v>
      </c>
      <c r="V17" s="31">
        <v>4.6927173913043472</v>
      </c>
      <c r="W17" s="31">
        <v>0</v>
      </c>
      <c r="X17" s="31">
        <v>0</v>
      </c>
      <c r="Y17" s="31">
        <v>0</v>
      </c>
      <c r="Z17" s="31">
        <v>0</v>
      </c>
      <c r="AA17" s="31">
        <v>0</v>
      </c>
      <c r="AB17" s="31">
        <v>0</v>
      </c>
      <c r="AC17" s="31">
        <v>0</v>
      </c>
      <c r="AD17" s="31">
        <v>0</v>
      </c>
      <c r="AE17" s="31">
        <v>0</v>
      </c>
      <c r="AF17" t="s">
        <v>216</v>
      </c>
      <c r="AG17" s="32">
        <v>4</v>
      </c>
      <c r="AH17"/>
    </row>
    <row r="18" spans="1:34" x14ac:dyDescent="0.25">
      <c r="A18" t="s">
        <v>634</v>
      </c>
      <c r="B18" t="s">
        <v>223</v>
      </c>
      <c r="C18" t="s">
        <v>443</v>
      </c>
      <c r="D18" t="s">
        <v>569</v>
      </c>
      <c r="E18" s="31">
        <v>119.1195652173913</v>
      </c>
      <c r="F18" s="31">
        <v>3.3511889770964496</v>
      </c>
      <c r="G18" s="31">
        <v>2.8561191714572489</v>
      </c>
      <c r="H18" s="31">
        <v>0.69261702710101281</v>
      </c>
      <c r="I18" s="31">
        <v>0.32626334519572942</v>
      </c>
      <c r="J18" s="31">
        <v>399.19217391304335</v>
      </c>
      <c r="K18" s="31">
        <v>340.21967391304338</v>
      </c>
      <c r="L18" s="31">
        <v>82.504239130434769</v>
      </c>
      <c r="M18" s="31">
        <v>38.864347826086941</v>
      </c>
      <c r="N18" s="31">
        <v>37.987717391304344</v>
      </c>
      <c r="O18" s="31">
        <v>5.6521739130434785</v>
      </c>
      <c r="P18" s="31">
        <v>75.589456521739109</v>
      </c>
      <c r="Q18" s="31">
        <v>60.25684782608694</v>
      </c>
      <c r="R18" s="31">
        <v>15.332608695652171</v>
      </c>
      <c r="S18" s="31">
        <v>241.09847826086946</v>
      </c>
      <c r="T18" s="31">
        <v>217.33467391304336</v>
      </c>
      <c r="U18" s="31">
        <v>6.9792391304347845</v>
      </c>
      <c r="V18" s="31">
        <v>16.784565217391307</v>
      </c>
      <c r="W18" s="31">
        <v>0</v>
      </c>
      <c r="X18" s="31">
        <v>0</v>
      </c>
      <c r="Y18" s="31">
        <v>0</v>
      </c>
      <c r="Z18" s="31">
        <v>0</v>
      </c>
      <c r="AA18" s="31">
        <v>0</v>
      </c>
      <c r="AB18" s="31">
        <v>0</v>
      </c>
      <c r="AC18" s="31">
        <v>0</v>
      </c>
      <c r="AD18" s="31">
        <v>0</v>
      </c>
      <c r="AE18" s="31">
        <v>0</v>
      </c>
      <c r="AF18" t="s">
        <v>3</v>
      </c>
      <c r="AG18" s="32">
        <v>4</v>
      </c>
      <c r="AH18"/>
    </row>
    <row r="19" spans="1:34" x14ac:dyDescent="0.25">
      <c r="A19" t="s">
        <v>634</v>
      </c>
      <c r="B19" t="s">
        <v>278</v>
      </c>
      <c r="C19" t="s">
        <v>482</v>
      </c>
      <c r="D19" t="s">
        <v>576</v>
      </c>
      <c r="E19" s="31">
        <v>68.358695652173907</v>
      </c>
      <c r="F19" s="31">
        <v>4.5876530449992057</v>
      </c>
      <c r="G19" s="31">
        <v>4.0908332008268413</v>
      </c>
      <c r="H19" s="31">
        <v>0.58260454762283354</v>
      </c>
      <c r="I19" s="31">
        <v>8.5784703450469083E-2</v>
      </c>
      <c r="J19" s="31">
        <v>313.60597826086956</v>
      </c>
      <c r="K19" s="31">
        <v>279.64402173913044</v>
      </c>
      <c r="L19" s="31">
        <v>39.826086956521735</v>
      </c>
      <c r="M19" s="31">
        <v>5.8641304347826084</v>
      </c>
      <c r="N19" s="31">
        <v>28.831521739130434</v>
      </c>
      <c r="O19" s="31">
        <v>5.1304347826086953</v>
      </c>
      <c r="P19" s="31">
        <v>73.508152173913047</v>
      </c>
      <c r="Q19" s="31">
        <v>73.508152173913047</v>
      </c>
      <c r="R19" s="31">
        <v>0</v>
      </c>
      <c r="S19" s="31">
        <v>200.27173913043478</v>
      </c>
      <c r="T19" s="31">
        <v>200.27173913043478</v>
      </c>
      <c r="U19" s="31">
        <v>0</v>
      </c>
      <c r="V19" s="31">
        <v>0</v>
      </c>
      <c r="W19" s="31">
        <v>5.7119565217391308</v>
      </c>
      <c r="X19" s="31">
        <v>0</v>
      </c>
      <c r="Y19" s="31">
        <v>0</v>
      </c>
      <c r="Z19" s="31">
        <v>0</v>
      </c>
      <c r="AA19" s="31">
        <v>4.4211956521739131</v>
      </c>
      <c r="AB19" s="31">
        <v>0</v>
      </c>
      <c r="AC19" s="31">
        <v>1.2907608695652173</v>
      </c>
      <c r="AD19" s="31">
        <v>0</v>
      </c>
      <c r="AE19" s="31">
        <v>0</v>
      </c>
      <c r="AF19" t="s">
        <v>58</v>
      </c>
      <c r="AG19" s="32">
        <v>4</v>
      </c>
      <c r="AH19"/>
    </row>
    <row r="20" spans="1:34" x14ac:dyDescent="0.25">
      <c r="A20" t="s">
        <v>634</v>
      </c>
      <c r="B20" t="s">
        <v>338</v>
      </c>
      <c r="C20" t="s">
        <v>525</v>
      </c>
      <c r="D20" t="s">
        <v>590</v>
      </c>
      <c r="E20" s="31">
        <v>128.10869565217391</v>
      </c>
      <c r="F20" s="31">
        <v>2.4468462582725268</v>
      </c>
      <c r="G20" s="31">
        <v>2.192213643305617</v>
      </c>
      <c r="H20" s="31">
        <v>0.46974291532326484</v>
      </c>
      <c r="I20" s="31">
        <v>0.27246987951807222</v>
      </c>
      <c r="J20" s="31">
        <v>313.46228260869566</v>
      </c>
      <c r="K20" s="31">
        <v>280.84163043478259</v>
      </c>
      <c r="L20" s="31">
        <v>60.178152173913034</v>
      </c>
      <c r="M20" s="31">
        <v>34.905760869565206</v>
      </c>
      <c r="N20" s="31">
        <v>15.503586956521739</v>
      </c>
      <c r="O20" s="31">
        <v>9.7688043478260873</v>
      </c>
      <c r="P20" s="31">
        <v>73.913586956521755</v>
      </c>
      <c r="Q20" s="31">
        <v>66.565326086956532</v>
      </c>
      <c r="R20" s="31">
        <v>7.348260869565217</v>
      </c>
      <c r="S20" s="31">
        <v>179.37054347826088</v>
      </c>
      <c r="T20" s="31">
        <v>176.09641304347826</v>
      </c>
      <c r="U20" s="31">
        <v>3.274130434782609</v>
      </c>
      <c r="V20" s="31">
        <v>0</v>
      </c>
      <c r="W20" s="31">
        <v>157.77771739130432</v>
      </c>
      <c r="X20" s="31">
        <v>9.0710869565217411</v>
      </c>
      <c r="Y20" s="31">
        <v>7.8979347826086972</v>
      </c>
      <c r="Z20" s="31">
        <v>3.1522826086956521</v>
      </c>
      <c r="AA20" s="31">
        <v>29.714565217391307</v>
      </c>
      <c r="AB20" s="31">
        <v>7.348260869565217</v>
      </c>
      <c r="AC20" s="31">
        <v>100.5935869565217</v>
      </c>
      <c r="AD20" s="31">
        <v>0</v>
      </c>
      <c r="AE20" s="31">
        <v>0</v>
      </c>
      <c r="AF20" t="s">
        <v>118</v>
      </c>
      <c r="AG20" s="32">
        <v>4</v>
      </c>
      <c r="AH20"/>
    </row>
    <row r="21" spans="1:34" x14ac:dyDescent="0.25">
      <c r="A21" t="s">
        <v>634</v>
      </c>
      <c r="B21" t="s">
        <v>296</v>
      </c>
      <c r="C21" t="s">
        <v>468</v>
      </c>
      <c r="D21" t="s">
        <v>589</v>
      </c>
      <c r="E21" s="31">
        <v>73.641304347826093</v>
      </c>
      <c r="F21" s="31">
        <v>3.5052177121771213</v>
      </c>
      <c r="G21" s="31">
        <v>3.4154760147601473</v>
      </c>
      <c r="H21" s="31">
        <v>0.75634686346863467</v>
      </c>
      <c r="I21" s="31">
        <v>0.66660516605166042</v>
      </c>
      <c r="J21" s="31">
        <v>258.12880434782608</v>
      </c>
      <c r="K21" s="31">
        <v>251.52010869565217</v>
      </c>
      <c r="L21" s="31">
        <v>55.698369565217391</v>
      </c>
      <c r="M21" s="31">
        <v>49.089673913043477</v>
      </c>
      <c r="N21" s="31">
        <v>2.5217391304347827</v>
      </c>
      <c r="O21" s="31">
        <v>4.0869565217391308</v>
      </c>
      <c r="P21" s="31">
        <v>53.459239130434781</v>
      </c>
      <c r="Q21" s="31">
        <v>53.459239130434781</v>
      </c>
      <c r="R21" s="31">
        <v>0</v>
      </c>
      <c r="S21" s="31">
        <v>148.97119565217392</v>
      </c>
      <c r="T21" s="31">
        <v>148.97119565217392</v>
      </c>
      <c r="U21" s="31">
        <v>0</v>
      </c>
      <c r="V21" s="31">
        <v>0</v>
      </c>
      <c r="W21" s="31">
        <v>0</v>
      </c>
      <c r="X21" s="31">
        <v>0</v>
      </c>
      <c r="Y21" s="31">
        <v>0</v>
      </c>
      <c r="Z21" s="31">
        <v>0</v>
      </c>
      <c r="AA21" s="31">
        <v>0</v>
      </c>
      <c r="AB21" s="31">
        <v>0</v>
      </c>
      <c r="AC21" s="31">
        <v>0</v>
      </c>
      <c r="AD21" s="31">
        <v>0</v>
      </c>
      <c r="AE21" s="31">
        <v>0</v>
      </c>
      <c r="AF21" t="s">
        <v>76</v>
      </c>
      <c r="AG21" s="32">
        <v>4</v>
      </c>
      <c r="AH21"/>
    </row>
    <row r="22" spans="1:34" x14ac:dyDescent="0.25">
      <c r="A22" t="s">
        <v>634</v>
      </c>
      <c r="B22" t="s">
        <v>356</v>
      </c>
      <c r="C22" t="s">
        <v>536</v>
      </c>
      <c r="D22" t="s">
        <v>582</v>
      </c>
      <c r="E22" s="31">
        <v>106.6195652173913</v>
      </c>
      <c r="F22" s="31">
        <v>3.5894036089305739</v>
      </c>
      <c r="G22" s="31">
        <v>3.1856499133448866</v>
      </c>
      <c r="H22" s="31">
        <v>0.66193087980426146</v>
      </c>
      <c r="I22" s="31">
        <v>0.3990192680191661</v>
      </c>
      <c r="J22" s="31">
        <v>382.700652173913</v>
      </c>
      <c r="K22" s="31">
        <v>339.65260869565208</v>
      </c>
      <c r="L22" s="31">
        <v>70.574782608695656</v>
      </c>
      <c r="M22" s="31">
        <v>42.543260869565216</v>
      </c>
      <c r="N22" s="31">
        <v>22.600543478260875</v>
      </c>
      <c r="O22" s="31">
        <v>5.4309782608695656</v>
      </c>
      <c r="P22" s="31">
        <v>64.849130434782609</v>
      </c>
      <c r="Q22" s="31">
        <v>49.832608695652176</v>
      </c>
      <c r="R22" s="31">
        <v>15.016521739130432</v>
      </c>
      <c r="S22" s="31">
        <v>247.27673913043472</v>
      </c>
      <c r="T22" s="31">
        <v>208.3909782608695</v>
      </c>
      <c r="U22" s="31">
        <v>35.448804347826083</v>
      </c>
      <c r="V22" s="31">
        <v>3.4369565217391309</v>
      </c>
      <c r="W22" s="31">
        <v>0</v>
      </c>
      <c r="X22" s="31">
        <v>0</v>
      </c>
      <c r="Y22" s="31">
        <v>0</v>
      </c>
      <c r="Z22" s="31">
        <v>0</v>
      </c>
      <c r="AA22" s="31">
        <v>0</v>
      </c>
      <c r="AB22" s="31">
        <v>0</v>
      </c>
      <c r="AC22" s="31">
        <v>0</v>
      </c>
      <c r="AD22" s="31">
        <v>0</v>
      </c>
      <c r="AE22" s="31">
        <v>0</v>
      </c>
      <c r="AF22" t="s">
        <v>136</v>
      </c>
      <c r="AG22" s="32">
        <v>4</v>
      </c>
      <c r="AH22"/>
    </row>
    <row r="23" spans="1:34" x14ac:dyDescent="0.25">
      <c r="A23" t="s">
        <v>634</v>
      </c>
      <c r="B23" t="s">
        <v>393</v>
      </c>
      <c r="C23" t="s">
        <v>530</v>
      </c>
      <c r="D23" t="s">
        <v>568</v>
      </c>
      <c r="E23" s="31">
        <v>32.239130434782609</v>
      </c>
      <c r="F23" s="31">
        <v>3.0640155091031693</v>
      </c>
      <c r="G23" s="31">
        <v>2.8964497639919089</v>
      </c>
      <c r="H23" s="31">
        <v>0.63374915711395807</v>
      </c>
      <c r="I23" s="31">
        <v>0.4661834120026972</v>
      </c>
      <c r="J23" s="31">
        <v>98.781195652173921</v>
      </c>
      <c r="K23" s="31">
        <v>93.379021739130451</v>
      </c>
      <c r="L23" s="31">
        <v>20.431521739130432</v>
      </c>
      <c r="M23" s="31">
        <v>15.029347826086955</v>
      </c>
      <c r="N23" s="31">
        <v>0.27173913043478259</v>
      </c>
      <c r="O23" s="31">
        <v>5.1304347826086953</v>
      </c>
      <c r="P23" s="31">
        <v>23.376086956521739</v>
      </c>
      <c r="Q23" s="31">
        <v>23.376086956521739</v>
      </c>
      <c r="R23" s="31">
        <v>0</v>
      </c>
      <c r="S23" s="31">
        <v>54.973586956521757</v>
      </c>
      <c r="T23" s="31">
        <v>53.473369565217411</v>
      </c>
      <c r="U23" s="31">
        <v>1.5002173913043477</v>
      </c>
      <c r="V23" s="31">
        <v>0</v>
      </c>
      <c r="W23" s="31">
        <v>8.6956521739130432E-2</v>
      </c>
      <c r="X23" s="31">
        <v>0</v>
      </c>
      <c r="Y23" s="31">
        <v>8.6956521739130432E-2</v>
      </c>
      <c r="Z23" s="31">
        <v>0</v>
      </c>
      <c r="AA23" s="31">
        <v>0</v>
      </c>
      <c r="AB23" s="31">
        <v>0</v>
      </c>
      <c r="AC23" s="31">
        <v>0</v>
      </c>
      <c r="AD23" s="31">
        <v>0</v>
      </c>
      <c r="AE23" s="31">
        <v>0</v>
      </c>
      <c r="AF23" t="s">
        <v>173</v>
      </c>
      <c r="AG23" s="32">
        <v>4</v>
      </c>
      <c r="AH23"/>
    </row>
    <row r="24" spans="1:34" x14ac:dyDescent="0.25">
      <c r="A24" t="s">
        <v>634</v>
      </c>
      <c r="B24" t="s">
        <v>349</v>
      </c>
      <c r="C24" t="s">
        <v>533</v>
      </c>
      <c r="D24" t="s">
        <v>626</v>
      </c>
      <c r="E24" s="31">
        <v>110.75</v>
      </c>
      <c r="F24" s="31">
        <v>3.6981548729021489</v>
      </c>
      <c r="G24" s="31">
        <v>3.6050642850132495</v>
      </c>
      <c r="H24" s="31">
        <v>0.43024339974482284</v>
      </c>
      <c r="I24" s="31">
        <v>0.33715281185592305</v>
      </c>
      <c r="J24" s="31">
        <v>409.570652173913</v>
      </c>
      <c r="K24" s="31">
        <v>399.26086956521738</v>
      </c>
      <c r="L24" s="31">
        <v>47.649456521739133</v>
      </c>
      <c r="M24" s="31">
        <v>37.339673913043477</v>
      </c>
      <c r="N24" s="31">
        <v>4.8260869565217392</v>
      </c>
      <c r="O24" s="31">
        <v>5.4836956521739131</v>
      </c>
      <c r="P24" s="31">
        <v>107.08423913043478</v>
      </c>
      <c r="Q24" s="31">
        <v>107.08423913043478</v>
      </c>
      <c r="R24" s="31">
        <v>0</v>
      </c>
      <c r="S24" s="31">
        <v>254.83695652173913</v>
      </c>
      <c r="T24" s="31">
        <v>254.83695652173913</v>
      </c>
      <c r="U24" s="31">
        <v>0</v>
      </c>
      <c r="V24" s="31">
        <v>0</v>
      </c>
      <c r="W24" s="31">
        <v>0</v>
      </c>
      <c r="X24" s="31">
        <v>0</v>
      </c>
      <c r="Y24" s="31">
        <v>0</v>
      </c>
      <c r="Z24" s="31">
        <v>0</v>
      </c>
      <c r="AA24" s="31">
        <v>0</v>
      </c>
      <c r="AB24" s="31">
        <v>0</v>
      </c>
      <c r="AC24" s="31">
        <v>0</v>
      </c>
      <c r="AD24" s="31">
        <v>0</v>
      </c>
      <c r="AE24" s="31">
        <v>0</v>
      </c>
      <c r="AF24" t="s">
        <v>129</v>
      </c>
      <c r="AG24" s="32">
        <v>4</v>
      </c>
      <c r="AH24"/>
    </row>
    <row r="25" spans="1:34" x14ac:dyDescent="0.25">
      <c r="A25" t="s">
        <v>634</v>
      </c>
      <c r="B25" t="s">
        <v>281</v>
      </c>
      <c r="C25" t="s">
        <v>441</v>
      </c>
      <c r="D25" t="s">
        <v>568</v>
      </c>
      <c r="E25" s="31">
        <v>107.57608695652173</v>
      </c>
      <c r="F25" s="31">
        <v>2.3122239062342125</v>
      </c>
      <c r="G25" s="31">
        <v>2.2127998383348491</v>
      </c>
      <c r="H25" s="31">
        <v>0.53585227846822259</v>
      </c>
      <c r="I25" s="31">
        <v>0.43642821056885917</v>
      </c>
      <c r="J25" s="31">
        <v>248.73999999999998</v>
      </c>
      <c r="K25" s="31">
        <v>238.04434782608695</v>
      </c>
      <c r="L25" s="31">
        <v>57.644891304347816</v>
      </c>
      <c r="M25" s="31">
        <v>46.949239130434769</v>
      </c>
      <c r="N25" s="31">
        <v>5.4782608695652177</v>
      </c>
      <c r="O25" s="31">
        <v>5.2173913043478262</v>
      </c>
      <c r="P25" s="31">
        <v>53.539456521739119</v>
      </c>
      <c r="Q25" s="31">
        <v>53.539456521739119</v>
      </c>
      <c r="R25" s="31">
        <v>0</v>
      </c>
      <c r="S25" s="31">
        <v>137.55565217391305</v>
      </c>
      <c r="T25" s="31">
        <v>137.55565217391305</v>
      </c>
      <c r="U25" s="31">
        <v>0</v>
      </c>
      <c r="V25" s="31">
        <v>0</v>
      </c>
      <c r="W25" s="31">
        <v>0</v>
      </c>
      <c r="X25" s="31">
        <v>0</v>
      </c>
      <c r="Y25" s="31">
        <v>0</v>
      </c>
      <c r="Z25" s="31">
        <v>0</v>
      </c>
      <c r="AA25" s="31">
        <v>0</v>
      </c>
      <c r="AB25" s="31">
        <v>0</v>
      </c>
      <c r="AC25" s="31">
        <v>0</v>
      </c>
      <c r="AD25" s="31">
        <v>0</v>
      </c>
      <c r="AE25" s="31">
        <v>0</v>
      </c>
      <c r="AF25" t="s">
        <v>61</v>
      </c>
      <c r="AG25" s="32">
        <v>4</v>
      </c>
      <c r="AH25"/>
    </row>
    <row r="26" spans="1:34" x14ac:dyDescent="0.25">
      <c r="A26" t="s">
        <v>634</v>
      </c>
      <c r="B26" t="s">
        <v>351</v>
      </c>
      <c r="C26" t="s">
        <v>441</v>
      </c>
      <c r="D26" t="s">
        <v>568</v>
      </c>
      <c r="E26" s="31">
        <v>125.40217391304348</v>
      </c>
      <c r="F26" s="31">
        <v>2.5877585160787033</v>
      </c>
      <c r="G26" s="31">
        <v>2.3847126636040565</v>
      </c>
      <c r="H26" s="31">
        <v>0.41189217300858094</v>
      </c>
      <c r="I26" s="31">
        <v>0.32868163300684744</v>
      </c>
      <c r="J26" s="31">
        <v>324.5105434782609</v>
      </c>
      <c r="K26" s="31">
        <v>299.04815217391308</v>
      </c>
      <c r="L26" s="31">
        <v>51.652173913043463</v>
      </c>
      <c r="M26" s="31">
        <v>41.217391304347814</v>
      </c>
      <c r="N26" s="31">
        <v>5.3913043478260869</v>
      </c>
      <c r="O26" s="31">
        <v>5.0434782608695654</v>
      </c>
      <c r="P26" s="31">
        <v>100.51739130434785</v>
      </c>
      <c r="Q26" s="31">
        <v>85.489782608695677</v>
      </c>
      <c r="R26" s="31">
        <v>15.027608695652173</v>
      </c>
      <c r="S26" s="31">
        <v>172.34097826086958</v>
      </c>
      <c r="T26" s="31">
        <v>140.41684782608695</v>
      </c>
      <c r="U26" s="31">
        <v>31.924130434782619</v>
      </c>
      <c r="V26" s="31">
        <v>0</v>
      </c>
      <c r="W26" s="31">
        <v>0</v>
      </c>
      <c r="X26" s="31">
        <v>0</v>
      </c>
      <c r="Y26" s="31">
        <v>0</v>
      </c>
      <c r="Z26" s="31">
        <v>0</v>
      </c>
      <c r="AA26" s="31">
        <v>0</v>
      </c>
      <c r="AB26" s="31">
        <v>0</v>
      </c>
      <c r="AC26" s="31">
        <v>0</v>
      </c>
      <c r="AD26" s="31">
        <v>0</v>
      </c>
      <c r="AE26" s="31">
        <v>0</v>
      </c>
      <c r="AF26" t="s">
        <v>131</v>
      </c>
      <c r="AG26" s="32">
        <v>4</v>
      </c>
      <c r="AH26"/>
    </row>
    <row r="27" spans="1:34" x14ac:dyDescent="0.25">
      <c r="A27" t="s">
        <v>634</v>
      </c>
      <c r="B27" t="s">
        <v>405</v>
      </c>
      <c r="C27" t="s">
        <v>441</v>
      </c>
      <c r="D27" t="s">
        <v>568</v>
      </c>
      <c r="E27" s="31">
        <v>56.086956521739133</v>
      </c>
      <c r="F27" s="31">
        <v>4.1019379844961241</v>
      </c>
      <c r="G27" s="31">
        <v>3.686385658914729</v>
      </c>
      <c r="H27" s="31">
        <v>0.69229651162790695</v>
      </c>
      <c r="I27" s="31">
        <v>0.38275193798449608</v>
      </c>
      <c r="J27" s="31">
        <v>230.06521739130437</v>
      </c>
      <c r="K27" s="31">
        <v>206.75815217391306</v>
      </c>
      <c r="L27" s="31">
        <v>38.828804347826086</v>
      </c>
      <c r="M27" s="31">
        <v>21.467391304347824</v>
      </c>
      <c r="N27" s="31">
        <v>13.622282608695652</v>
      </c>
      <c r="O27" s="31">
        <v>3.7391304347826089</v>
      </c>
      <c r="P27" s="31">
        <v>70.323369565217391</v>
      </c>
      <c r="Q27" s="31">
        <v>64.377717391304344</v>
      </c>
      <c r="R27" s="31">
        <v>5.9456521739130439</v>
      </c>
      <c r="S27" s="31">
        <v>120.91304347826087</v>
      </c>
      <c r="T27" s="31">
        <v>120.91304347826087</v>
      </c>
      <c r="U27" s="31">
        <v>0</v>
      </c>
      <c r="V27" s="31">
        <v>0</v>
      </c>
      <c r="W27" s="31">
        <v>38.736413043478258</v>
      </c>
      <c r="X27" s="31">
        <v>1.6005434782608696</v>
      </c>
      <c r="Y27" s="31">
        <v>0</v>
      </c>
      <c r="Z27" s="31">
        <v>0</v>
      </c>
      <c r="AA27" s="31">
        <v>11.483695652173912</v>
      </c>
      <c r="AB27" s="31">
        <v>0</v>
      </c>
      <c r="AC27" s="31">
        <v>25.652173913043477</v>
      </c>
      <c r="AD27" s="31">
        <v>0</v>
      </c>
      <c r="AE27" s="31">
        <v>0</v>
      </c>
      <c r="AF27" t="s">
        <v>185</v>
      </c>
      <c r="AG27" s="32">
        <v>4</v>
      </c>
      <c r="AH27"/>
    </row>
    <row r="28" spans="1:34" x14ac:dyDescent="0.25">
      <c r="A28" t="s">
        <v>634</v>
      </c>
      <c r="B28" t="s">
        <v>276</v>
      </c>
      <c r="C28" t="s">
        <v>471</v>
      </c>
      <c r="D28" t="s">
        <v>592</v>
      </c>
      <c r="E28" s="31">
        <v>100.75</v>
      </c>
      <c r="F28" s="31">
        <v>2.2503581831912829</v>
      </c>
      <c r="G28" s="31">
        <v>2.0582026108533822</v>
      </c>
      <c r="H28" s="31">
        <v>0.38950372208436723</v>
      </c>
      <c r="I28" s="31">
        <v>0.22487754881864275</v>
      </c>
      <c r="J28" s="31">
        <v>226.72358695652176</v>
      </c>
      <c r="K28" s="31">
        <v>207.36391304347828</v>
      </c>
      <c r="L28" s="31">
        <v>39.2425</v>
      </c>
      <c r="M28" s="31">
        <v>22.656413043478256</v>
      </c>
      <c r="N28" s="31">
        <v>12.499130434782607</v>
      </c>
      <c r="O28" s="31">
        <v>4.0869565217391308</v>
      </c>
      <c r="P28" s="31">
        <v>54.052173913043482</v>
      </c>
      <c r="Q28" s="31">
        <v>51.278586956521742</v>
      </c>
      <c r="R28" s="31">
        <v>2.7735869565217395</v>
      </c>
      <c r="S28" s="31">
        <v>133.42891304347825</v>
      </c>
      <c r="T28" s="31">
        <v>97.613804347826076</v>
      </c>
      <c r="U28" s="31">
        <v>35.815108695652178</v>
      </c>
      <c r="V28" s="31">
        <v>0</v>
      </c>
      <c r="W28" s="31">
        <v>12.627717391304348</v>
      </c>
      <c r="X28" s="31">
        <v>0</v>
      </c>
      <c r="Y28" s="31">
        <v>1.4891304347826086</v>
      </c>
      <c r="Z28" s="31">
        <v>1.5652173913043479</v>
      </c>
      <c r="AA28" s="31">
        <v>5.1195652173913047</v>
      </c>
      <c r="AB28" s="31">
        <v>0</v>
      </c>
      <c r="AC28" s="31">
        <v>4.4538043478260869</v>
      </c>
      <c r="AD28" s="31">
        <v>0</v>
      </c>
      <c r="AE28" s="31">
        <v>0</v>
      </c>
      <c r="AF28" t="s">
        <v>56</v>
      </c>
      <c r="AG28" s="32">
        <v>4</v>
      </c>
      <c r="AH28"/>
    </row>
    <row r="29" spans="1:34" x14ac:dyDescent="0.25">
      <c r="A29" t="s">
        <v>634</v>
      </c>
      <c r="B29" t="s">
        <v>327</v>
      </c>
      <c r="C29" t="s">
        <v>516</v>
      </c>
      <c r="D29" t="s">
        <v>610</v>
      </c>
      <c r="E29" s="31">
        <v>63.695652173913047</v>
      </c>
      <c r="F29" s="31">
        <v>3.6032423208191129</v>
      </c>
      <c r="G29" s="31">
        <v>3.365443686006826</v>
      </c>
      <c r="H29" s="31">
        <v>0.49445392491467577</v>
      </c>
      <c r="I29" s="31">
        <v>0.33020477815699661</v>
      </c>
      <c r="J29" s="31">
        <v>229.5108695652174</v>
      </c>
      <c r="K29" s="31">
        <v>214.36413043478262</v>
      </c>
      <c r="L29" s="31">
        <v>31.494565217391305</v>
      </c>
      <c r="M29" s="31">
        <v>21.032608695652176</v>
      </c>
      <c r="N29" s="31">
        <v>4.8097826086956523</v>
      </c>
      <c r="O29" s="31">
        <v>5.6521739130434785</v>
      </c>
      <c r="P29" s="31">
        <v>64.402173913043484</v>
      </c>
      <c r="Q29" s="31">
        <v>59.717391304347828</v>
      </c>
      <c r="R29" s="31">
        <v>4.6847826086956523</v>
      </c>
      <c r="S29" s="31">
        <v>133.61413043478262</v>
      </c>
      <c r="T29" s="31">
        <v>132.74184782608697</v>
      </c>
      <c r="U29" s="31">
        <v>0.87228260869565222</v>
      </c>
      <c r="V29" s="31">
        <v>0</v>
      </c>
      <c r="W29" s="31">
        <v>10.152173913043478</v>
      </c>
      <c r="X29" s="31">
        <v>0</v>
      </c>
      <c r="Y29" s="31">
        <v>0</v>
      </c>
      <c r="Z29" s="31">
        <v>0</v>
      </c>
      <c r="AA29" s="31">
        <v>10.152173913043478</v>
      </c>
      <c r="AB29" s="31">
        <v>0</v>
      </c>
      <c r="AC29" s="31">
        <v>0</v>
      </c>
      <c r="AD29" s="31">
        <v>0</v>
      </c>
      <c r="AE29" s="31">
        <v>0</v>
      </c>
      <c r="AF29" t="s">
        <v>107</v>
      </c>
      <c r="AG29" s="32">
        <v>4</v>
      </c>
      <c r="AH29"/>
    </row>
    <row r="30" spans="1:34" x14ac:dyDescent="0.25">
      <c r="A30" t="s">
        <v>634</v>
      </c>
      <c r="B30" t="s">
        <v>373</v>
      </c>
      <c r="C30" t="s">
        <v>545</v>
      </c>
      <c r="D30" t="s">
        <v>631</v>
      </c>
      <c r="E30" s="31">
        <v>54.608695652173914</v>
      </c>
      <c r="F30" s="31">
        <v>3.4990684713375799</v>
      </c>
      <c r="G30" s="31">
        <v>3.4990684713375799</v>
      </c>
      <c r="H30" s="31">
        <v>0.32814490445859867</v>
      </c>
      <c r="I30" s="31">
        <v>0.32814490445859867</v>
      </c>
      <c r="J30" s="31">
        <v>191.07956521739132</v>
      </c>
      <c r="K30" s="31">
        <v>191.07956521739132</v>
      </c>
      <c r="L30" s="31">
        <v>17.919565217391302</v>
      </c>
      <c r="M30" s="31">
        <v>17.919565217391302</v>
      </c>
      <c r="N30" s="31">
        <v>0</v>
      </c>
      <c r="O30" s="31">
        <v>0</v>
      </c>
      <c r="P30" s="31">
        <v>54.3376086956522</v>
      </c>
      <c r="Q30" s="31">
        <v>54.3376086956522</v>
      </c>
      <c r="R30" s="31">
        <v>0</v>
      </c>
      <c r="S30" s="31">
        <v>118.82239130434782</v>
      </c>
      <c r="T30" s="31">
        <v>118.82239130434782</v>
      </c>
      <c r="U30" s="31">
        <v>0</v>
      </c>
      <c r="V30" s="31">
        <v>0</v>
      </c>
      <c r="W30" s="31">
        <v>0</v>
      </c>
      <c r="X30" s="31">
        <v>0</v>
      </c>
      <c r="Y30" s="31">
        <v>0</v>
      </c>
      <c r="Z30" s="31">
        <v>0</v>
      </c>
      <c r="AA30" s="31">
        <v>0</v>
      </c>
      <c r="AB30" s="31">
        <v>0</v>
      </c>
      <c r="AC30" s="31">
        <v>0</v>
      </c>
      <c r="AD30" s="31">
        <v>0</v>
      </c>
      <c r="AE30" s="31">
        <v>0</v>
      </c>
      <c r="AF30" t="s">
        <v>153</v>
      </c>
      <c r="AG30" s="32">
        <v>4</v>
      </c>
      <c r="AH30"/>
    </row>
    <row r="31" spans="1:34" x14ac:dyDescent="0.25">
      <c r="A31" t="s">
        <v>634</v>
      </c>
      <c r="B31" t="s">
        <v>379</v>
      </c>
      <c r="C31" t="s">
        <v>508</v>
      </c>
      <c r="D31" t="s">
        <v>613</v>
      </c>
      <c r="E31" s="31">
        <v>116.64130434782609</v>
      </c>
      <c r="F31" s="31">
        <v>3.4651467710371815</v>
      </c>
      <c r="G31" s="31">
        <v>3.2070431460255326</v>
      </c>
      <c r="H31" s="31">
        <v>0.44490541422048269</v>
      </c>
      <c r="I31" s="31">
        <v>0.18894511229149194</v>
      </c>
      <c r="J31" s="31">
        <v>404.17923913043472</v>
      </c>
      <c r="K31" s="31">
        <v>374.07369565217385</v>
      </c>
      <c r="L31" s="31">
        <v>51.894347826086957</v>
      </c>
      <c r="M31" s="31">
        <v>22.038804347826087</v>
      </c>
      <c r="N31" s="31">
        <v>24.290326086956522</v>
      </c>
      <c r="O31" s="31">
        <v>5.5652173913043477</v>
      </c>
      <c r="P31" s="31">
        <v>123.97869565217384</v>
      </c>
      <c r="Q31" s="31">
        <v>123.72869565217384</v>
      </c>
      <c r="R31" s="31">
        <v>0.25</v>
      </c>
      <c r="S31" s="31">
        <v>228.30619565217393</v>
      </c>
      <c r="T31" s="31">
        <v>170.0204347826087</v>
      </c>
      <c r="U31" s="31">
        <v>58.285760869565209</v>
      </c>
      <c r="V31" s="31">
        <v>0</v>
      </c>
      <c r="W31" s="31">
        <v>24.690217391304344</v>
      </c>
      <c r="X31" s="31">
        <v>0.15489130434782608</v>
      </c>
      <c r="Y31" s="31">
        <v>0.43478260869565216</v>
      </c>
      <c r="Z31" s="31">
        <v>0</v>
      </c>
      <c r="AA31" s="31">
        <v>16.842391304347824</v>
      </c>
      <c r="AB31" s="31">
        <v>0</v>
      </c>
      <c r="AC31" s="31">
        <v>7.2581521739130439</v>
      </c>
      <c r="AD31" s="31">
        <v>0</v>
      </c>
      <c r="AE31" s="31">
        <v>0</v>
      </c>
      <c r="AF31" t="s">
        <v>159</v>
      </c>
      <c r="AG31" s="32">
        <v>4</v>
      </c>
      <c r="AH31"/>
    </row>
    <row r="32" spans="1:34" x14ac:dyDescent="0.25">
      <c r="A32" t="s">
        <v>634</v>
      </c>
      <c r="B32" t="s">
        <v>383</v>
      </c>
      <c r="C32" t="s">
        <v>452</v>
      </c>
      <c r="D32" t="s">
        <v>577</v>
      </c>
      <c r="E32" s="31">
        <v>208.88043478260869</v>
      </c>
      <c r="F32" s="31">
        <v>3.5026799188218769</v>
      </c>
      <c r="G32" s="31">
        <v>3.3191575167820164</v>
      </c>
      <c r="H32" s="31">
        <v>0.34910495915075201</v>
      </c>
      <c r="I32" s="31">
        <v>0.21445855232346361</v>
      </c>
      <c r="J32" s="31">
        <v>731.64130434782612</v>
      </c>
      <c r="K32" s="31">
        <v>693.30706521739137</v>
      </c>
      <c r="L32" s="31">
        <v>72.921195652173921</v>
      </c>
      <c r="M32" s="31">
        <v>44.796195652173914</v>
      </c>
      <c r="N32" s="31">
        <v>23.076086956521738</v>
      </c>
      <c r="O32" s="31">
        <v>5.0489130434782608</v>
      </c>
      <c r="P32" s="31">
        <v>213.24728260869566</v>
      </c>
      <c r="Q32" s="31">
        <v>203.03804347826087</v>
      </c>
      <c r="R32" s="31">
        <v>10.209239130434783</v>
      </c>
      <c r="S32" s="31">
        <v>445.47282608695656</v>
      </c>
      <c r="T32" s="31">
        <v>393.67119565217394</v>
      </c>
      <c r="U32" s="31">
        <v>51.801630434782609</v>
      </c>
      <c r="V32" s="31">
        <v>0</v>
      </c>
      <c r="W32" s="31">
        <v>0</v>
      </c>
      <c r="X32" s="31">
        <v>0</v>
      </c>
      <c r="Y32" s="31">
        <v>0</v>
      </c>
      <c r="Z32" s="31">
        <v>0</v>
      </c>
      <c r="AA32" s="31">
        <v>0</v>
      </c>
      <c r="AB32" s="31">
        <v>0</v>
      </c>
      <c r="AC32" s="31">
        <v>0</v>
      </c>
      <c r="AD32" s="31">
        <v>0</v>
      </c>
      <c r="AE32" s="31">
        <v>0</v>
      </c>
      <c r="AF32" t="s">
        <v>163</v>
      </c>
      <c r="AG32" s="32">
        <v>4</v>
      </c>
      <c r="AH32"/>
    </row>
    <row r="33" spans="1:34" x14ac:dyDescent="0.25">
      <c r="A33" t="s">
        <v>634</v>
      </c>
      <c r="B33" t="s">
        <v>236</v>
      </c>
      <c r="C33" t="s">
        <v>454</v>
      </c>
      <c r="D33" t="s">
        <v>568</v>
      </c>
      <c r="E33" s="31">
        <v>44.108695652173914</v>
      </c>
      <c r="F33" s="31">
        <v>4.3056653523903394</v>
      </c>
      <c r="G33" s="31">
        <v>4.0529324790537213</v>
      </c>
      <c r="H33" s="31">
        <v>0.75160423854115321</v>
      </c>
      <c r="I33" s="31">
        <v>0.49887136520453429</v>
      </c>
      <c r="J33" s="31">
        <v>189.91728260869564</v>
      </c>
      <c r="K33" s="31">
        <v>178.76956521739132</v>
      </c>
      <c r="L33" s="31">
        <v>33.15228260869565</v>
      </c>
      <c r="M33" s="31">
        <v>22.004565217391306</v>
      </c>
      <c r="N33" s="31">
        <v>5.6548913043478262</v>
      </c>
      <c r="O33" s="31">
        <v>5.4928260869565211</v>
      </c>
      <c r="P33" s="31">
        <v>41.17641304347827</v>
      </c>
      <c r="Q33" s="31">
        <v>41.17641304347827</v>
      </c>
      <c r="R33" s="31">
        <v>0</v>
      </c>
      <c r="S33" s="31">
        <v>115.58858695652174</v>
      </c>
      <c r="T33" s="31">
        <v>115.58858695652174</v>
      </c>
      <c r="U33" s="31">
        <v>0</v>
      </c>
      <c r="V33" s="31">
        <v>0</v>
      </c>
      <c r="W33" s="31">
        <v>64.768913043478264</v>
      </c>
      <c r="X33" s="31">
        <v>5.7445652173913047</v>
      </c>
      <c r="Y33" s="31">
        <v>0</v>
      </c>
      <c r="Z33" s="31">
        <v>0</v>
      </c>
      <c r="AA33" s="31">
        <v>6.2342391304347817</v>
      </c>
      <c r="AB33" s="31">
        <v>0</v>
      </c>
      <c r="AC33" s="31">
        <v>52.790108695652179</v>
      </c>
      <c r="AD33" s="31">
        <v>0</v>
      </c>
      <c r="AE33" s="31">
        <v>0</v>
      </c>
      <c r="AF33" t="s">
        <v>16</v>
      </c>
      <c r="AG33" s="32">
        <v>4</v>
      </c>
      <c r="AH33"/>
    </row>
    <row r="34" spans="1:34" x14ac:dyDescent="0.25">
      <c r="A34" t="s">
        <v>634</v>
      </c>
      <c r="B34" t="s">
        <v>353</v>
      </c>
      <c r="C34" t="s">
        <v>516</v>
      </c>
      <c r="D34" t="s">
        <v>610</v>
      </c>
      <c r="E34" s="31">
        <v>131.53260869565219</v>
      </c>
      <c r="F34" s="31">
        <v>4.0834435170647048</v>
      </c>
      <c r="G34" s="31">
        <v>3.9634121147012644</v>
      </c>
      <c r="H34" s="31">
        <v>0.87447318403437724</v>
      </c>
      <c r="I34" s="31">
        <v>0.75444178167093612</v>
      </c>
      <c r="J34" s="31">
        <v>537.10597826086951</v>
      </c>
      <c r="K34" s="31">
        <v>521.31793478260875</v>
      </c>
      <c r="L34" s="31">
        <v>115.02173913043478</v>
      </c>
      <c r="M34" s="31">
        <v>99.233695652173907</v>
      </c>
      <c r="N34" s="31">
        <v>10.135869565217391</v>
      </c>
      <c r="O34" s="31">
        <v>5.6521739130434785</v>
      </c>
      <c r="P34" s="31">
        <v>56.505434782608695</v>
      </c>
      <c r="Q34" s="31">
        <v>56.505434782608695</v>
      </c>
      <c r="R34" s="31">
        <v>0</v>
      </c>
      <c r="S34" s="31">
        <v>365.57880434782606</v>
      </c>
      <c r="T34" s="31">
        <v>320.1603260869565</v>
      </c>
      <c r="U34" s="31">
        <v>45.418478260869563</v>
      </c>
      <c r="V34" s="31">
        <v>0</v>
      </c>
      <c r="W34" s="31">
        <v>0</v>
      </c>
      <c r="X34" s="31">
        <v>0</v>
      </c>
      <c r="Y34" s="31">
        <v>0</v>
      </c>
      <c r="Z34" s="31">
        <v>0</v>
      </c>
      <c r="AA34" s="31">
        <v>0</v>
      </c>
      <c r="AB34" s="31">
        <v>0</v>
      </c>
      <c r="AC34" s="31">
        <v>0</v>
      </c>
      <c r="AD34" s="31">
        <v>0</v>
      </c>
      <c r="AE34" s="31">
        <v>0</v>
      </c>
      <c r="AF34" t="s">
        <v>133</v>
      </c>
      <c r="AG34" s="32">
        <v>4</v>
      </c>
      <c r="AH34"/>
    </row>
    <row r="35" spans="1:34" x14ac:dyDescent="0.25">
      <c r="A35" t="s">
        <v>634</v>
      </c>
      <c r="B35" t="s">
        <v>432</v>
      </c>
      <c r="C35" t="s">
        <v>563</v>
      </c>
      <c r="D35" t="s">
        <v>570</v>
      </c>
      <c r="E35" s="31">
        <v>51.456521739130437</v>
      </c>
      <c r="F35" s="31">
        <v>3.2036332910857621</v>
      </c>
      <c r="G35" s="31">
        <v>3.044095901985636</v>
      </c>
      <c r="H35" s="31">
        <v>0.60012674271229405</v>
      </c>
      <c r="I35" s="31">
        <v>0.52645754119138144</v>
      </c>
      <c r="J35" s="31">
        <v>164.8478260869565</v>
      </c>
      <c r="K35" s="31">
        <v>156.63858695652175</v>
      </c>
      <c r="L35" s="31">
        <v>30.880434782608695</v>
      </c>
      <c r="M35" s="31">
        <v>27.089673913043477</v>
      </c>
      <c r="N35" s="31">
        <v>3.7907608695652173</v>
      </c>
      <c r="O35" s="31">
        <v>0</v>
      </c>
      <c r="P35" s="31">
        <v>47.711956521739125</v>
      </c>
      <c r="Q35" s="31">
        <v>43.293478260869563</v>
      </c>
      <c r="R35" s="31">
        <v>4.4184782608695654</v>
      </c>
      <c r="S35" s="31">
        <v>86.255434782608702</v>
      </c>
      <c r="T35" s="31">
        <v>86.255434782608702</v>
      </c>
      <c r="U35" s="31">
        <v>0</v>
      </c>
      <c r="V35" s="31">
        <v>0</v>
      </c>
      <c r="W35" s="31">
        <v>0</v>
      </c>
      <c r="X35" s="31">
        <v>0</v>
      </c>
      <c r="Y35" s="31">
        <v>0</v>
      </c>
      <c r="Z35" s="31">
        <v>0</v>
      </c>
      <c r="AA35" s="31">
        <v>0</v>
      </c>
      <c r="AB35" s="31">
        <v>0</v>
      </c>
      <c r="AC35" s="31">
        <v>0</v>
      </c>
      <c r="AD35" s="31">
        <v>0</v>
      </c>
      <c r="AE35" s="31">
        <v>0</v>
      </c>
      <c r="AF35" t="s">
        <v>212</v>
      </c>
      <c r="AG35" s="32">
        <v>4</v>
      </c>
      <c r="AH35"/>
    </row>
    <row r="36" spans="1:34" x14ac:dyDescent="0.25">
      <c r="A36" t="s">
        <v>634</v>
      </c>
      <c r="B36" t="s">
        <v>335</v>
      </c>
      <c r="C36" t="s">
        <v>523</v>
      </c>
      <c r="D36" t="s">
        <v>621</v>
      </c>
      <c r="E36" s="31">
        <v>138.85869565217391</v>
      </c>
      <c r="F36" s="31">
        <v>5.3295655577299401</v>
      </c>
      <c r="G36" s="31">
        <v>5.0561956947162425</v>
      </c>
      <c r="H36" s="31">
        <v>0.69202348336594932</v>
      </c>
      <c r="I36" s="31">
        <v>0.48603522504892388</v>
      </c>
      <c r="J36" s="31">
        <v>740.05652173913029</v>
      </c>
      <c r="K36" s="31">
        <v>702.09673913043468</v>
      </c>
      <c r="L36" s="31">
        <v>96.093478260869588</v>
      </c>
      <c r="M36" s="31">
        <v>67.49021739130437</v>
      </c>
      <c r="N36" s="31">
        <v>22.864130434782602</v>
      </c>
      <c r="O36" s="31">
        <v>5.7391304347826084</v>
      </c>
      <c r="P36" s="31">
        <v>167.57923913043479</v>
      </c>
      <c r="Q36" s="31">
        <v>158.22271739130434</v>
      </c>
      <c r="R36" s="31">
        <v>9.3565217391304358</v>
      </c>
      <c r="S36" s="31">
        <v>476.38380434782601</v>
      </c>
      <c r="T36" s="31">
        <v>416.23130434782598</v>
      </c>
      <c r="U36" s="31">
        <v>60.152500000000018</v>
      </c>
      <c r="V36" s="31">
        <v>0</v>
      </c>
      <c r="W36" s="31">
        <v>0</v>
      </c>
      <c r="X36" s="31">
        <v>0</v>
      </c>
      <c r="Y36" s="31">
        <v>0</v>
      </c>
      <c r="Z36" s="31">
        <v>0</v>
      </c>
      <c r="AA36" s="31">
        <v>0</v>
      </c>
      <c r="AB36" s="31">
        <v>0</v>
      </c>
      <c r="AC36" s="31">
        <v>0</v>
      </c>
      <c r="AD36" s="31">
        <v>0</v>
      </c>
      <c r="AE36" s="31">
        <v>0</v>
      </c>
      <c r="AF36" t="s">
        <v>115</v>
      </c>
      <c r="AG36" s="32">
        <v>4</v>
      </c>
      <c r="AH36"/>
    </row>
    <row r="37" spans="1:34" x14ac:dyDescent="0.25">
      <c r="A37" t="s">
        <v>634</v>
      </c>
      <c r="B37" t="s">
        <v>308</v>
      </c>
      <c r="C37" t="s">
        <v>501</v>
      </c>
      <c r="D37" t="s">
        <v>609</v>
      </c>
      <c r="E37" s="31">
        <v>54.945652173913047</v>
      </c>
      <c r="F37" s="31">
        <v>3.2067260138476756</v>
      </c>
      <c r="G37" s="31">
        <v>3.0184965380811075</v>
      </c>
      <c r="H37" s="31">
        <v>0.46454005934718096</v>
      </c>
      <c r="I37" s="31">
        <v>0.27631058358061322</v>
      </c>
      <c r="J37" s="31">
        <v>176.19565217391306</v>
      </c>
      <c r="K37" s="31">
        <v>165.85326086956522</v>
      </c>
      <c r="L37" s="31">
        <v>25.524456521739129</v>
      </c>
      <c r="M37" s="31">
        <v>15.182065217391305</v>
      </c>
      <c r="N37" s="31">
        <v>4.9565217391304346</v>
      </c>
      <c r="O37" s="31">
        <v>5.3858695652173916</v>
      </c>
      <c r="P37" s="31">
        <v>40.527173913043477</v>
      </c>
      <c r="Q37" s="31">
        <v>40.527173913043477</v>
      </c>
      <c r="R37" s="31">
        <v>0</v>
      </c>
      <c r="S37" s="31">
        <v>110.14402173913044</v>
      </c>
      <c r="T37" s="31">
        <v>110.14402173913044</v>
      </c>
      <c r="U37" s="31">
        <v>0</v>
      </c>
      <c r="V37" s="31">
        <v>0</v>
      </c>
      <c r="W37" s="31">
        <v>4.8913043478260872E-2</v>
      </c>
      <c r="X37" s="31">
        <v>4.8913043478260872E-2</v>
      </c>
      <c r="Y37" s="31">
        <v>0</v>
      </c>
      <c r="Z37" s="31">
        <v>0</v>
      </c>
      <c r="AA37" s="31">
        <v>0</v>
      </c>
      <c r="AB37" s="31">
        <v>0</v>
      </c>
      <c r="AC37" s="31">
        <v>0</v>
      </c>
      <c r="AD37" s="31">
        <v>0</v>
      </c>
      <c r="AE37" s="31">
        <v>0</v>
      </c>
      <c r="AF37" t="s">
        <v>88</v>
      </c>
      <c r="AG37" s="32">
        <v>4</v>
      </c>
      <c r="AH37"/>
    </row>
    <row r="38" spans="1:34" x14ac:dyDescent="0.25">
      <c r="A38" t="s">
        <v>634</v>
      </c>
      <c r="B38" t="s">
        <v>262</v>
      </c>
      <c r="C38" t="s">
        <v>441</v>
      </c>
      <c r="D38" t="s">
        <v>568</v>
      </c>
      <c r="E38" s="31">
        <v>85.652173913043484</v>
      </c>
      <c r="F38" s="31">
        <v>3.1342563451776644</v>
      </c>
      <c r="G38" s="31">
        <v>2.7476421319796955</v>
      </c>
      <c r="H38" s="31">
        <v>0.678007614213198</v>
      </c>
      <c r="I38" s="31">
        <v>0.36125634517766497</v>
      </c>
      <c r="J38" s="31">
        <v>268.45586956521737</v>
      </c>
      <c r="K38" s="31">
        <v>235.34152173913046</v>
      </c>
      <c r="L38" s="31">
        <v>58.072826086956525</v>
      </c>
      <c r="M38" s="31">
        <v>30.942391304347829</v>
      </c>
      <c r="N38" s="31">
        <v>21.739130434782609</v>
      </c>
      <c r="O38" s="31">
        <v>5.3913043478260869</v>
      </c>
      <c r="P38" s="31">
        <v>41.348369565217389</v>
      </c>
      <c r="Q38" s="31">
        <v>35.364456521739129</v>
      </c>
      <c r="R38" s="31">
        <v>5.9839130434782621</v>
      </c>
      <c r="S38" s="31">
        <v>169.03467391304346</v>
      </c>
      <c r="T38" s="31">
        <v>134.59967391304349</v>
      </c>
      <c r="U38" s="31">
        <v>22.476630434782592</v>
      </c>
      <c r="V38" s="31">
        <v>11.95836956521739</v>
      </c>
      <c r="W38" s="31">
        <v>0</v>
      </c>
      <c r="X38" s="31">
        <v>0</v>
      </c>
      <c r="Y38" s="31">
        <v>0</v>
      </c>
      <c r="Z38" s="31">
        <v>0</v>
      </c>
      <c r="AA38" s="31">
        <v>0</v>
      </c>
      <c r="AB38" s="31">
        <v>0</v>
      </c>
      <c r="AC38" s="31">
        <v>0</v>
      </c>
      <c r="AD38" s="31">
        <v>0</v>
      </c>
      <c r="AE38" s="31">
        <v>0</v>
      </c>
      <c r="AF38" t="s">
        <v>42</v>
      </c>
      <c r="AG38" s="32">
        <v>4</v>
      </c>
      <c r="AH38"/>
    </row>
    <row r="39" spans="1:34" x14ac:dyDescent="0.25">
      <c r="A39" t="s">
        <v>634</v>
      </c>
      <c r="B39" t="s">
        <v>274</v>
      </c>
      <c r="C39" t="s">
        <v>479</v>
      </c>
      <c r="D39" t="s">
        <v>597</v>
      </c>
      <c r="E39" s="31">
        <v>67.923913043478265</v>
      </c>
      <c r="F39" s="31">
        <v>2.5714114258281322</v>
      </c>
      <c r="G39" s="31">
        <v>2.4869179068650982</v>
      </c>
      <c r="H39" s="31">
        <v>0.51908305328852611</v>
      </c>
      <c r="I39" s="31">
        <v>0.43458953432549202</v>
      </c>
      <c r="J39" s="31">
        <v>174.6603260869565</v>
      </c>
      <c r="K39" s="31">
        <v>168.92119565217391</v>
      </c>
      <c r="L39" s="31">
        <v>35.258152173913039</v>
      </c>
      <c r="M39" s="31">
        <v>29.519021739130434</v>
      </c>
      <c r="N39" s="31">
        <v>0</v>
      </c>
      <c r="O39" s="31">
        <v>5.7391304347826084</v>
      </c>
      <c r="P39" s="31">
        <v>43.586956521739133</v>
      </c>
      <c r="Q39" s="31">
        <v>43.586956521739133</v>
      </c>
      <c r="R39" s="31">
        <v>0</v>
      </c>
      <c r="S39" s="31">
        <v>95.815217391304344</v>
      </c>
      <c r="T39" s="31">
        <v>95.815217391304344</v>
      </c>
      <c r="U39" s="31">
        <v>0</v>
      </c>
      <c r="V39" s="31">
        <v>0</v>
      </c>
      <c r="W39" s="31">
        <v>0</v>
      </c>
      <c r="X39" s="31">
        <v>0</v>
      </c>
      <c r="Y39" s="31">
        <v>0</v>
      </c>
      <c r="Z39" s="31">
        <v>0</v>
      </c>
      <c r="AA39" s="31">
        <v>0</v>
      </c>
      <c r="AB39" s="31">
        <v>0</v>
      </c>
      <c r="AC39" s="31">
        <v>0</v>
      </c>
      <c r="AD39" s="31">
        <v>0</v>
      </c>
      <c r="AE39" s="31">
        <v>0</v>
      </c>
      <c r="AF39" t="s">
        <v>54</v>
      </c>
      <c r="AG39" s="32">
        <v>4</v>
      </c>
      <c r="AH39"/>
    </row>
    <row r="40" spans="1:34" x14ac:dyDescent="0.25">
      <c r="A40" t="s">
        <v>634</v>
      </c>
      <c r="B40" t="s">
        <v>242</v>
      </c>
      <c r="C40" t="s">
        <v>459</v>
      </c>
      <c r="D40" t="s">
        <v>581</v>
      </c>
      <c r="E40" s="31">
        <v>61.75</v>
      </c>
      <c r="F40" s="31">
        <v>4.4479493046998773</v>
      </c>
      <c r="G40" s="31">
        <v>4.0618905122337621</v>
      </c>
      <c r="H40" s="31">
        <v>0.77030452385143455</v>
      </c>
      <c r="I40" s="31">
        <v>0.64127794402393945</v>
      </c>
      <c r="J40" s="31">
        <v>274.66086956521741</v>
      </c>
      <c r="K40" s="31">
        <v>250.82173913043479</v>
      </c>
      <c r="L40" s="31">
        <v>47.566304347826083</v>
      </c>
      <c r="M40" s="31">
        <v>39.598913043478262</v>
      </c>
      <c r="N40" s="31">
        <v>3.5652173913043477</v>
      </c>
      <c r="O40" s="31">
        <v>4.4021739130434785</v>
      </c>
      <c r="P40" s="31">
        <v>77.672826086956533</v>
      </c>
      <c r="Q40" s="31">
        <v>61.80108695652175</v>
      </c>
      <c r="R40" s="31">
        <v>15.871739130434783</v>
      </c>
      <c r="S40" s="31">
        <v>149.42173913043479</v>
      </c>
      <c r="T40" s="31">
        <v>144.35</v>
      </c>
      <c r="U40" s="31">
        <v>5.071739130434783</v>
      </c>
      <c r="V40" s="31">
        <v>0</v>
      </c>
      <c r="W40" s="31">
        <v>0</v>
      </c>
      <c r="X40" s="31">
        <v>0</v>
      </c>
      <c r="Y40" s="31">
        <v>0</v>
      </c>
      <c r="Z40" s="31">
        <v>0</v>
      </c>
      <c r="AA40" s="31">
        <v>0</v>
      </c>
      <c r="AB40" s="31">
        <v>0</v>
      </c>
      <c r="AC40" s="31">
        <v>0</v>
      </c>
      <c r="AD40" s="31">
        <v>0</v>
      </c>
      <c r="AE40" s="31">
        <v>0</v>
      </c>
      <c r="AF40" t="s">
        <v>22</v>
      </c>
      <c r="AG40" s="32">
        <v>4</v>
      </c>
      <c r="AH40"/>
    </row>
    <row r="41" spans="1:34" x14ac:dyDescent="0.25">
      <c r="A41" t="s">
        <v>634</v>
      </c>
      <c r="B41" t="s">
        <v>322</v>
      </c>
      <c r="C41" t="s">
        <v>512</v>
      </c>
      <c r="D41" t="s">
        <v>615</v>
      </c>
      <c r="E41" s="31">
        <v>118.68478260869566</v>
      </c>
      <c r="F41" s="31">
        <v>3.8817519919406536</v>
      </c>
      <c r="G41" s="31">
        <v>3.5122355527062914</v>
      </c>
      <c r="H41" s="31">
        <v>0.58352413224654265</v>
      </c>
      <c r="I41" s="31">
        <v>0.36665445553622122</v>
      </c>
      <c r="J41" s="31">
        <v>460.70489130434783</v>
      </c>
      <c r="K41" s="31">
        <v>416.84891304347821</v>
      </c>
      <c r="L41" s="31">
        <v>69.255434782608688</v>
      </c>
      <c r="M41" s="31">
        <v>43.516304347826086</v>
      </c>
      <c r="N41" s="31">
        <v>20</v>
      </c>
      <c r="O41" s="31">
        <v>5.7391304347826084</v>
      </c>
      <c r="P41" s="31">
        <v>109.99978260869564</v>
      </c>
      <c r="Q41" s="31">
        <v>91.882934782608686</v>
      </c>
      <c r="R41" s="31">
        <v>18.116847826086957</v>
      </c>
      <c r="S41" s="31">
        <v>281.44967391304345</v>
      </c>
      <c r="T41" s="31">
        <v>248.36271739130433</v>
      </c>
      <c r="U41" s="31">
        <v>33.086956521739133</v>
      </c>
      <c r="V41" s="31">
        <v>0</v>
      </c>
      <c r="W41" s="31">
        <v>0</v>
      </c>
      <c r="X41" s="31">
        <v>0</v>
      </c>
      <c r="Y41" s="31">
        <v>0</v>
      </c>
      <c r="Z41" s="31">
        <v>0</v>
      </c>
      <c r="AA41" s="31">
        <v>0</v>
      </c>
      <c r="AB41" s="31">
        <v>0</v>
      </c>
      <c r="AC41" s="31">
        <v>0</v>
      </c>
      <c r="AD41" s="31">
        <v>0</v>
      </c>
      <c r="AE41" s="31">
        <v>0</v>
      </c>
      <c r="AF41" t="s">
        <v>102</v>
      </c>
      <c r="AG41" s="32">
        <v>4</v>
      </c>
      <c r="AH41"/>
    </row>
    <row r="42" spans="1:34" x14ac:dyDescent="0.25">
      <c r="A42" t="s">
        <v>634</v>
      </c>
      <c r="B42" t="s">
        <v>341</v>
      </c>
      <c r="C42" t="s">
        <v>527</v>
      </c>
      <c r="D42" t="s">
        <v>607</v>
      </c>
      <c r="E42" s="31">
        <v>144.06521739130434</v>
      </c>
      <c r="F42" s="31">
        <v>4.0777689754036519</v>
      </c>
      <c r="G42" s="31">
        <v>4.0382526029877779</v>
      </c>
      <c r="H42" s="31">
        <v>0.78508374830239935</v>
      </c>
      <c r="I42" s="31">
        <v>0.74556737588652477</v>
      </c>
      <c r="J42" s="31">
        <v>587.4646739130435</v>
      </c>
      <c r="K42" s="31">
        <v>581.77173913043487</v>
      </c>
      <c r="L42" s="31">
        <v>113.10326086956522</v>
      </c>
      <c r="M42" s="31">
        <v>107.41032608695652</v>
      </c>
      <c r="N42" s="31">
        <v>0</v>
      </c>
      <c r="O42" s="31">
        <v>5.6929347826086953</v>
      </c>
      <c r="P42" s="31">
        <v>124.77717391304348</v>
      </c>
      <c r="Q42" s="31">
        <v>124.77717391304348</v>
      </c>
      <c r="R42" s="31">
        <v>0</v>
      </c>
      <c r="S42" s="31">
        <v>349.58423913043481</v>
      </c>
      <c r="T42" s="31">
        <v>349.35869565217394</v>
      </c>
      <c r="U42" s="31">
        <v>0.22554347826086957</v>
      </c>
      <c r="V42" s="31">
        <v>0</v>
      </c>
      <c r="W42" s="31">
        <v>0</v>
      </c>
      <c r="X42" s="31">
        <v>0</v>
      </c>
      <c r="Y42" s="31">
        <v>0</v>
      </c>
      <c r="Z42" s="31">
        <v>0</v>
      </c>
      <c r="AA42" s="31">
        <v>0</v>
      </c>
      <c r="AB42" s="31">
        <v>0</v>
      </c>
      <c r="AC42" s="31">
        <v>0</v>
      </c>
      <c r="AD42" s="31">
        <v>0</v>
      </c>
      <c r="AE42" s="31">
        <v>0</v>
      </c>
      <c r="AF42" t="s">
        <v>121</v>
      </c>
      <c r="AG42" s="32">
        <v>4</v>
      </c>
      <c r="AH42"/>
    </row>
    <row r="43" spans="1:34" x14ac:dyDescent="0.25">
      <c r="A43" t="s">
        <v>634</v>
      </c>
      <c r="B43" t="s">
        <v>387</v>
      </c>
      <c r="C43" t="s">
        <v>550</v>
      </c>
      <c r="D43" t="s">
        <v>616</v>
      </c>
      <c r="E43" s="31">
        <v>66.086956521739125</v>
      </c>
      <c r="F43" s="31">
        <v>3.730154605263158</v>
      </c>
      <c r="G43" s="31">
        <v>3.3835674342105264</v>
      </c>
      <c r="H43" s="31">
        <v>0.48825493421052635</v>
      </c>
      <c r="I43" s="31">
        <v>0.31259703947368422</v>
      </c>
      <c r="J43" s="31">
        <v>246.51456521739129</v>
      </c>
      <c r="K43" s="31">
        <v>223.60967391304348</v>
      </c>
      <c r="L43" s="31">
        <v>32.267282608695652</v>
      </c>
      <c r="M43" s="31">
        <v>20.658586956521738</v>
      </c>
      <c r="N43" s="31">
        <v>7.1739130434782608</v>
      </c>
      <c r="O43" s="31">
        <v>4.4347826086956523</v>
      </c>
      <c r="P43" s="31">
        <v>67.39913043478262</v>
      </c>
      <c r="Q43" s="31">
        <v>56.102934782608706</v>
      </c>
      <c r="R43" s="31">
        <v>11.296195652173912</v>
      </c>
      <c r="S43" s="31">
        <v>146.84815217391304</v>
      </c>
      <c r="T43" s="31">
        <v>146.84815217391304</v>
      </c>
      <c r="U43" s="31">
        <v>0</v>
      </c>
      <c r="V43" s="31">
        <v>0</v>
      </c>
      <c r="W43" s="31">
        <v>29.144999999999996</v>
      </c>
      <c r="X43" s="31">
        <v>5.2672826086956519</v>
      </c>
      <c r="Y43" s="31">
        <v>0</v>
      </c>
      <c r="Z43" s="31">
        <v>0</v>
      </c>
      <c r="AA43" s="31">
        <v>5.6491304347826077</v>
      </c>
      <c r="AB43" s="31">
        <v>0</v>
      </c>
      <c r="AC43" s="31">
        <v>18.228586956521735</v>
      </c>
      <c r="AD43" s="31">
        <v>0</v>
      </c>
      <c r="AE43" s="31">
        <v>0</v>
      </c>
      <c r="AF43" t="s">
        <v>167</v>
      </c>
      <c r="AG43" s="32">
        <v>4</v>
      </c>
      <c r="AH43"/>
    </row>
    <row r="44" spans="1:34" x14ac:dyDescent="0.25">
      <c r="A44" t="s">
        <v>634</v>
      </c>
      <c r="B44" t="s">
        <v>425</v>
      </c>
      <c r="C44" t="s">
        <v>562</v>
      </c>
      <c r="D44" t="s">
        <v>602</v>
      </c>
      <c r="E44" s="31">
        <v>59.445652173913047</v>
      </c>
      <c r="F44" s="31">
        <v>3.4601389650758825</v>
      </c>
      <c r="G44" s="31">
        <v>3.0238434814408488</v>
      </c>
      <c r="H44" s="31">
        <v>0.62749497165843837</v>
      </c>
      <c r="I44" s="31">
        <v>0.27642530627171324</v>
      </c>
      <c r="J44" s="31">
        <v>205.69021739130437</v>
      </c>
      <c r="K44" s="31">
        <v>179.75434782608698</v>
      </c>
      <c r="L44" s="31">
        <v>37.301847826086956</v>
      </c>
      <c r="M44" s="31">
        <v>16.432282608695651</v>
      </c>
      <c r="N44" s="31">
        <v>15.826086956521738</v>
      </c>
      <c r="O44" s="31">
        <v>5.0434782608695654</v>
      </c>
      <c r="P44" s="31">
        <v>49.468478260869595</v>
      </c>
      <c r="Q44" s="31">
        <v>44.402173913043505</v>
      </c>
      <c r="R44" s="31">
        <v>5.0663043478260876</v>
      </c>
      <c r="S44" s="31">
        <v>118.9198913043478</v>
      </c>
      <c r="T44" s="31">
        <v>78.266413043478238</v>
      </c>
      <c r="U44" s="31">
        <v>40.653478260869569</v>
      </c>
      <c r="V44" s="31">
        <v>0</v>
      </c>
      <c r="W44" s="31">
        <v>0.10869565217391304</v>
      </c>
      <c r="X44" s="31">
        <v>0</v>
      </c>
      <c r="Y44" s="31">
        <v>0</v>
      </c>
      <c r="Z44" s="31">
        <v>0</v>
      </c>
      <c r="AA44" s="31">
        <v>0</v>
      </c>
      <c r="AB44" s="31">
        <v>0.10869565217391304</v>
      </c>
      <c r="AC44" s="31">
        <v>0</v>
      </c>
      <c r="AD44" s="31">
        <v>0</v>
      </c>
      <c r="AE44" s="31">
        <v>0</v>
      </c>
      <c r="AF44" t="s">
        <v>205</v>
      </c>
      <c r="AG44" s="32">
        <v>4</v>
      </c>
      <c r="AH44"/>
    </row>
    <row r="45" spans="1:34" x14ac:dyDescent="0.25">
      <c r="A45" t="s">
        <v>634</v>
      </c>
      <c r="B45" t="s">
        <v>314</v>
      </c>
      <c r="C45" t="s">
        <v>505</v>
      </c>
      <c r="D45" t="s">
        <v>590</v>
      </c>
      <c r="E45" s="31">
        <v>40.478260869565219</v>
      </c>
      <c r="F45" s="31">
        <v>2.4831041890440382</v>
      </c>
      <c r="G45" s="31">
        <v>2.0853625134264231</v>
      </c>
      <c r="H45" s="31">
        <v>0.49651718582169707</v>
      </c>
      <c r="I45" s="31">
        <v>0.246906552094522</v>
      </c>
      <c r="J45" s="31">
        <v>100.51173913043476</v>
      </c>
      <c r="K45" s="31">
        <v>84.411847826086955</v>
      </c>
      <c r="L45" s="31">
        <v>20.098152173913043</v>
      </c>
      <c r="M45" s="31">
        <v>9.9943478260869565</v>
      </c>
      <c r="N45" s="31">
        <v>7.8109782608695619</v>
      </c>
      <c r="O45" s="31">
        <v>2.2928260869565218</v>
      </c>
      <c r="P45" s="31">
        <v>24.454347826086959</v>
      </c>
      <c r="Q45" s="31">
        <v>18.458260869565219</v>
      </c>
      <c r="R45" s="31">
        <v>5.9960869565217392</v>
      </c>
      <c r="S45" s="31">
        <v>55.959239130434774</v>
      </c>
      <c r="T45" s="31">
        <v>55.885543478260864</v>
      </c>
      <c r="U45" s="31">
        <v>7.3695652173913051E-2</v>
      </c>
      <c r="V45" s="31">
        <v>0</v>
      </c>
      <c r="W45" s="31">
        <v>0.10543478260869565</v>
      </c>
      <c r="X45" s="31">
        <v>0</v>
      </c>
      <c r="Y45" s="31">
        <v>0</v>
      </c>
      <c r="Z45" s="31">
        <v>6.5217391304347824E-2</v>
      </c>
      <c r="AA45" s="31">
        <v>0</v>
      </c>
      <c r="AB45" s="31">
        <v>0</v>
      </c>
      <c r="AC45" s="31">
        <v>4.021739130434783E-2</v>
      </c>
      <c r="AD45" s="31">
        <v>0</v>
      </c>
      <c r="AE45" s="31">
        <v>0</v>
      </c>
      <c r="AF45" t="s">
        <v>94</v>
      </c>
      <c r="AG45" s="32">
        <v>4</v>
      </c>
      <c r="AH45"/>
    </row>
    <row r="46" spans="1:34" x14ac:dyDescent="0.25">
      <c r="A46" t="s">
        <v>634</v>
      </c>
      <c r="B46" t="s">
        <v>220</v>
      </c>
      <c r="C46" t="s">
        <v>440</v>
      </c>
      <c r="D46" t="s">
        <v>567</v>
      </c>
      <c r="E46" s="31">
        <v>79.815217391304344</v>
      </c>
      <c r="F46" s="31">
        <v>4.0154568977257252</v>
      </c>
      <c r="G46" s="31">
        <v>3.5405828680375868</v>
      </c>
      <c r="H46" s="31">
        <v>0.89833855372463589</v>
      </c>
      <c r="I46" s="31">
        <v>0.42346452403649731</v>
      </c>
      <c r="J46" s="31">
        <v>320.49456521739131</v>
      </c>
      <c r="K46" s="31">
        <v>282.59239130434781</v>
      </c>
      <c r="L46" s="31">
        <v>71.701086956521749</v>
      </c>
      <c r="M46" s="31">
        <v>33.798913043478258</v>
      </c>
      <c r="N46" s="31">
        <v>32.364130434782609</v>
      </c>
      <c r="O46" s="31">
        <v>5.5380434782608692</v>
      </c>
      <c r="P46" s="31">
        <v>59.152173913043477</v>
      </c>
      <c r="Q46" s="31">
        <v>59.152173913043477</v>
      </c>
      <c r="R46" s="31">
        <v>0</v>
      </c>
      <c r="S46" s="31">
        <v>189.64130434782609</v>
      </c>
      <c r="T46" s="31">
        <v>189.64130434782609</v>
      </c>
      <c r="U46" s="31">
        <v>0</v>
      </c>
      <c r="V46" s="31">
        <v>0</v>
      </c>
      <c r="W46" s="31">
        <v>0</v>
      </c>
      <c r="X46" s="31">
        <v>0</v>
      </c>
      <c r="Y46" s="31">
        <v>0</v>
      </c>
      <c r="Z46" s="31">
        <v>0</v>
      </c>
      <c r="AA46" s="31">
        <v>0</v>
      </c>
      <c r="AB46" s="31">
        <v>0</v>
      </c>
      <c r="AC46" s="31">
        <v>0</v>
      </c>
      <c r="AD46" s="31">
        <v>0</v>
      </c>
      <c r="AE46" s="31">
        <v>0</v>
      </c>
      <c r="AF46" t="s">
        <v>0</v>
      </c>
      <c r="AG46" s="32">
        <v>4</v>
      </c>
      <c r="AH46"/>
    </row>
    <row r="47" spans="1:34" x14ac:dyDescent="0.25">
      <c r="A47" t="s">
        <v>634</v>
      </c>
      <c r="B47" t="s">
        <v>267</v>
      </c>
      <c r="C47" t="s">
        <v>475</v>
      </c>
      <c r="D47" t="s">
        <v>594</v>
      </c>
      <c r="E47" s="31">
        <v>103.68478260869566</v>
      </c>
      <c r="F47" s="31">
        <v>3.8655508963203689</v>
      </c>
      <c r="G47" s="31">
        <v>3.4543128210504239</v>
      </c>
      <c r="H47" s="31">
        <v>0.41391235978614105</v>
      </c>
      <c r="I47" s="31">
        <v>0.11437152741377503</v>
      </c>
      <c r="J47" s="31">
        <v>400.79880434782609</v>
      </c>
      <c r="K47" s="31">
        <v>358.15967391304343</v>
      </c>
      <c r="L47" s="31">
        <v>42.916413043478258</v>
      </c>
      <c r="M47" s="31">
        <v>11.858586956521739</v>
      </c>
      <c r="N47" s="31">
        <v>28.362173913043474</v>
      </c>
      <c r="O47" s="31">
        <v>2.6956521739130435</v>
      </c>
      <c r="P47" s="31">
        <v>85.855108695652163</v>
      </c>
      <c r="Q47" s="31">
        <v>74.273804347826086</v>
      </c>
      <c r="R47" s="31">
        <v>11.581304347826082</v>
      </c>
      <c r="S47" s="31">
        <v>272.0272826086956</v>
      </c>
      <c r="T47" s="31">
        <v>203.90119565217387</v>
      </c>
      <c r="U47" s="31">
        <v>47.028043478260876</v>
      </c>
      <c r="V47" s="31">
        <v>21.098043478260873</v>
      </c>
      <c r="W47" s="31">
        <v>0.78260869565217384</v>
      </c>
      <c r="X47" s="31">
        <v>0.69565217391304346</v>
      </c>
      <c r="Y47" s="31">
        <v>8.6956521739130432E-2</v>
      </c>
      <c r="Z47" s="31">
        <v>0</v>
      </c>
      <c r="AA47" s="31">
        <v>0</v>
      </c>
      <c r="AB47" s="31">
        <v>0</v>
      </c>
      <c r="AC47" s="31">
        <v>0</v>
      </c>
      <c r="AD47" s="31">
        <v>0</v>
      </c>
      <c r="AE47" s="31">
        <v>0</v>
      </c>
      <c r="AF47" t="s">
        <v>47</v>
      </c>
      <c r="AG47" s="32">
        <v>4</v>
      </c>
      <c r="AH47"/>
    </row>
    <row r="48" spans="1:34" x14ac:dyDescent="0.25">
      <c r="A48" t="s">
        <v>634</v>
      </c>
      <c r="B48" t="s">
        <v>247</v>
      </c>
      <c r="C48" t="s">
        <v>447</v>
      </c>
      <c r="D48" t="s">
        <v>572</v>
      </c>
      <c r="E48" s="31">
        <v>74.608695652173907</v>
      </c>
      <c r="F48" s="31">
        <v>3.5935766317016329</v>
      </c>
      <c r="G48" s="31">
        <v>3.2990690559440572</v>
      </c>
      <c r="H48" s="31">
        <v>0.85453817016317013</v>
      </c>
      <c r="I48" s="31">
        <v>0.56003059440559433</v>
      </c>
      <c r="J48" s="31">
        <v>268.11206521739138</v>
      </c>
      <c r="K48" s="31">
        <v>246.13923913043485</v>
      </c>
      <c r="L48" s="31">
        <v>63.755978260869561</v>
      </c>
      <c r="M48" s="31">
        <v>41.783152173913038</v>
      </c>
      <c r="N48" s="31">
        <v>16.755434782608695</v>
      </c>
      <c r="O48" s="31">
        <v>5.2173913043478262</v>
      </c>
      <c r="P48" s="31">
        <v>57.788260869565221</v>
      </c>
      <c r="Q48" s="31">
        <v>57.788260869565221</v>
      </c>
      <c r="R48" s="31">
        <v>0</v>
      </c>
      <c r="S48" s="31">
        <v>146.56782608695659</v>
      </c>
      <c r="T48" s="31">
        <v>141.95923913043484</v>
      </c>
      <c r="U48" s="31">
        <v>4.608586956521739</v>
      </c>
      <c r="V48" s="31">
        <v>0</v>
      </c>
      <c r="W48" s="31">
        <v>71.548804347826064</v>
      </c>
      <c r="X48" s="31">
        <v>0</v>
      </c>
      <c r="Y48" s="31">
        <v>0</v>
      </c>
      <c r="Z48" s="31">
        <v>0</v>
      </c>
      <c r="AA48" s="31">
        <v>25.936086956521734</v>
      </c>
      <c r="AB48" s="31">
        <v>0</v>
      </c>
      <c r="AC48" s="31">
        <v>45.612717391304336</v>
      </c>
      <c r="AD48" s="31">
        <v>0</v>
      </c>
      <c r="AE48" s="31">
        <v>0</v>
      </c>
      <c r="AF48" t="s">
        <v>27</v>
      </c>
      <c r="AG48" s="32">
        <v>4</v>
      </c>
      <c r="AH48"/>
    </row>
    <row r="49" spans="1:34" x14ac:dyDescent="0.25">
      <c r="A49" t="s">
        <v>634</v>
      </c>
      <c r="B49" t="s">
        <v>233</v>
      </c>
      <c r="C49" t="s">
        <v>452</v>
      </c>
      <c r="D49" t="s">
        <v>577</v>
      </c>
      <c r="E49" s="31">
        <v>47.630434782608695</v>
      </c>
      <c r="F49" s="31">
        <v>3.4118553172067552</v>
      </c>
      <c r="G49" s="31">
        <v>3.2745321770880875</v>
      </c>
      <c r="H49" s="31">
        <v>0.67725924235508894</v>
      </c>
      <c r="I49" s="31">
        <v>0.53993610223642174</v>
      </c>
      <c r="J49" s="31">
        <v>162.50815217391306</v>
      </c>
      <c r="K49" s="31">
        <v>155.96739130434781</v>
      </c>
      <c r="L49" s="31">
        <v>32.258152173913039</v>
      </c>
      <c r="M49" s="31">
        <v>25.717391304347824</v>
      </c>
      <c r="N49" s="31">
        <v>0</v>
      </c>
      <c r="O49" s="31">
        <v>6.5407608695652177</v>
      </c>
      <c r="P49" s="31">
        <v>32.092391304347828</v>
      </c>
      <c r="Q49" s="31">
        <v>32.092391304347828</v>
      </c>
      <c r="R49" s="31">
        <v>0</v>
      </c>
      <c r="S49" s="31">
        <v>98.157608695652172</v>
      </c>
      <c r="T49" s="31">
        <v>98.157608695652172</v>
      </c>
      <c r="U49" s="31">
        <v>0</v>
      </c>
      <c r="V49" s="31">
        <v>0</v>
      </c>
      <c r="W49" s="31">
        <v>0.24728260869565216</v>
      </c>
      <c r="X49" s="31">
        <v>0</v>
      </c>
      <c r="Y49" s="31">
        <v>0</v>
      </c>
      <c r="Z49" s="31">
        <v>0</v>
      </c>
      <c r="AA49" s="31">
        <v>0.24728260869565216</v>
      </c>
      <c r="AB49" s="31">
        <v>0</v>
      </c>
      <c r="AC49" s="31">
        <v>0</v>
      </c>
      <c r="AD49" s="31">
        <v>0</v>
      </c>
      <c r="AE49" s="31">
        <v>0</v>
      </c>
      <c r="AF49" t="s">
        <v>13</v>
      </c>
      <c r="AG49" s="32">
        <v>4</v>
      </c>
      <c r="AH49"/>
    </row>
    <row r="50" spans="1:34" x14ac:dyDescent="0.25">
      <c r="A50" t="s">
        <v>634</v>
      </c>
      <c r="B50" t="s">
        <v>316</v>
      </c>
      <c r="C50" t="s">
        <v>506</v>
      </c>
      <c r="D50" t="s">
        <v>607</v>
      </c>
      <c r="E50" s="31">
        <v>135.70652173913044</v>
      </c>
      <c r="F50" s="31">
        <v>3.5511365638766508</v>
      </c>
      <c r="G50" s="31">
        <v>3.2157124549459342</v>
      </c>
      <c r="H50" s="31">
        <v>0.47128714457348814</v>
      </c>
      <c r="I50" s="31">
        <v>0.26241970364437317</v>
      </c>
      <c r="J50" s="31">
        <v>481.91239130434769</v>
      </c>
      <c r="K50" s="31">
        <v>436.39315217391294</v>
      </c>
      <c r="L50" s="31">
        <v>63.956739130434777</v>
      </c>
      <c r="M50" s="31">
        <v>35.612065217391297</v>
      </c>
      <c r="N50" s="31">
        <v>22.866413043478261</v>
      </c>
      <c r="O50" s="31">
        <v>5.4782608695652177</v>
      </c>
      <c r="P50" s="31">
        <v>115.55076086956524</v>
      </c>
      <c r="Q50" s="31">
        <v>98.376195652173934</v>
      </c>
      <c r="R50" s="31">
        <v>17.174565217391297</v>
      </c>
      <c r="S50" s="31">
        <v>302.4048913043477</v>
      </c>
      <c r="T50" s="31">
        <v>264.43217391304336</v>
      </c>
      <c r="U50" s="31">
        <v>37.972717391304357</v>
      </c>
      <c r="V50" s="31">
        <v>0</v>
      </c>
      <c r="W50" s="31">
        <v>8.6956521739130432E-2</v>
      </c>
      <c r="X50" s="31">
        <v>0</v>
      </c>
      <c r="Y50" s="31">
        <v>0</v>
      </c>
      <c r="Z50" s="31">
        <v>0</v>
      </c>
      <c r="AA50" s="31">
        <v>0</v>
      </c>
      <c r="AB50" s="31">
        <v>8.6956521739130432E-2</v>
      </c>
      <c r="AC50" s="31">
        <v>0</v>
      </c>
      <c r="AD50" s="31">
        <v>0</v>
      </c>
      <c r="AE50" s="31">
        <v>0</v>
      </c>
      <c r="AF50" t="s">
        <v>96</v>
      </c>
      <c r="AG50" s="32">
        <v>4</v>
      </c>
      <c r="AH50"/>
    </row>
    <row r="51" spans="1:34" x14ac:dyDescent="0.25">
      <c r="A51" t="s">
        <v>634</v>
      </c>
      <c r="B51" t="s">
        <v>272</v>
      </c>
      <c r="C51" t="s">
        <v>477</v>
      </c>
      <c r="D51" t="s">
        <v>589</v>
      </c>
      <c r="E51" s="31">
        <v>67.228260869565219</v>
      </c>
      <c r="F51" s="31">
        <v>4.0475343573160867</v>
      </c>
      <c r="G51" s="31">
        <v>3.6851657235246562</v>
      </c>
      <c r="H51" s="31">
        <v>0.33565076798706545</v>
      </c>
      <c r="I51" s="31">
        <v>0.20602263540824575</v>
      </c>
      <c r="J51" s="31">
        <v>272.10869565217388</v>
      </c>
      <c r="K51" s="31">
        <v>247.74728260869566</v>
      </c>
      <c r="L51" s="31">
        <v>22.565217391304348</v>
      </c>
      <c r="M51" s="31">
        <v>13.850543478260869</v>
      </c>
      <c r="N51" s="31">
        <v>3.5842391304347827</v>
      </c>
      <c r="O51" s="31">
        <v>5.1304347826086953</v>
      </c>
      <c r="P51" s="31">
        <v>65.540760869565219</v>
      </c>
      <c r="Q51" s="31">
        <v>49.894021739130437</v>
      </c>
      <c r="R51" s="31">
        <v>15.646739130434783</v>
      </c>
      <c r="S51" s="31">
        <v>184.00271739130434</v>
      </c>
      <c r="T51" s="31">
        <v>184.00271739130434</v>
      </c>
      <c r="U51" s="31">
        <v>0</v>
      </c>
      <c r="V51" s="31">
        <v>0</v>
      </c>
      <c r="W51" s="31">
        <v>73.076086956521735</v>
      </c>
      <c r="X51" s="31">
        <v>0</v>
      </c>
      <c r="Y51" s="31">
        <v>0</v>
      </c>
      <c r="Z51" s="31">
        <v>0</v>
      </c>
      <c r="AA51" s="31">
        <v>9.7364130434782616</v>
      </c>
      <c r="AB51" s="31">
        <v>0</v>
      </c>
      <c r="AC51" s="31">
        <v>63.339673913043477</v>
      </c>
      <c r="AD51" s="31">
        <v>0</v>
      </c>
      <c r="AE51" s="31">
        <v>0</v>
      </c>
      <c r="AF51" t="s">
        <v>52</v>
      </c>
      <c r="AG51" s="32">
        <v>4</v>
      </c>
      <c r="AH51"/>
    </row>
    <row r="52" spans="1:34" x14ac:dyDescent="0.25">
      <c r="A52" t="s">
        <v>634</v>
      </c>
      <c r="B52" t="s">
        <v>334</v>
      </c>
      <c r="C52" t="s">
        <v>522</v>
      </c>
      <c r="D52" t="s">
        <v>620</v>
      </c>
      <c r="E52" s="31">
        <v>161.39130434782609</v>
      </c>
      <c r="F52" s="31">
        <v>3.8430259967672402</v>
      </c>
      <c r="G52" s="31">
        <v>3.6531856142241366</v>
      </c>
      <c r="H52" s="31">
        <v>0.41705953663793105</v>
      </c>
      <c r="I52" s="31">
        <v>0.25729054418103448</v>
      </c>
      <c r="J52" s="31">
        <v>620.23097826086939</v>
      </c>
      <c r="K52" s="31">
        <v>589.59239130434764</v>
      </c>
      <c r="L52" s="31">
        <v>67.309782608695656</v>
      </c>
      <c r="M52" s="31">
        <v>41.524456521739133</v>
      </c>
      <c r="N52" s="31">
        <v>20.220108695652176</v>
      </c>
      <c r="O52" s="31">
        <v>5.5652173913043477</v>
      </c>
      <c r="P52" s="31">
        <v>162.82880434782609</v>
      </c>
      <c r="Q52" s="31">
        <v>157.97554347826087</v>
      </c>
      <c r="R52" s="31">
        <v>4.8532608695652177</v>
      </c>
      <c r="S52" s="31">
        <v>390.0923913043477</v>
      </c>
      <c r="T52" s="31">
        <v>355.22010869565207</v>
      </c>
      <c r="U52" s="31">
        <v>34.872282608695649</v>
      </c>
      <c r="V52" s="31">
        <v>0</v>
      </c>
      <c r="W52" s="31">
        <v>1.125</v>
      </c>
      <c r="X52" s="31">
        <v>0</v>
      </c>
      <c r="Y52" s="31">
        <v>0</v>
      </c>
      <c r="Z52" s="31">
        <v>0</v>
      </c>
      <c r="AA52" s="31">
        <v>0</v>
      </c>
      <c r="AB52" s="31">
        <v>0</v>
      </c>
      <c r="AC52" s="31">
        <v>1.125</v>
      </c>
      <c r="AD52" s="31">
        <v>0</v>
      </c>
      <c r="AE52" s="31">
        <v>0</v>
      </c>
      <c r="AF52" t="s">
        <v>114</v>
      </c>
      <c r="AG52" s="32">
        <v>4</v>
      </c>
      <c r="AH52"/>
    </row>
    <row r="53" spans="1:34" x14ac:dyDescent="0.25">
      <c r="A53" t="s">
        <v>634</v>
      </c>
      <c r="B53" t="s">
        <v>301</v>
      </c>
      <c r="C53" t="s">
        <v>496</v>
      </c>
      <c r="D53" t="s">
        <v>607</v>
      </c>
      <c r="E53" s="31">
        <v>89.195652173913047</v>
      </c>
      <c r="F53" s="31">
        <v>3.8760541067511585</v>
      </c>
      <c r="G53" s="31">
        <v>3.7015171825493547</v>
      </c>
      <c r="H53" s="31">
        <v>0.91677674872044834</v>
      </c>
      <c r="I53" s="31">
        <v>0.79750426517182549</v>
      </c>
      <c r="J53" s="31">
        <v>345.72717391304354</v>
      </c>
      <c r="K53" s="31">
        <v>330.15923913043486</v>
      </c>
      <c r="L53" s="31">
        <v>81.772499999999994</v>
      </c>
      <c r="M53" s="31">
        <v>71.133913043478259</v>
      </c>
      <c r="N53" s="31">
        <v>5.3342391304347823</v>
      </c>
      <c r="O53" s="31">
        <v>5.3043478260869561</v>
      </c>
      <c r="P53" s="31">
        <v>78.752717391304344</v>
      </c>
      <c r="Q53" s="31">
        <v>73.823369565217391</v>
      </c>
      <c r="R53" s="31">
        <v>4.9293478260869561</v>
      </c>
      <c r="S53" s="31">
        <v>185.20195652173919</v>
      </c>
      <c r="T53" s="31">
        <v>185.20195652173919</v>
      </c>
      <c r="U53" s="31">
        <v>0</v>
      </c>
      <c r="V53" s="31">
        <v>0</v>
      </c>
      <c r="W53" s="31">
        <v>4.7038043478260869</v>
      </c>
      <c r="X53" s="31">
        <v>0</v>
      </c>
      <c r="Y53" s="31">
        <v>0</v>
      </c>
      <c r="Z53" s="31">
        <v>0</v>
      </c>
      <c r="AA53" s="31">
        <v>0</v>
      </c>
      <c r="AB53" s="31">
        <v>0</v>
      </c>
      <c r="AC53" s="31">
        <v>4.7038043478260869</v>
      </c>
      <c r="AD53" s="31">
        <v>0</v>
      </c>
      <c r="AE53" s="31">
        <v>0</v>
      </c>
      <c r="AF53" t="s">
        <v>81</v>
      </c>
      <c r="AG53" s="32">
        <v>4</v>
      </c>
      <c r="AH53"/>
    </row>
    <row r="54" spans="1:34" x14ac:dyDescent="0.25">
      <c r="A54" t="s">
        <v>634</v>
      </c>
      <c r="B54" t="s">
        <v>329</v>
      </c>
      <c r="C54" t="s">
        <v>518</v>
      </c>
      <c r="D54" t="s">
        <v>614</v>
      </c>
      <c r="E54" s="31">
        <v>81.521739130434781</v>
      </c>
      <c r="F54" s="31">
        <v>4.4209120000000004</v>
      </c>
      <c r="G54" s="31">
        <v>4.0156453333333335</v>
      </c>
      <c r="H54" s="31">
        <v>0.51323333333333332</v>
      </c>
      <c r="I54" s="31">
        <v>0.26136666666666669</v>
      </c>
      <c r="J54" s="31">
        <v>360.40043478260873</v>
      </c>
      <c r="K54" s="31">
        <v>327.36239130434785</v>
      </c>
      <c r="L54" s="31">
        <v>41.839673913043477</v>
      </c>
      <c r="M54" s="31">
        <v>21.307065217391305</v>
      </c>
      <c r="N54" s="31">
        <v>14.880434782608695</v>
      </c>
      <c r="O54" s="31">
        <v>5.6521739130434785</v>
      </c>
      <c r="P54" s="31">
        <v>102.94293478260869</v>
      </c>
      <c r="Q54" s="31">
        <v>90.4375</v>
      </c>
      <c r="R54" s="31">
        <v>12.505434782608695</v>
      </c>
      <c r="S54" s="31">
        <v>215.61782608695657</v>
      </c>
      <c r="T54" s="31">
        <v>195.99554347826091</v>
      </c>
      <c r="U54" s="31">
        <v>19.622282608695652</v>
      </c>
      <c r="V54" s="31">
        <v>0</v>
      </c>
      <c r="W54" s="31">
        <v>16.461956521739129</v>
      </c>
      <c r="X54" s="31">
        <v>0</v>
      </c>
      <c r="Y54" s="31">
        <v>0</v>
      </c>
      <c r="Z54" s="31">
        <v>0</v>
      </c>
      <c r="AA54" s="31">
        <v>10.448369565217391</v>
      </c>
      <c r="AB54" s="31">
        <v>0</v>
      </c>
      <c r="AC54" s="31">
        <v>6.0135869565217392</v>
      </c>
      <c r="AD54" s="31">
        <v>0</v>
      </c>
      <c r="AE54" s="31">
        <v>0</v>
      </c>
      <c r="AF54" t="s">
        <v>109</v>
      </c>
      <c r="AG54" s="32">
        <v>4</v>
      </c>
      <c r="AH54"/>
    </row>
    <row r="55" spans="1:34" x14ac:dyDescent="0.25">
      <c r="A55" t="s">
        <v>634</v>
      </c>
      <c r="B55" t="s">
        <v>258</v>
      </c>
      <c r="C55" t="s">
        <v>468</v>
      </c>
      <c r="D55" t="s">
        <v>589</v>
      </c>
      <c r="E55" s="31">
        <v>136.27173913043478</v>
      </c>
      <c r="F55" s="31">
        <v>4.1605272393714605</v>
      </c>
      <c r="G55" s="31">
        <v>3.8297662917763415</v>
      </c>
      <c r="H55" s="31">
        <v>0.55336204833692271</v>
      </c>
      <c r="I55" s="31">
        <v>0.42310760149956128</v>
      </c>
      <c r="J55" s="31">
        <v>566.96228260869566</v>
      </c>
      <c r="K55" s="31">
        <v>521.88891304347817</v>
      </c>
      <c r="L55" s="31">
        <v>75.407608695652172</v>
      </c>
      <c r="M55" s="31">
        <v>57.657608695652172</v>
      </c>
      <c r="N55" s="31">
        <v>12.445652173913043</v>
      </c>
      <c r="O55" s="31">
        <v>5.3043478260869561</v>
      </c>
      <c r="P55" s="31">
        <v>164.24184782608694</v>
      </c>
      <c r="Q55" s="31">
        <v>136.91847826086956</v>
      </c>
      <c r="R55" s="31">
        <v>27.323369565217391</v>
      </c>
      <c r="S55" s="31">
        <v>327.31282608695648</v>
      </c>
      <c r="T55" s="31">
        <v>327.31282608695648</v>
      </c>
      <c r="U55" s="31">
        <v>0</v>
      </c>
      <c r="V55" s="31">
        <v>0</v>
      </c>
      <c r="W55" s="31">
        <v>8.4976086956521737</v>
      </c>
      <c r="X55" s="31">
        <v>0</v>
      </c>
      <c r="Y55" s="31">
        <v>0</v>
      </c>
      <c r="Z55" s="31">
        <v>0</v>
      </c>
      <c r="AA55" s="31">
        <v>1.5679347826086956</v>
      </c>
      <c r="AB55" s="31">
        <v>0</v>
      </c>
      <c r="AC55" s="31">
        <v>6.9296739130434784</v>
      </c>
      <c r="AD55" s="31">
        <v>0</v>
      </c>
      <c r="AE55" s="31">
        <v>0</v>
      </c>
      <c r="AF55" t="s">
        <v>38</v>
      </c>
      <c r="AG55" s="32">
        <v>4</v>
      </c>
      <c r="AH55"/>
    </row>
    <row r="56" spans="1:34" x14ac:dyDescent="0.25">
      <c r="A56" t="s">
        <v>634</v>
      </c>
      <c r="B56" t="s">
        <v>386</v>
      </c>
      <c r="C56" t="s">
        <v>452</v>
      </c>
      <c r="D56" t="s">
        <v>577</v>
      </c>
      <c r="E56" s="31">
        <v>136.2391304347826</v>
      </c>
      <c r="F56" s="31">
        <v>4.2222490824956127</v>
      </c>
      <c r="G56" s="31">
        <v>4.0358361257379931</v>
      </c>
      <c r="H56" s="31">
        <v>0.50737354396042778</v>
      </c>
      <c r="I56" s="31">
        <v>0.39631562150949423</v>
      </c>
      <c r="J56" s="31">
        <v>575.23554347826087</v>
      </c>
      <c r="K56" s="31">
        <v>549.83880434782611</v>
      </c>
      <c r="L56" s="31">
        <v>69.124130434782614</v>
      </c>
      <c r="M56" s="31">
        <v>53.993695652173912</v>
      </c>
      <c r="N56" s="31">
        <v>10.260869565217391</v>
      </c>
      <c r="O56" s="31">
        <v>4.8695652173913047</v>
      </c>
      <c r="P56" s="31">
        <v>173.56521739130434</v>
      </c>
      <c r="Q56" s="31">
        <v>163.29891304347825</v>
      </c>
      <c r="R56" s="31">
        <v>10.266304347826088</v>
      </c>
      <c r="S56" s="31">
        <v>332.54619565217394</v>
      </c>
      <c r="T56" s="31">
        <v>332.54619565217394</v>
      </c>
      <c r="U56" s="31">
        <v>0</v>
      </c>
      <c r="V56" s="31">
        <v>0</v>
      </c>
      <c r="W56" s="31">
        <v>31.368695652173912</v>
      </c>
      <c r="X56" s="31">
        <v>9.6784782608695643</v>
      </c>
      <c r="Y56" s="31">
        <v>0</v>
      </c>
      <c r="Z56" s="31">
        <v>0</v>
      </c>
      <c r="AA56" s="31">
        <v>19.130434782608695</v>
      </c>
      <c r="AB56" s="31">
        <v>0</v>
      </c>
      <c r="AC56" s="31">
        <v>2.5597826086956523</v>
      </c>
      <c r="AD56" s="31">
        <v>0</v>
      </c>
      <c r="AE56" s="31">
        <v>0</v>
      </c>
      <c r="AF56" t="s">
        <v>166</v>
      </c>
      <c r="AG56" s="32">
        <v>4</v>
      </c>
      <c r="AH56"/>
    </row>
    <row r="57" spans="1:34" x14ac:dyDescent="0.25">
      <c r="A57" t="s">
        <v>634</v>
      </c>
      <c r="B57" t="s">
        <v>408</v>
      </c>
      <c r="C57" t="s">
        <v>468</v>
      </c>
      <c r="D57" t="s">
        <v>589</v>
      </c>
      <c r="E57" s="31">
        <v>33.956521739130437</v>
      </c>
      <c r="F57" s="31">
        <v>5.2593085787451974</v>
      </c>
      <c r="G57" s="31">
        <v>4.6096606914212552</v>
      </c>
      <c r="H57" s="31">
        <v>1.5882138284250962</v>
      </c>
      <c r="I57" s="31">
        <v>1.1951280409731113</v>
      </c>
      <c r="J57" s="31">
        <v>178.58782608695651</v>
      </c>
      <c r="K57" s="31">
        <v>156.52804347826088</v>
      </c>
      <c r="L57" s="31">
        <v>53.930217391304353</v>
      </c>
      <c r="M57" s="31">
        <v>40.58239130434783</v>
      </c>
      <c r="N57" s="31">
        <v>7.9565217391304346</v>
      </c>
      <c r="O57" s="31">
        <v>5.3913043478260869</v>
      </c>
      <c r="P57" s="31">
        <v>34.336956521739133</v>
      </c>
      <c r="Q57" s="31">
        <v>25.625</v>
      </c>
      <c r="R57" s="31">
        <v>8.7119565217391308</v>
      </c>
      <c r="S57" s="31">
        <v>90.320652173913047</v>
      </c>
      <c r="T57" s="31">
        <v>90.320652173913047</v>
      </c>
      <c r="U57" s="31">
        <v>0</v>
      </c>
      <c r="V57" s="31">
        <v>0</v>
      </c>
      <c r="W57" s="31">
        <v>8.508152173913043</v>
      </c>
      <c r="X57" s="31">
        <v>0</v>
      </c>
      <c r="Y57" s="31">
        <v>0</v>
      </c>
      <c r="Z57" s="31">
        <v>0</v>
      </c>
      <c r="AA57" s="31">
        <v>1.0951086956521738</v>
      </c>
      <c r="AB57" s="31">
        <v>0</v>
      </c>
      <c r="AC57" s="31">
        <v>7.4130434782608692</v>
      </c>
      <c r="AD57" s="31">
        <v>0</v>
      </c>
      <c r="AE57" s="31">
        <v>0</v>
      </c>
      <c r="AF57" t="s">
        <v>188</v>
      </c>
      <c r="AG57" s="32">
        <v>4</v>
      </c>
      <c r="AH57"/>
    </row>
    <row r="58" spans="1:34" x14ac:dyDescent="0.25">
      <c r="A58" t="s">
        <v>634</v>
      </c>
      <c r="B58" t="s">
        <v>352</v>
      </c>
      <c r="C58" t="s">
        <v>534</v>
      </c>
      <c r="D58" t="s">
        <v>617</v>
      </c>
      <c r="E58" s="31">
        <v>63.489130434782609</v>
      </c>
      <c r="F58" s="31">
        <v>4.0702362609142275</v>
      </c>
      <c r="G58" s="31">
        <v>3.6985533299092621</v>
      </c>
      <c r="H58" s="31">
        <v>0.44962335216572508</v>
      </c>
      <c r="I58" s="31">
        <v>0.18960794384523197</v>
      </c>
      <c r="J58" s="31">
        <v>258.41576086956525</v>
      </c>
      <c r="K58" s="31">
        <v>234.81793478260869</v>
      </c>
      <c r="L58" s="31">
        <v>28.546195652173914</v>
      </c>
      <c r="M58" s="31">
        <v>12.038043478260869</v>
      </c>
      <c r="N58" s="31">
        <v>11.638586956521738</v>
      </c>
      <c r="O58" s="31">
        <v>4.8695652173913047</v>
      </c>
      <c r="P58" s="31">
        <v>83.502717391304358</v>
      </c>
      <c r="Q58" s="31">
        <v>76.413043478260875</v>
      </c>
      <c r="R58" s="31">
        <v>7.0896739130434785</v>
      </c>
      <c r="S58" s="31">
        <v>146.36684782608694</v>
      </c>
      <c r="T58" s="31">
        <v>142.96467391304347</v>
      </c>
      <c r="U58" s="31">
        <v>3.402173913043478</v>
      </c>
      <c r="V58" s="31">
        <v>0</v>
      </c>
      <c r="W58" s="31">
        <v>33.396739130434781</v>
      </c>
      <c r="X58" s="31">
        <v>0</v>
      </c>
      <c r="Y58" s="31">
        <v>0</v>
      </c>
      <c r="Z58" s="31">
        <v>0</v>
      </c>
      <c r="AA58" s="31">
        <v>18.790760869565219</v>
      </c>
      <c r="AB58" s="31">
        <v>0</v>
      </c>
      <c r="AC58" s="31">
        <v>14.605978260869565</v>
      </c>
      <c r="AD58" s="31">
        <v>0</v>
      </c>
      <c r="AE58" s="31">
        <v>0</v>
      </c>
      <c r="AF58" t="s">
        <v>132</v>
      </c>
      <c r="AG58" s="32">
        <v>4</v>
      </c>
      <c r="AH58"/>
    </row>
    <row r="59" spans="1:34" x14ac:dyDescent="0.25">
      <c r="A59" t="s">
        <v>634</v>
      </c>
      <c r="B59" t="s">
        <v>239</v>
      </c>
      <c r="C59" t="s">
        <v>456</v>
      </c>
      <c r="D59" t="s">
        <v>580</v>
      </c>
      <c r="E59" s="31">
        <v>68.771739130434781</v>
      </c>
      <c r="F59" s="31">
        <v>4.0389995258416311</v>
      </c>
      <c r="G59" s="31">
        <v>3.678994784257942</v>
      </c>
      <c r="H59" s="31">
        <v>0.44357515410146992</v>
      </c>
      <c r="I59" s="31">
        <v>0.14576418523786946</v>
      </c>
      <c r="J59" s="31">
        <v>277.76902173913044</v>
      </c>
      <c r="K59" s="31">
        <v>253.01086956521738</v>
      </c>
      <c r="L59" s="31">
        <v>30.505434782608695</v>
      </c>
      <c r="M59" s="31">
        <v>10.024456521739131</v>
      </c>
      <c r="N59" s="31">
        <v>15.021739130434783</v>
      </c>
      <c r="O59" s="31">
        <v>5.4592391304347823</v>
      </c>
      <c r="P59" s="31">
        <v>81.334239130434781</v>
      </c>
      <c r="Q59" s="31">
        <v>77.057065217391298</v>
      </c>
      <c r="R59" s="31">
        <v>4.2771739130434785</v>
      </c>
      <c r="S59" s="31">
        <v>165.92934782608697</v>
      </c>
      <c r="T59" s="31">
        <v>165.92934782608697</v>
      </c>
      <c r="U59" s="31">
        <v>0</v>
      </c>
      <c r="V59" s="31">
        <v>0</v>
      </c>
      <c r="W59" s="31">
        <v>0</v>
      </c>
      <c r="X59" s="31">
        <v>0</v>
      </c>
      <c r="Y59" s="31">
        <v>0</v>
      </c>
      <c r="Z59" s="31">
        <v>0</v>
      </c>
      <c r="AA59" s="31">
        <v>0</v>
      </c>
      <c r="AB59" s="31">
        <v>0</v>
      </c>
      <c r="AC59" s="31">
        <v>0</v>
      </c>
      <c r="AD59" s="31">
        <v>0</v>
      </c>
      <c r="AE59" s="31">
        <v>0</v>
      </c>
      <c r="AF59" t="s">
        <v>19</v>
      </c>
      <c r="AG59" s="32">
        <v>4</v>
      </c>
      <c r="AH59"/>
    </row>
    <row r="60" spans="1:34" x14ac:dyDescent="0.25">
      <c r="A60" t="s">
        <v>634</v>
      </c>
      <c r="B60" t="s">
        <v>385</v>
      </c>
      <c r="C60" t="s">
        <v>549</v>
      </c>
      <c r="D60" t="s">
        <v>572</v>
      </c>
      <c r="E60" s="31">
        <v>65.630434782608702</v>
      </c>
      <c r="F60" s="31">
        <v>3.3135905929115594</v>
      </c>
      <c r="G60" s="31">
        <v>2.9936584961907911</v>
      </c>
      <c r="H60" s="31">
        <v>0.98138456442530642</v>
      </c>
      <c r="I60" s="31">
        <v>0.66145246770453792</v>
      </c>
      <c r="J60" s="31">
        <v>217.47239130434781</v>
      </c>
      <c r="K60" s="31">
        <v>196.47510869565215</v>
      </c>
      <c r="L60" s="31">
        <v>64.408695652173918</v>
      </c>
      <c r="M60" s="31">
        <v>43.411413043478262</v>
      </c>
      <c r="N60" s="31">
        <v>16.464673913043477</v>
      </c>
      <c r="O60" s="31">
        <v>4.5326086956521738</v>
      </c>
      <c r="P60" s="31">
        <v>40.349565217391287</v>
      </c>
      <c r="Q60" s="31">
        <v>40.349565217391287</v>
      </c>
      <c r="R60" s="31">
        <v>0</v>
      </c>
      <c r="S60" s="31">
        <v>112.7141304347826</v>
      </c>
      <c r="T60" s="31">
        <v>112.7141304347826</v>
      </c>
      <c r="U60" s="31">
        <v>0</v>
      </c>
      <c r="V60" s="31">
        <v>0</v>
      </c>
      <c r="W60" s="31">
        <v>1.6077173913043479</v>
      </c>
      <c r="X60" s="31">
        <v>0</v>
      </c>
      <c r="Y60" s="31">
        <v>0</v>
      </c>
      <c r="Z60" s="31">
        <v>0</v>
      </c>
      <c r="AA60" s="31">
        <v>1.6077173913043479</v>
      </c>
      <c r="AB60" s="31">
        <v>0</v>
      </c>
      <c r="AC60" s="31">
        <v>0</v>
      </c>
      <c r="AD60" s="31">
        <v>0</v>
      </c>
      <c r="AE60" s="31">
        <v>0</v>
      </c>
      <c r="AF60" t="s">
        <v>165</v>
      </c>
      <c r="AG60" s="32">
        <v>4</v>
      </c>
      <c r="AH60"/>
    </row>
    <row r="61" spans="1:34" x14ac:dyDescent="0.25">
      <c r="A61" t="s">
        <v>634</v>
      </c>
      <c r="B61" t="s">
        <v>309</v>
      </c>
      <c r="C61" t="s">
        <v>502</v>
      </c>
      <c r="D61" t="s">
        <v>610</v>
      </c>
      <c r="E61" s="31">
        <v>89.326086956521735</v>
      </c>
      <c r="F61" s="31">
        <v>3.9365113166220493</v>
      </c>
      <c r="G61" s="31">
        <v>3.5779995132635682</v>
      </c>
      <c r="H61" s="31">
        <v>0.56564857629593579</v>
      </c>
      <c r="I61" s="31">
        <v>0.33943781942078366</v>
      </c>
      <c r="J61" s="31">
        <v>351.63315217391306</v>
      </c>
      <c r="K61" s="31">
        <v>319.60869565217394</v>
      </c>
      <c r="L61" s="31">
        <v>50.527173913043477</v>
      </c>
      <c r="M61" s="31">
        <v>30.320652173913043</v>
      </c>
      <c r="N61" s="31">
        <v>14.502717391304348</v>
      </c>
      <c r="O61" s="31">
        <v>5.7038043478260869</v>
      </c>
      <c r="P61" s="31">
        <v>60.225543478260867</v>
      </c>
      <c r="Q61" s="31">
        <v>48.407608695652172</v>
      </c>
      <c r="R61" s="31">
        <v>11.817934782608695</v>
      </c>
      <c r="S61" s="31">
        <v>240.88043478260869</v>
      </c>
      <c r="T61" s="31">
        <v>222.91576086956522</v>
      </c>
      <c r="U61" s="31">
        <v>17.964673913043477</v>
      </c>
      <c r="V61" s="31">
        <v>0</v>
      </c>
      <c r="W61" s="31">
        <v>0</v>
      </c>
      <c r="X61" s="31">
        <v>0</v>
      </c>
      <c r="Y61" s="31">
        <v>0</v>
      </c>
      <c r="Z61" s="31">
        <v>0</v>
      </c>
      <c r="AA61" s="31">
        <v>0</v>
      </c>
      <c r="AB61" s="31">
        <v>0</v>
      </c>
      <c r="AC61" s="31">
        <v>0</v>
      </c>
      <c r="AD61" s="31">
        <v>0</v>
      </c>
      <c r="AE61" s="31">
        <v>0</v>
      </c>
      <c r="AF61" t="s">
        <v>89</v>
      </c>
      <c r="AG61" s="32">
        <v>4</v>
      </c>
      <c r="AH61"/>
    </row>
    <row r="62" spans="1:34" x14ac:dyDescent="0.25">
      <c r="A62" t="s">
        <v>634</v>
      </c>
      <c r="B62" t="s">
        <v>340</v>
      </c>
      <c r="C62" t="s">
        <v>473</v>
      </c>
      <c r="D62" t="s">
        <v>585</v>
      </c>
      <c r="E62" s="31">
        <v>65.934782608695656</v>
      </c>
      <c r="F62" s="31">
        <v>3.3583102538740519</v>
      </c>
      <c r="G62" s="31">
        <v>2.9106264424662047</v>
      </c>
      <c r="H62" s="31">
        <v>0.47620342894823603</v>
      </c>
      <c r="I62" s="31">
        <v>0.11300692383778434</v>
      </c>
      <c r="J62" s="31">
        <v>221.42945652173913</v>
      </c>
      <c r="K62" s="31">
        <v>191.91152173913042</v>
      </c>
      <c r="L62" s="31">
        <v>31.39836956521739</v>
      </c>
      <c r="M62" s="31">
        <v>7.4510869565217375</v>
      </c>
      <c r="N62" s="31">
        <v>19.004347826086956</v>
      </c>
      <c r="O62" s="31">
        <v>4.9429347826086953</v>
      </c>
      <c r="P62" s="31">
        <v>52.889347826086954</v>
      </c>
      <c r="Q62" s="31">
        <v>47.318695652173908</v>
      </c>
      <c r="R62" s="31">
        <v>5.5706521739130439</v>
      </c>
      <c r="S62" s="31">
        <v>137.14173913043479</v>
      </c>
      <c r="T62" s="31">
        <v>108.89130434782609</v>
      </c>
      <c r="U62" s="31">
        <v>0</v>
      </c>
      <c r="V62" s="31">
        <v>28.250434782608696</v>
      </c>
      <c r="W62" s="31">
        <v>3.5179347826086955</v>
      </c>
      <c r="X62" s="31">
        <v>0</v>
      </c>
      <c r="Y62" s="31">
        <v>3.5179347826086955</v>
      </c>
      <c r="Z62" s="31">
        <v>0</v>
      </c>
      <c r="AA62" s="31">
        <v>0</v>
      </c>
      <c r="AB62" s="31">
        <v>0</v>
      </c>
      <c r="AC62" s="31">
        <v>0</v>
      </c>
      <c r="AD62" s="31">
        <v>0</v>
      </c>
      <c r="AE62" s="31">
        <v>0</v>
      </c>
      <c r="AF62" t="s">
        <v>120</v>
      </c>
      <c r="AG62" s="32">
        <v>4</v>
      </c>
      <c r="AH62"/>
    </row>
    <row r="63" spans="1:34" x14ac:dyDescent="0.25">
      <c r="A63" t="s">
        <v>634</v>
      </c>
      <c r="B63" t="s">
        <v>293</v>
      </c>
      <c r="C63" t="s">
        <v>491</v>
      </c>
      <c r="D63" t="s">
        <v>582</v>
      </c>
      <c r="E63" s="31">
        <v>80.717391304347828</v>
      </c>
      <c r="F63" s="31">
        <v>2.8890425531914898</v>
      </c>
      <c r="G63" s="31">
        <v>2.6179167788849989</v>
      </c>
      <c r="H63" s="31">
        <v>0.59436978184756251</v>
      </c>
      <c r="I63" s="31">
        <v>0.3478265553460812</v>
      </c>
      <c r="J63" s="31">
        <v>233.19597826086959</v>
      </c>
      <c r="K63" s="31">
        <v>211.3114130434783</v>
      </c>
      <c r="L63" s="31">
        <v>47.975978260869553</v>
      </c>
      <c r="M63" s="31">
        <v>28.075652173913035</v>
      </c>
      <c r="N63" s="31">
        <v>14.33510869565217</v>
      </c>
      <c r="O63" s="31">
        <v>5.5652173913043477</v>
      </c>
      <c r="P63" s="31">
        <v>49.548478260869558</v>
      </c>
      <c r="Q63" s="31">
        <v>47.564239130434778</v>
      </c>
      <c r="R63" s="31">
        <v>1.9842391304347828</v>
      </c>
      <c r="S63" s="31">
        <v>135.67152173913047</v>
      </c>
      <c r="T63" s="31">
        <v>125.35826086956524</v>
      </c>
      <c r="U63" s="31">
        <v>10.313260869565218</v>
      </c>
      <c r="V63" s="31">
        <v>0</v>
      </c>
      <c r="W63" s="31">
        <v>0.19565217391304349</v>
      </c>
      <c r="X63" s="31">
        <v>0</v>
      </c>
      <c r="Y63" s="31">
        <v>0.19565217391304349</v>
      </c>
      <c r="Z63" s="31">
        <v>0</v>
      </c>
      <c r="AA63" s="31">
        <v>0</v>
      </c>
      <c r="AB63" s="31">
        <v>0</v>
      </c>
      <c r="AC63" s="31">
        <v>0</v>
      </c>
      <c r="AD63" s="31">
        <v>0</v>
      </c>
      <c r="AE63" s="31">
        <v>0</v>
      </c>
      <c r="AF63" t="s">
        <v>73</v>
      </c>
      <c r="AG63" s="32">
        <v>4</v>
      </c>
      <c r="AH63"/>
    </row>
    <row r="64" spans="1:34" x14ac:dyDescent="0.25">
      <c r="A64" t="s">
        <v>634</v>
      </c>
      <c r="B64" t="s">
        <v>343</v>
      </c>
      <c r="C64" t="s">
        <v>458</v>
      </c>
      <c r="D64" t="s">
        <v>568</v>
      </c>
      <c r="E64" s="31">
        <v>134.19565217391303</v>
      </c>
      <c r="F64" s="31">
        <v>3.3179645229224035</v>
      </c>
      <c r="G64" s="31">
        <v>3.0874509962740966</v>
      </c>
      <c r="H64" s="31">
        <v>0.47436254657378912</v>
      </c>
      <c r="I64" s="31">
        <v>0.25090798639235384</v>
      </c>
      <c r="J64" s="31">
        <v>445.25641304347818</v>
      </c>
      <c r="K64" s="31">
        <v>414.32249999999993</v>
      </c>
      <c r="L64" s="31">
        <v>63.657391304347826</v>
      </c>
      <c r="M64" s="31">
        <v>33.670760869565221</v>
      </c>
      <c r="N64" s="31">
        <v>24.856195652173909</v>
      </c>
      <c r="O64" s="31">
        <v>5.1304347826086953</v>
      </c>
      <c r="P64" s="31">
        <v>121.305652173913</v>
      </c>
      <c r="Q64" s="31">
        <v>120.35836956521734</v>
      </c>
      <c r="R64" s="31">
        <v>0.94728260869565206</v>
      </c>
      <c r="S64" s="31">
        <v>260.2933695652174</v>
      </c>
      <c r="T64" s="31">
        <v>259.55260869565217</v>
      </c>
      <c r="U64" s="31">
        <v>0.74076086956521725</v>
      </c>
      <c r="V64" s="31">
        <v>0</v>
      </c>
      <c r="W64" s="31">
        <v>126.67</v>
      </c>
      <c r="X64" s="31">
        <v>5.6603260869565215</v>
      </c>
      <c r="Y64" s="31">
        <v>4.4239130434782608</v>
      </c>
      <c r="Z64" s="31">
        <v>4.5217391304347823</v>
      </c>
      <c r="AA64" s="31">
        <v>20.380978260869565</v>
      </c>
      <c r="AB64" s="31">
        <v>0</v>
      </c>
      <c r="AC64" s="31">
        <v>91.683043478260871</v>
      </c>
      <c r="AD64" s="31">
        <v>0</v>
      </c>
      <c r="AE64" s="31">
        <v>0</v>
      </c>
      <c r="AF64" t="s">
        <v>123</v>
      </c>
      <c r="AG64" s="32">
        <v>4</v>
      </c>
      <c r="AH64"/>
    </row>
    <row r="65" spans="1:34" x14ac:dyDescent="0.25">
      <c r="A65" t="s">
        <v>634</v>
      </c>
      <c r="B65" t="s">
        <v>263</v>
      </c>
      <c r="C65" t="s">
        <v>471</v>
      </c>
      <c r="D65" t="s">
        <v>592</v>
      </c>
      <c r="E65" s="31">
        <v>107.17391304347827</v>
      </c>
      <c r="F65" s="31">
        <v>2.8025933062880326</v>
      </c>
      <c r="G65" s="31">
        <v>2.5974776876267751</v>
      </c>
      <c r="H65" s="31">
        <v>0.85997464503042609</v>
      </c>
      <c r="I65" s="31">
        <v>0.6548590263691686</v>
      </c>
      <c r="J65" s="31">
        <v>300.36489130434785</v>
      </c>
      <c r="K65" s="31">
        <v>278.38184782608698</v>
      </c>
      <c r="L65" s="31">
        <v>92.166847826086979</v>
      </c>
      <c r="M65" s="31">
        <v>70.183804347826111</v>
      </c>
      <c r="N65" s="31">
        <v>16.417826086956524</v>
      </c>
      <c r="O65" s="31">
        <v>5.5652173913043477</v>
      </c>
      <c r="P65" s="31">
        <v>62.313369565217378</v>
      </c>
      <c r="Q65" s="31">
        <v>62.313369565217378</v>
      </c>
      <c r="R65" s="31">
        <v>0</v>
      </c>
      <c r="S65" s="31">
        <v>145.88467391304349</v>
      </c>
      <c r="T65" s="31">
        <v>137.30184782608697</v>
      </c>
      <c r="U65" s="31">
        <v>8.5828260869565192</v>
      </c>
      <c r="V65" s="31">
        <v>0</v>
      </c>
      <c r="W65" s="31">
        <v>8.6956521739130432E-2</v>
      </c>
      <c r="X65" s="31">
        <v>0</v>
      </c>
      <c r="Y65" s="31">
        <v>8.6956521739130432E-2</v>
      </c>
      <c r="Z65" s="31">
        <v>0</v>
      </c>
      <c r="AA65" s="31">
        <v>0</v>
      </c>
      <c r="AB65" s="31">
        <v>0</v>
      </c>
      <c r="AC65" s="31">
        <v>0</v>
      </c>
      <c r="AD65" s="31">
        <v>0</v>
      </c>
      <c r="AE65" s="31">
        <v>0</v>
      </c>
      <c r="AF65" t="s">
        <v>43</v>
      </c>
      <c r="AG65" s="32">
        <v>4</v>
      </c>
      <c r="AH65"/>
    </row>
    <row r="66" spans="1:34" x14ac:dyDescent="0.25">
      <c r="A66" t="s">
        <v>634</v>
      </c>
      <c r="B66" t="s">
        <v>244</v>
      </c>
      <c r="C66" t="s">
        <v>460</v>
      </c>
      <c r="D66" t="s">
        <v>582</v>
      </c>
      <c r="E66" s="31">
        <v>95.608695652173907</v>
      </c>
      <c r="F66" s="31">
        <v>3.2919236016371083</v>
      </c>
      <c r="G66" s="31">
        <v>3.0321259663483406</v>
      </c>
      <c r="H66" s="31">
        <v>0.81728171896316537</v>
      </c>
      <c r="I66" s="31">
        <v>0.55868121873578913</v>
      </c>
      <c r="J66" s="31">
        <v>314.73652173913047</v>
      </c>
      <c r="K66" s="31">
        <v>289.8976086956522</v>
      </c>
      <c r="L66" s="31">
        <v>78.139239130434802</v>
      </c>
      <c r="M66" s="31">
        <v>53.41478260869566</v>
      </c>
      <c r="N66" s="31">
        <v>19.072282608695655</v>
      </c>
      <c r="O66" s="31">
        <v>5.6521739130434785</v>
      </c>
      <c r="P66" s="31">
        <v>59.692499999999988</v>
      </c>
      <c r="Q66" s="31">
        <v>59.578043478260859</v>
      </c>
      <c r="R66" s="31">
        <v>0.11445652173913043</v>
      </c>
      <c r="S66" s="31">
        <v>176.90478260869568</v>
      </c>
      <c r="T66" s="31">
        <v>155.39532608695654</v>
      </c>
      <c r="U66" s="31">
        <v>21.509456521739132</v>
      </c>
      <c r="V66" s="31">
        <v>0</v>
      </c>
      <c r="W66" s="31">
        <v>0.47826086956521741</v>
      </c>
      <c r="X66" s="31">
        <v>0</v>
      </c>
      <c r="Y66" s="31">
        <v>0.39130434782608697</v>
      </c>
      <c r="Z66" s="31">
        <v>8.6956521739130432E-2</v>
      </c>
      <c r="AA66" s="31">
        <v>0</v>
      </c>
      <c r="AB66" s="31">
        <v>0</v>
      </c>
      <c r="AC66" s="31">
        <v>0</v>
      </c>
      <c r="AD66" s="31">
        <v>0</v>
      </c>
      <c r="AE66" s="31">
        <v>0</v>
      </c>
      <c r="AF66" t="s">
        <v>24</v>
      </c>
      <c r="AG66" s="32">
        <v>4</v>
      </c>
      <c r="AH66"/>
    </row>
    <row r="67" spans="1:34" x14ac:dyDescent="0.25">
      <c r="A67" t="s">
        <v>634</v>
      </c>
      <c r="B67" t="s">
        <v>230</v>
      </c>
      <c r="C67" t="s">
        <v>449</v>
      </c>
      <c r="D67" t="s">
        <v>574</v>
      </c>
      <c r="E67" s="31">
        <v>102.91304347826087</v>
      </c>
      <c r="F67" s="31">
        <v>2.9491518800168985</v>
      </c>
      <c r="G67" s="31">
        <v>2.6702334178284741</v>
      </c>
      <c r="H67" s="31">
        <v>0.68470215462610906</v>
      </c>
      <c r="I67" s="31">
        <v>0.45509928179129699</v>
      </c>
      <c r="J67" s="31">
        <v>303.50619565217386</v>
      </c>
      <c r="K67" s="31">
        <v>274.80184782608688</v>
      </c>
      <c r="L67" s="31">
        <v>70.464782608695657</v>
      </c>
      <c r="M67" s="31">
        <v>46.835652173913047</v>
      </c>
      <c r="N67" s="31">
        <v>18.063913043478273</v>
      </c>
      <c r="O67" s="31">
        <v>5.5652173913043477</v>
      </c>
      <c r="P67" s="31">
        <v>60.082826086956551</v>
      </c>
      <c r="Q67" s="31">
        <v>55.007608695652202</v>
      </c>
      <c r="R67" s="31">
        <v>5.0752173913043466</v>
      </c>
      <c r="S67" s="31">
        <v>172.95858695652166</v>
      </c>
      <c r="T67" s="31">
        <v>168.66804347826078</v>
      </c>
      <c r="U67" s="31">
        <v>4.2905434782608696</v>
      </c>
      <c r="V67" s="31">
        <v>0</v>
      </c>
      <c r="W67" s="31">
        <v>17.052717391304348</v>
      </c>
      <c r="X67" s="31">
        <v>0.12771739130434784</v>
      </c>
      <c r="Y67" s="31">
        <v>1.5054347826086956</v>
      </c>
      <c r="Z67" s="31">
        <v>0</v>
      </c>
      <c r="AA67" s="31">
        <v>1.3804347826086956</v>
      </c>
      <c r="AB67" s="31">
        <v>0</v>
      </c>
      <c r="AC67" s="31">
        <v>14.039130434782608</v>
      </c>
      <c r="AD67" s="31">
        <v>0</v>
      </c>
      <c r="AE67" s="31">
        <v>0</v>
      </c>
      <c r="AF67" t="s">
        <v>10</v>
      </c>
      <c r="AG67" s="32">
        <v>4</v>
      </c>
      <c r="AH67"/>
    </row>
    <row r="68" spans="1:34" x14ac:dyDescent="0.25">
      <c r="A68" t="s">
        <v>634</v>
      </c>
      <c r="B68" t="s">
        <v>332</v>
      </c>
      <c r="C68" t="s">
        <v>520</v>
      </c>
      <c r="D68" t="s">
        <v>579</v>
      </c>
      <c r="E68" s="31">
        <v>66.967391304347828</v>
      </c>
      <c r="F68" s="31">
        <v>3.1141730238597622</v>
      </c>
      <c r="G68" s="31">
        <v>2.8494286641778923</v>
      </c>
      <c r="H68" s="31">
        <v>0.43542119785749073</v>
      </c>
      <c r="I68" s="31">
        <v>0.17813504301249797</v>
      </c>
      <c r="J68" s="31">
        <v>208.54804347826084</v>
      </c>
      <c r="K68" s="31">
        <v>190.81880434782605</v>
      </c>
      <c r="L68" s="31">
        <v>29.159021739130438</v>
      </c>
      <c r="M68" s="31">
        <v>11.929239130434782</v>
      </c>
      <c r="N68" s="31">
        <v>12.62108695652174</v>
      </c>
      <c r="O68" s="31">
        <v>4.6086956521739131</v>
      </c>
      <c r="P68" s="31">
        <v>64.542282608695672</v>
      </c>
      <c r="Q68" s="31">
        <v>64.042826086956538</v>
      </c>
      <c r="R68" s="31">
        <v>0.49945652173913047</v>
      </c>
      <c r="S68" s="31">
        <v>114.84673913043471</v>
      </c>
      <c r="T68" s="31">
        <v>108.70858695652167</v>
      </c>
      <c r="U68" s="31">
        <v>6.1381521739130447</v>
      </c>
      <c r="V68" s="31">
        <v>0</v>
      </c>
      <c r="W68" s="31">
        <v>31.741304347826087</v>
      </c>
      <c r="X68" s="31">
        <v>0.39402173913043476</v>
      </c>
      <c r="Y68" s="31">
        <v>0.79891304347826086</v>
      </c>
      <c r="Z68" s="31">
        <v>0</v>
      </c>
      <c r="AA68" s="31">
        <v>20.990217391304348</v>
      </c>
      <c r="AB68" s="31">
        <v>0</v>
      </c>
      <c r="AC68" s="31">
        <v>9.5581521739130437</v>
      </c>
      <c r="AD68" s="31">
        <v>0</v>
      </c>
      <c r="AE68" s="31">
        <v>0</v>
      </c>
      <c r="AF68" t="s">
        <v>112</v>
      </c>
      <c r="AG68" s="32">
        <v>4</v>
      </c>
      <c r="AH68"/>
    </row>
    <row r="69" spans="1:34" x14ac:dyDescent="0.25">
      <c r="A69" t="s">
        <v>634</v>
      </c>
      <c r="B69" t="s">
        <v>234</v>
      </c>
      <c r="C69" t="s">
        <v>452</v>
      </c>
      <c r="D69" t="s">
        <v>577</v>
      </c>
      <c r="E69" s="31">
        <v>68.543478260869563</v>
      </c>
      <c r="F69" s="31">
        <v>3.0827814779575005</v>
      </c>
      <c r="G69" s="31">
        <v>2.8665461465271171</v>
      </c>
      <c r="H69" s="31">
        <v>0.55065968918490338</v>
      </c>
      <c r="I69" s="31">
        <v>0.38263241357437372</v>
      </c>
      <c r="J69" s="31">
        <v>211.30456521739129</v>
      </c>
      <c r="K69" s="31">
        <v>196.48304347826087</v>
      </c>
      <c r="L69" s="31">
        <v>37.744130434782612</v>
      </c>
      <c r="M69" s="31">
        <v>26.226956521739137</v>
      </c>
      <c r="N69" s="31">
        <v>6.3867391304347816</v>
      </c>
      <c r="O69" s="31">
        <v>5.1304347826086953</v>
      </c>
      <c r="P69" s="31">
        <v>53.700326086956515</v>
      </c>
      <c r="Q69" s="31">
        <v>50.395978260869562</v>
      </c>
      <c r="R69" s="31">
        <v>3.3043478260869565</v>
      </c>
      <c r="S69" s="31">
        <v>119.86010869565217</v>
      </c>
      <c r="T69" s="31">
        <v>104.15826086956523</v>
      </c>
      <c r="U69" s="31">
        <v>15.701847826086953</v>
      </c>
      <c r="V69" s="31">
        <v>0</v>
      </c>
      <c r="W69" s="31">
        <v>2.7826086956521738</v>
      </c>
      <c r="X69" s="31">
        <v>0</v>
      </c>
      <c r="Y69" s="31">
        <v>0.86956521739130432</v>
      </c>
      <c r="Z69" s="31">
        <v>1.9130434782608696</v>
      </c>
      <c r="AA69" s="31">
        <v>0</v>
      </c>
      <c r="AB69" s="31">
        <v>0</v>
      </c>
      <c r="AC69" s="31">
        <v>0</v>
      </c>
      <c r="AD69" s="31">
        <v>0</v>
      </c>
      <c r="AE69" s="31">
        <v>0</v>
      </c>
      <c r="AF69" t="s">
        <v>14</v>
      </c>
      <c r="AG69" s="32">
        <v>4</v>
      </c>
      <c r="AH69"/>
    </row>
    <row r="70" spans="1:34" x14ac:dyDescent="0.25">
      <c r="A70" t="s">
        <v>634</v>
      </c>
      <c r="B70" t="s">
        <v>304</v>
      </c>
      <c r="C70" t="s">
        <v>498</v>
      </c>
      <c r="D70" t="s">
        <v>608</v>
      </c>
      <c r="E70" s="31">
        <v>107.01086956521739</v>
      </c>
      <c r="F70" s="31">
        <v>2.814068054850178</v>
      </c>
      <c r="G70" s="31">
        <v>2.5535347892331135</v>
      </c>
      <c r="H70" s="31">
        <v>0.48882579989842573</v>
      </c>
      <c r="I70" s="31">
        <v>0.22829253428136112</v>
      </c>
      <c r="J70" s="31">
        <v>301.13586956521743</v>
      </c>
      <c r="K70" s="31">
        <v>273.2559782608696</v>
      </c>
      <c r="L70" s="31">
        <v>52.30967391304349</v>
      </c>
      <c r="M70" s="31">
        <v>24.429782608695653</v>
      </c>
      <c r="N70" s="31">
        <v>22.749456521739138</v>
      </c>
      <c r="O70" s="31">
        <v>5.1304347826086953</v>
      </c>
      <c r="P70" s="31">
        <v>61.703369565217393</v>
      </c>
      <c r="Q70" s="31">
        <v>61.703369565217393</v>
      </c>
      <c r="R70" s="31">
        <v>0</v>
      </c>
      <c r="S70" s="31">
        <v>187.12282608695654</v>
      </c>
      <c r="T70" s="31">
        <v>168.29554347826087</v>
      </c>
      <c r="U70" s="31">
        <v>18.827282608695654</v>
      </c>
      <c r="V70" s="31">
        <v>0</v>
      </c>
      <c r="W70" s="31">
        <v>8.6956521739130432E-2</v>
      </c>
      <c r="X70" s="31">
        <v>0</v>
      </c>
      <c r="Y70" s="31">
        <v>8.6956521739130432E-2</v>
      </c>
      <c r="Z70" s="31">
        <v>0</v>
      </c>
      <c r="AA70" s="31">
        <v>0</v>
      </c>
      <c r="AB70" s="31">
        <v>0</v>
      </c>
      <c r="AC70" s="31">
        <v>0</v>
      </c>
      <c r="AD70" s="31">
        <v>0</v>
      </c>
      <c r="AE70" s="31">
        <v>0</v>
      </c>
      <c r="AF70" t="s">
        <v>84</v>
      </c>
      <c r="AG70" s="32">
        <v>4</v>
      </c>
      <c r="AH70"/>
    </row>
    <row r="71" spans="1:34" x14ac:dyDescent="0.25">
      <c r="A71" t="s">
        <v>634</v>
      </c>
      <c r="B71" t="s">
        <v>279</v>
      </c>
      <c r="C71" t="s">
        <v>483</v>
      </c>
      <c r="D71" t="s">
        <v>595</v>
      </c>
      <c r="E71" s="31">
        <v>116.82608695652173</v>
      </c>
      <c r="F71" s="31">
        <v>3.0171966877558614</v>
      </c>
      <c r="G71" s="31">
        <v>2.7983196873836991</v>
      </c>
      <c r="H71" s="31">
        <v>0.53913844436174185</v>
      </c>
      <c r="I71" s="31">
        <v>0.36789821362113884</v>
      </c>
      <c r="J71" s="31">
        <v>352.48728260869564</v>
      </c>
      <c r="K71" s="31">
        <v>326.91673913043473</v>
      </c>
      <c r="L71" s="31">
        <v>62.985434782608706</v>
      </c>
      <c r="M71" s="31">
        <v>42.980108695652177</v>
      </c>
      <c r="N71" s="31">
        <v>16.961847826086963</v>
      </c>
      <c r="O71" s="31">
        <v>3.0434782608695654</v>
      </c>
      <c r="P71" s="31">
        <v>90.433043478260828</v>
      </c>
      <c r="Q71" s="31">
        <v>84.867826086956484</v>
      </c>
      <c r="R71" s="31">
        <v>5.5652173913043477</v>
      </c>
      <c r="S71" s="31">
        <v>199.0688043478261</v>
      </c>
      <c r="T71" s="31">
        <v>188.76750000000001</v>
      </c>
      <c r="U71" s="31">
        <v>10.301304347826086</v>
      </c>
      <c r="V71" s="31">
        <v>0</v>
      </c>
      <c r="W71" s="31">
        <v>1.1304347826086956</v>
      </c>
      <c r="X71" s="31">
        <v>0</v>
      </c>
      <c r="Y71" s="31">
        <v>0.86956521739130432</v>
      </c>
      <c r="Z71" s="31">
        <v>0.2608695652173913</v>
      </c>
      <c r="AA71" s="31">
        <v>0</v>
      </c>
      <c r="AB71" s="31">
        <v>0</v>
      </c>
      <c r="AC71" s="31">
        <v>0</v>
      </c>
      <c r="AD71" s="31">
        <v>0</v>
      </c>
      <c r="AE71" s="31">
        <v>0</v>
      </c>
      <c r="AF71" t="s">
        <v>59</v>
      </c>
      <c r="AG71" s="32">
        <v>4</v>
      </c>
      <c r="AH71"/>
    </row>
    <row r="72" spans="1:34" x14ac:dyDescent="0.25">
      <c r="A72" t="s">
        <v>634</v>
      </c>
      <c r="B72" t="s">
        <v>326</v>
      </c>
      <c r="C72" t="s">
        <v>515</v>
      </c>
      <c r="D72" t="s">
        <v>618</v>
      </c>
      <c r="E72" s="31">
        <v>63.5</v>
      </c>
      <c r="F72" s="31">
        <v>3.1502807257788423</v>
      </c>
      <c r="G72" s="31">
        <v>2.8018521054433414</v>
      </c>
      <c r="H72" s="31">
        <v>0.54987675453611773</v>
      </c>
      <c r="I72" s="31">
        <v>0.24604416295789114</v>
      </c>
      <c r="J72" s="31">
        <v>200.0428260869565</v>
      </c>
      <c r="K72" s="31">
        <v>177.91760869565218</v>
      </c>
      <c r="L72" s="31">
        <v>34.917173913043477</v>
      </c>
      <c r="M72" s="31">
        <v>15.623804347826088</v>
      </c>
      <c r="N72" s="31">
        <v>13.815108695652174</v>
      </c>
      <c r="O72" s="31">
        <v>5.4782608695652177</v>
      </c>
      <c r="P72" s="31">
        <v>34.887173913043483</v>
      </c>
      <c r="Q72" s="31">
        <v>32.055326086956526</v>
      </c>
      <c r="R72" s="31">
        <v>2.8318478260869564</v>
      </c>
      <c r="S72" s="31">
        <v>130.23847826086956</v>
      </c>
      <c r="T72" s="31">
        <v>117.77239130434782</v>
      </c>
      <c r="U72" s="31">
        <v>12.466086956521735</v>
      </c>
      <c r="V72" s="31">
        <v>0</v>
      </c>
      <c r="W72" s="31">
        <v>68.711956521739125</v>
      </c>
      <c r="X72" s="31">
        <v>6.5733695652173916</v>
      </c>
      <c r="Y72" s="31">
        <v>1.2146739130434783</v>
      </c>
      <c r="Z72" s="31">
        <v>5.4782608695652177</v>
      </c>
      <c r="AA72" s="31">
        <v>4.7472826086956523</v>
      </c>
      <c r="AB72" s="31">
        <v>0</v>
      </c>
      <c r="AC72" s="31">
        <v>50.698369565217391</v>
      </c>
      <c r="AD72" s="31">
        <v>0</v>
      </c>
      <c r="AE72" s="31">
        <v>0</v>
      </c>
      <c r="AF72" t="s">
        <v>106</v>
      </c>
      <c r="AG72" s="32">
        <v>4</v>
      </c>
      <c r="AH72"/>
    </row>
    <row r="73" spans="1:34" x14ac:dyDescent="0.25">
      <c r="A73" t="s">
        <v>634</v>
      </c>
      <c r="B73" t="s">
        <v>291</v>
      </c>
      <c r="C73" t="s">
        <v>441</v>
      </c>
      <c r="D73" t="s">
        <v>568</v>
      </c>
      <c r="E73" s="31">
        <v>115.27173913043478</v>
      </c>
      <c r="F73" s="31">
        <v>2.9950089580386612</v>
      </c>
      <c r="G73" s="31">
        <v>2.8274757190004713</v>
      </c>
      <c r="H73" s="31">
        <v>0.39806883545497407</v>
      </c>
      <c r="I73" s="31">
        <v>0.23945780292314942</v>
      </c>
      <c r="J73" s="31">
        <v>345.23989130434785</v>
      </c>
      <c r="K73" s="31">
        <v>325.92804347826086</v>
      </c>
      <c r="L73" s="31">
        <v>45.886086956521737</v>
      </c>
      <c r="M73" s="31">
        <v>27.602717391304342</v>
      </c>
      <c r="N73" s="31">
        <v>13.065978260869569</v>
      </c>
      <c r="O73" s="31">
        <v>5.2173913043478262</v>
      </c>
      <c r="P73" s="31">
        <v>102.60076086956521</v>
      </c>
      <c r="Q73" s="31">
        <v>101.57228260869564</v>
      </c>
      <c r="R73" s="31">
        <v>1.0284782608695651</v>
      </c>
      <c r="S73" s="31">
        <v>196.75304347826091</v>
      </c>
      <c r="T73" s="31">
        <v>196.75304347826091</v>
      </c>
      <c r="U73" s="31">
        <v>0</v>
      </c>
      <c r="V73" s="31">
        <v>0</v>
      </c>
      <c r="W73" s="31">
        <v>57.017173913043486</v>
      </c>
      <c r="X73" s="31">
        <v>0</v>
      </c>
      <c r="Y73" s="31">
        <v>0.34782608695652173</v>
      </c>
      <c r="Z73" s="31">
        <v>0</v>
      </c>
      <c r="AA73" s="31">
        <v>35.405000000000008</v>
      </c>
      <c r="AB73" s="31">
        <v>0</v>
      </c>
      <c r="AC73" s="31">
        <v>21.264347826086954</v>
      </c>
      <c r="AD73" s="31">
        <v>0</v>
      </c>
      <c r="AE73" s="31">
        <v>0</v>
      </c>
      <c r="AF73" t="s">
        <v>71</v>
      </c>
      <c r="AG73" s="32">
        <v>4</v>
      </c>
      <c r="AH73"/>
    </row>
    <row r="74" spans="1:34" x14ac:dyDescent="0.25">
      <c r="A74" t="s">
        <v>634</v>
      </c>
      <c r="B74" t="s">
        <v>375</v>
      </c>
      <c r="C74" t="s">
        <v>546</v>
      </c>
      <c r="D74" t="s">
        <v>603</v>
      </c>
      <c r="E74" s="31">
        <v>100.76086956521739</v>
      </c>
      <c r="F74" s="31">
        <v>2.7491585760517796</v>
      </c>
      <c r="G74" s="31">
        <v>2.5129827400215752</v>
      </c>
      <c r="H74" s="31">
        <v>0.65637648327939602</v>
      </c>
      <c r="I74" s="31">
        <v>0.42334627831715216</v>
      </c>
      <c r="J74" s="31">
        <v>277.00760869565215</v>
      </c>
      <c r="K74" s="31">
        <v>253.21032608695654</v>
      </c>
      <c r="L74" s="31">
        <v>66.13706521739131</v>
      </c>
      <c r="M74" s="31">
        <v>42.656739130434786</v>
      </c>
      <c r="N74" s="31">
        <v>18.87163043478261</v>
      </c>
      <c r="O74" s="31">
        <v>4.6086956521739131</v>
      </c>
      <c r="P74" s="31">
        <v>48.352608695652172</v>
      </c>
      <c r="Q74" s="31">
        <v>48.035652173913043</v>
      </c>
      <c r="R74" s="31">
        <v>0.31695652173913047</v>
      </c>
      <c r="S74" s="31">
        <v>162.51793478260868</v>
      </c>
      <c r="T74" s="31">
        <v>111.89597826086957</v>
      </c>
      <c r="U74" s="31">
        <v>50.621956521739122</v>
      </c>
      <c r="V74" s="31">
        <v>0</v>
      </c>
      <c r="W74" s="31">
        <v>8.6956521739130432E-2</v>
      </c>
      <c r="X74" s="31">
        <v>0</v>
      </c>
      <c r="Y74" s="31">
        <v>8.6956521739130432E-2</v>
      </c>
      <c r="Z74" s="31">
        <v>0</v>
      </c>
      <c r="AA74" s="31">
        <v>0</v>
      </c>
      <c r="AB74" s="31">
        <v>0</v>
      </c>
      <c r="AC74" s="31">
        <v>0</v>
      </c>
      <c r="AD74" s="31">
        <v>0</v>
      </c>
      <c r="AE74" s="31">
        <v>0</v>
      </c>
      <c r="AF74" t="s">
        <v>155</v>
      </c>
      <c r="AG74" s="32">
        <v>4</v>
      </c>
      <c r="AH74"/>
    </row>
    <row r="75" spans="1:34" x14ac:dyDescent="0.25">
      <c r="A75" t="s">
        <v>634</v>
      </c>
      <c r="B75" t="s">
        <v>237</v>
      </c>
      <c r="C75" t="s">
        <v>455</v>
      </c>
      <c r="D75" t="s">
        <v>579</v>
      </c>
      <c r="E75" s="31">
        <v>67.728260869565219</v>
      </c>
      <c r="F75" s="31">
        <v>4.5047504413416783</v>
      </c>
      <c r="G75" s="31">
        <v>3.9416337666506185</v>
      </c>
      <c r="H75" s="31">
        <v>0.42044776119402988</v>
      </c>
      <c r="I75" s="31">
        <v>0.18177339110897128</v>
      </c>
      <c r="J75" s="31">
        <v>305.09891304347826</v>
      </c>
      <c r="K75" s="31">
        <v>266.96000000000004</v>
      </c>
      <c r="L75" s="31">
        <v>28.476195652173917</v>
      </c>
      <c r="M75" s="31">
        <v>12.311195652173915</v>
      </c>
      <c r="N75" s="31">
        <v>16.165000000000003</v>
      </c>
      <c r="O75" s="31">
        <v>0</v>
      </c>
      <c r="P75" s="31">
        <v>104.88163043478261</v>
      </c>
      <c r="Q75" s="31">
        <v>82.907717391304345</v>
      </c>
      <c r="R75" s="31">
        <v>21.973913043478259</v>
      </c>
      <c r="S75" s="31">
        <v>171.74108695652174</v>
      </c>
      <c r="T75" s="31">
        <v>171.74108695652174</v>
      </c>
      <c r="U75" s="31">
        <v>0</v>
      </c>
      <c r="V75" s="31">
        <v>0</v>
      </c>
      <c r="W75" s="31">
        <v>0</v>
      </c>
      <c r="X75" s="31">
        <v>0</v>
      </c>
      <c r="Y75" s="31">
        <v>0</v>
      </c>
      <c r="Z75" s="31">
        <v>0</v>
      </c>
      <c r="AA75" s="31">
        <v>0</v>
      </c>
      <c r="AB75" s="31">
        <v>0</v>
      </c>
      <c r="AC75" s="31">
        <v>0</v>
      </c>
      <c r="AD75" s="31">
        <v>0</v>
      </c>
      <c r="AE75" s="31">
        <v>0</v>
      </c>
      <c r="AF75" t="s">
        <v>17</v>
      </c>
      <c r="AG75" s="32">
        <v>4</v>
      </c>
      <c r="AH75"/>
    </row>
    <row r="76" spans="1:34" x14ac:dyDescent="0.25">
      <c r="A76" t="s">
        <v>634</v>
      </c>
      <c r="B76" t="s">
        <v>397</v>
      </c>
      <c r="C76" t="s">
        <v>517</v>
      </c>
      <c r="D76" t="s">
        <v>619</v>
      </c>
      <c r="E76" s="31">
        <v>14.913043478260869</v>
      </c>
      <c r="F76" s="31">
        <v>8.1670699708454837</v>
      </c>
      <c r="G76" s="31">
        <v>7.2025583090379026</v>
      </c>
      <c r="H76" s="31">
        <v>3.2602842565597672</v>
      </c>
      <c r="I76" s="31">
        <v>3.0795262390670559</v>
      </c>
      <c r="J76" s="31">
        <v>121.79586956521742</v>
      </c>
      <c r="K76" s="31">
        <v>107.41206521739133</v>
      </c>
      <c r="L76" s="31">
        <v>48.620760869565224</v>
      </c>
      <c r="M76" s="31">
        <v>45.925108695652177</v>
      </c>
      <c r="N76" s="31">
        <v>2.6956521739130435</v>
      </c>
      <c r="O76" s="31">
        <v>0</v>
      </c>
      <c r="P76" s="31">
        <v>11.688152173913045</v>
      </c>
      <c r="Q76" s="31">
        <v>0</v>
      </c>
      <c r="R76" s="31">
        <v>11.688152173913045</v>
      </c>
      <c r="S76" s="31">
        <v>61.486956521739145</v>
      </c>
      <c r="T76" s="31">
        <v>61.486956521739145</v>
      </c>
      <c r="U76" s="31">
        <v>0</v>
      </c>
      <c r="V76" s="31">
        <v>0</v>
      </c>
      <c r="W76" s="31">
        <v>0</v>
      </c>
      <c r="X76" s="31">
        <v>0</v>
      </c>
      <c r="Y76" s="31">
        <v>0</v>
      </c>
      <c r="Z76" s="31">
        <v>0</v>
      </c>
      <c r="AA76" s="31">
        <v>0</v>
      </c>
      <c r="AB76" s="31">
        <v>0</v>
      </c>
      <c r="AC76" s="31">
        <v>0</v>
      </c>
      <c r="AD76" s="31">
        <v>0</v>
      </c>
      <c r="AE76" s="31">
        <v>0</v>
      </c>
      <c r="AF76" t="s">
        <v>177</v>
      </c>
      <c r="AG76" s="32">
        <v>4</v>
      </c>
      <c r="AH76"/>
    </row>
    <row r="77" spans="1:34" x14ac:dyDescent="0.25">
      <c r="A77" t="s">
        <v>634</v>
      </c>
      <c r="B77" t="s">
        <v>382</v>
      </c>
      <c r="C77" t="s">
        <v>441</v>
      </c>
      <c r="D77" t="s">
        <v>568</v>
      </c>
      <c r="E77" s="31">
        <v>86.108695652173907</v>
      </c>
      <c r="F77" s="31">
        <v>3.3005869729866193</v>
      </c>
      <c r="G77" s="31">
        <v>2.9078831103256757</v>
      </c>
      <c r="H77" s="31">
        <v>0.44799293107801058</v>
      </c>
      <c r="I77" s="31">
        <v>7.3213834890179241E-2</v>
      </c>
      <c r="J77" s="31">
        <v>284.20923913043475</v>
      </c>
      <c r="K77" s="31">
        <v>250.39402173913044</v>
      </c>
      <c r="L77" s="31">
        <v>38.576086956521735</v>
      </c>
      <c r="M77" s="31">
        <v>6.3043478260869561</v>
      </c>
      <c r="N77" s="31">
        <v>23.964673913043477</v>
      </c>
      <c r="O77" s="31">
        <v>8.3070652173913047</v>
      </c>
      <c r="P77" s="31">
        <v>60.440217391304344</v>
      </c>
      <c r="Q77" s="31">
        <v>58.896739130434781</v>
      </c>
      <c r="R77" s="31">
        <v>1.5434782608695652</v>
      </c>
      <c r="S77" s="31">
        <v>185.19293478260869</v>
      </c>
      <c r="T77" s="31">
        <v>182.375</v>
      </c>
      <c r="U77" s="31">
        <v>2.8179347826086958</v>
      </c>
      <c r="V77" s="31">
        <v>0</v>
      </c>
      <c r="W77" s="31">
        <v>0</v>
      </c>
      <c r="X77" s="31">
        <v>0</v>
      </c>
      <c r="Y77" s="31">
        <v>0</v>
      </c>
      <c r="Z77" s="31">
        <v>0</v>
      </c>
      <c r="AA77" s="31">
        <v>0</v>
      </c>
      <c r="AB77" s="31">
        <v>0</v>
      </c>
      <c r="AC77" s="31">
        <v>0</v>
      </c>
      <c r="AD77" s="31">
        <v>0</v>
      </c>
      <c r="AE77" s="31">
        <v>0</v>
      </c>
      <c r="AF77" t="s">
        <v>162</v>
      </c>
      <c r="AG77" s="32">
        <v>4</v>
      </c>
      <c r="AH77"/>
    </row>
    <row r="78" spans="1:34" x14ac:dyDescent="0.25">
      <c r="A78" t="s">
        <v>634</v>
      </c>
      <c r="B78" t="s">
        <v>240</v>
      </c>
      <c r="C78" t="s">
        <v>457</v>
      </c>
      <c r="D78" t="s">
        <v>574</v>
      </c>
      <c r="E78" s="31">
        <v>65.5</v>
      </c>
      <c r="F78" s="31">
        <v>3.5713159641553274</v>
      </c>
      <c r="G78" s="31">
        <v>3.0733488217723202</v>
      </c>
      <c r="H78" s="31">
        <v>0.93660803186193176</v>
      </c>
      <c r="I78" s="31">
        <v>0.43864088947892466</v>
      </c>
      <c r="J78" s="31">
        <v>233.92119565217394</v>
      </c>
      <c r="K78" s="31">
        <v>201.30434782608697</v>
      </c>
      <c r="L78" s="31">
        <v>61.34782608695653</v>
      </c>
      <c r="M78" s="31">
        <v>28.730978260869566</v>
      </c>
      <c r="N78" s="31">
        <v>27.921195652173914</v>
      </c>
      <c r="O78" s="31">
        <v>4.6956521739130439</v>
      </c>
      <c r="P78" s="31">
        <v>50.149456521739133</v>
      </c>
      <c r="Q78" s="31">
        <v>50.149456521739133</v>
      </c>
      <c r="R78" s="31">
        <v>0</v>
      </c>
      <c r="S78" s="31">
        <v>122.42391304347825</v>
      </c>
      <c r="T78" s="31">
        <v>115.91032608695652</v>
      </c>
      <c r="U78" s="31">
        <v>6.5135869565217392</v>
      </c>
      <c r="V78" s="31">
        <v>0</v>
      </c>
      <c r="W78" s="31">
        <v>2.2527173913043477</v>
      </c>
      <c r="X78" s="31">
        <v>0</v>
      </c>
      <c r="Y78" s="31">
        <v>0</v>
      </c>
      <c r="Z78" s="31">
        <v>0</v>
      </c>
      <c r="AA78" s="31">
        <v>0</v>
      </c>
      <c r="AB78" s="31">
        <v>0</v>
      </c>
      <c r="AC78" s="31">
        <v>2.2527173913043477</v>
      </c>
      <c r="AD78" s="31">
        <v>0</v>
      </c>
      <c r="AE78" s="31">
        <v>0</v>
      </c>
      <c r="AF78" t="s">
        <v>20</v>
      </c>
      <c r="AG78" s="32">
        <v>4</v>
      </c>
      <c r="AH78"/>
    </row>
    <row r="79" spans="1:34" x14ac:dyDescent="0.25">
      <c r="A79" t="s">
        <v>634</v>
      </c>
      <c r="B79" t="s">
        <v>221</v>
      </c>
      <c r="C79" t="s">
        <v>441</v>
      </c>
      <c r="D79" t="s">
        <v>568</v>
      </c>
      <c r="E79" s="31">
        <v>69.358695652173907</v>
      </c>
      <c r="F79" s="31">
        <v>3.4054709293214236</v>
      </c>
      <c r="G79" s="31">
        <v>3.3352624980410597</v>
      </c>
      <c r="H79" s="31">
        <v>0.45552734681084461</v>
      </c>
      <c r="I79" s="31">
        <v>0.38531891553048103</v>
      </c>
      <c r="J79" s="31">
        <v>236.19902173913044</v>
      </c>
      <c r="K79" s="31">
        <v>231.32945652173913</v>
      </c>
      <c r="L79" s="31">
        <v>31.594782608695645</v>
      </c>
      <c r="M79" s="31">
        <v>26.725217391304341</v>
      </c>
      <c r="N79" s="31">
        <v>0</v>
      </c>
      <c r="O79" s="31">
        <v>4.8695652173913047</v>
      </c>
      <c r="P79" s="31">
        <v>65.580543478260878</v>
      </c>
      <c r="Q79" s="31">
        <v>65.580543478260878</v>
      </c>
      <c r="R79" s="31">
        <v>0</v>
      </c>
      <c r="S79" s="31">
        <v>139.02369565217393</v>
      </c>
      <c r="T79" s="31">
        <v>139.02369565217393</v>
      </c>
      <c r="U79" s="31">
        <v>0</v>
      </c>
      <c r="V79" s="31">
        <v>0</v>
      </c>
      <c r="W79" s="31">
        <v>0</v>
      </c>
      <c r="X79" s="31">
        <v>0</v>
      </c>
      <c r="Y79" s="31">
        <v>0</v>
      </c>
      <c r="Z79" s="31">
        <v>0</v>
      </c>
      <c r="AA79" s="31">
        <v>0</v>
      </c>
      <c r="AB79" s="31">
        <v>0</v>
      </c>
      <c r="AC79" s="31">
        <v>0</v>
      </c>
      <c r="AD79" s="31">
        <v>0</v>
      </c>
      <c r="AE79" s="31">
        <v>0</v>
      </c>
      <c r="AF79" t="s">
        <v>1</v>
      </c>
      <c r="AG79" s="32">
        <v>4</v>
      </c>
      <c r="AH79"/>
    </row>
    <row r="80" spans="1:34" x14ac:dyDescent="0.25">
      <c r="A80" t="s">
        <v>634</v>
      </c>
      <c r="B80" t="s">
        <v>391</v>
      </c>
      <c r="C80" t="s">
        <v>448</v>
      </c>
      <c r="D80" t="s">
        <v>573</v>
      </c>
      <c r="E80" s="31">
        <v>56</v>
      </c>
      <c r="F80" s="31">
        <v>4.2983792701863353</v>
      </c>
      <c r="G80" s="31">
        <v>4.2010384316770191</v>
      </c>
      <c r="H80" s="31">
        <v>0.79784549689440998</v>
      </c>
      <c r="I80" s="31">
        <v>0.70050465838509324</v>
      </c>
      <c r="J80" s="31">
        <v>240.70923913043478</v>
      </c>
      <c r="K80" s="31">
        <v>235.25815217391306</v>
      </c>
      <c r="L80" s="31">
        <v>44.679347826086961</v>
      </c>
      <c r="M80" s="31">
        <v>39.228260869565219</v>
      </c>
      <c r="N80" s="31">
        <v>0</v>
      </c>
      <c r="O80" s="31">
        <v>5.4510869565217392</v>
      </c>
      <c r="P80" s="31">
        <v>34.198369565217391</v>
      </c>
      <c r="Q80" s="31">
        <v>34.198369565217391</v>
      </c>
      <c r="R80" s="31">
        <v>0</v>
      </c>
      <c r="S80" s="31">
        <v>161.83152173913044</v>
      </c>
      <c r="T80" s="31">
        <v>151.41847826086956</v>
      </c>
      <c r="U80" s="31">
        <v>10.413043478260869</v>
      </c>
      <c r="V80" s="31">
        <v>0</v>
      </c>
      <c r="W80" s="31">
        <v>0</v>
      </c>
      <c r="X80" s="31">
        <v>0</v>
      </c>
      <c r="Y80" s="31">
        <v>0</v>
      </c>
      <c r="Z80" s="31">
        <v>0</v>
      </c>
      <c r="AA80" s="31">
        <v>0</v>
      </c>
      <c r="AB80" s="31">
        <v>0</v>
      </c>
      <c r="AC80" s="31">
        <v>0</v>
      </c>
      <c r="AD80" s="31">
        <v>0</v>
      </c>
      <c r="AE80" s="31">
        <v>0</v>
      </c>
      <c r="AF80" t="s">
        <v>171</v>
      </c>
      <c r="AG80" s="32">
        <v>4</v>
      </c>
      <c r="AH80"/>
    </row>
    <row r="81" spans="1:34" x14ac:dyDescent="0.25">
      <c r="A81" t="s">
        <v>634</v>
      </c>
      <c r="B81" t="s">
        <v>252</v>
      </c>
      <c r="C81" t="s">
        <v>465</v>
      </c>
      <c r="D81" t="s">
        <v>586</v>
      </c>
      <c r="E81" s="31">
        <v>87.184782608695656</v>
      </c>
      <c r="F81" s="31">
        <v>2.9469367909238247</v>
      </c>
      <c r="G81" s="31">
        <v>2.7943847400573487</v>
      </c>
      <c r="H81" s="31">
        <v>0.55486847026555297</v>
      </c>
      <c r="I81" s="31">
        <v>0.40231641939907747</v>
      </c>
      <c r="J81" s="31">
        <v>256.92804347826086</v>
      </c>
      <c r="K81" s="31">
        <v>243.62782608695647</v>
      </c>
      <c r="L81" s="31">
        <v>48.376086956521746</v>
      </c>
      <c r="M81" s="31">
        <v>35.075869565217396</v>
      </c>
      <c r="N81" s="31">
        <v>8.0828260869565209</v>
      </c>
      <c r="O81" s="31">
        <v>5.2173913043478262</v>
      </c>
      <c r="P81" s="31">
        <v>54.002173913043507</v>
      </c>
      <c r="Q81" s="31">
        <v>54.002173913043507</v>
      </c>
      <c r="R81" s="31">
        <v>0</v>
      </c>
      <c r="S81" s="31">
        <v>154.54978260869558</v>
      </c>
      <c r="T81" s="31">
        <v>133.00358695652167</v>
      </c>
      <c r="U81" s="31">
        <v>21.546195652173914</v>
      </c>
      <c r="V81" s="31">
        <v>0</v>
      </c>
      <c r="W81" s="31">
        <v>0</v>
      </c>
      <c r="X81" s="31">
        <v>0</v>
      </c>
      <c r="Y81" s="31">
        <v>0</v>
      </c>
      <c r="Z81" s="31">
        <v>0</v>
      </c>
      <c r="AA81" s="31">
        <v>0</v>
      </c>
      <c r="AB81" s="31">
        <v>0</v>
      </c>
      <c r="AC81" s="31">
        <v>0</v>
      </c>
      <c r="AD81" s="31">
        <v>0</v>
      </c>
      <c r="AE81" s="31">
        <v>0</v>
      </c>
      <c r="AF81" t="s">
        <v>32</v>
      </c>
      <c r="AG81" s="32">
        <v>4</v>
      </c>
      <c r="AH81"/>
    </row>
    <row r="82" spans="1:34" x14ac:dyDescent="0.25">
      <c r="A82" t="s">
        <v>634</v>
      </c>
      <c r="B82" t="s">
        <v>363</v>
      </c>
      <c r="C82" t="s">
        <v>539</v>
      </c>
      <c r="D82" t="s">
        <v>628</v>
      </c>
      <c r="E82" s="31">
        <v>69.836956521739125</v>
      </c>
      <c r="F82" s="31">
        <v>4.8615688715953302</v>
      </c>
      <c r="G82" s="31">
        <v>4.5737867704280148</v>
      </c>
      <c r="H82" s="31">
        <v>0.44498054474708171</v>
      </c>
      <c r="I82" s="31">
        <v>0.29431906614785996</v>
      </c>
      <c r="J82" s="31">
        <v>339.51717391304345</v>
      </c>
      <c r="K82" s="31">
        <v>319.41934782608689</v>
      </c>
      <c r="L82" s="31">
        <v>31.076086956521738</v>
      </c>
      <c r="M82" s="31">
        <v>20.554347826086957</v>
      </c>
      <c r="N82" s="31">
        <v>5.2173913043478262</v>
      </c>
      <c r="O82" s="31">
        <v>5.3043478260869561</v>
      </c>
      <c r="P82" s="31">
        <v>108.27445652173913</v>
      </c>
      <c r="Q82" s="31">
        <v>98.698369565217391</v>
      </c>
      <c r="R82" s="31">
        <v>9.5760869565217384</v>
      </c>
      <c r="S82" s="31">
        <v>200.16663043478258</v>
      </c>
      <c r="T82" s="31">
        <v>200.16663043478258</v>
      </c>
      <c r="U82" s="31">
        <v>0</v>
      </c>
      <c r="V82" s="31">
        <v>0</v>
      </c>
      <c r="W82" s="31">
        <v>3.2635869565217392</v>
      </c>
      <c r="X82" s="31">
        <v>0</v>
      </c>
      <c r="Y82" s="31">
        <v>0</v>
      </c>
      <c r="Z82" s="31">
        <v>0</v>
      </c>
      <c r="AA82" s="31">
        <v>3.2635869565217392</v>
      </c>
      <c r="AB82" s="31">
        <v>0</v>
      </c>
      <c r="AC82" s="31">
        <v>0</v>
      </c>
      <c r="AD82" s="31">
        <v>0</v>
      </c>
      <c r="AE82" s="31">
        <v>0</v>
      </c>
      <c r="AF82" t="s">
        <v>143</v>
      </c>
      <c r="AG82" s="32">
        <v>4</v>
      </c>
      <c r="AH82"/>
    </row>
    <row r="83" spans="1:34" x14ac:dyDescent="0.25">
      <c r="A83" t="s">
        <v>634</v>
      </c>
      <c r="B83" t="s">
        <v>361</v>
      </c>
      <c r="C83" t="s">
        <v>538</v>
      </c>
      <c r="D83" t="s">
        <v>586</v>
      </c>
      <c r="E83" s="31">
        <v>130.80434782608697</v>
      </c>
      <c r="F83" s="31">
        <v>4.9492205417982387</v>
      </c>
      <c r="G83" s="31">
        <v>4.7060894133289013</v>
      </c>
      <c r="H83" s="31">
        <v>0.57309872029250475</v>
      </c>
      <c r="I83" s="31">
        <v>0.44032491274721625</v>
      </c>
      <c r="J83" s="31">
        <v>647.37956521739136</v>
      </c>
      <c r="K83" s="31">
        <v>615.57695652173913</v>
      </c>
      <c r="L83" s="31">
        <v>74.963804347826112</v>
      </c>
      <c r="M83" s="31">
        <v>57.596413043478272</v>
      </c>
      <c r="N83" s="31">
        <v>15.19347826086957</v>
      </c>
      <c r="O83" s="31">
        <v>2.1739130434782608</v>
      </c>
      <c r="P83" s="31">
        <v>192.90217391304344</v>
      </c>
      <c r="Q83" s="31">
        <v>178.46695652173909</v>
      </c>
      <c r="R83" s="31">
        <v>14.43521739130435</v>
      </c>
      <c r="S83" s="31">
        <v>379.51358695652175</v>
      </c>
      <c r="T83" s="31">
        <v>362.2761956521739</v>
      </c>
      <c r="U83" s="31">
        <v>17.237391304347824</v>
      </c>
      <c r="V83" s="31">
        <v>0</v>
      </c>
      <c r="W83" s="31">
        <v>0</v>
      </c>
      <c r="X83" s="31">
        <v>0</v>
      </c>
      <c r="Y83" s="31">
        <v>0</v>
      </c>
      <c r="Z83" s="31">
        <v>0</v>
      </c>
      <c r="AA83" s="31">
        <v>0</v>
      </c>
      <c r="AB83" s="31">
        <v>0</v>
      </c>
      <c r="AC83" s="31">
        <v>0</v>
      </c>
      <c r="AD83" s="31">
        <v>0</v>
      </c>
      <c r="AE83" s="31">
        <v>0</v>
      </c>
      <c r="AF83" t="s">
        <v>141</v>
      </c>
      <c r="AG83" s="32">
        <v>4</v>
      </c>
      <c r="AH83"/>
    </row>
    <row r="84" spans="1:34" x14ac:dyDescent="0.25">
      <c r="A84" t="s">
        <v>634</v>
      </c>
      <c r="B84" t="s">
        <v>254</v>
      </c>
      <c r="C84" t="s">
        <v>467</v>
      </c>
      <c r="D84" t="s">
        <v>588</v>
      </c>
      <c r="E84" s="31">
        <v>54.010869565217391</v>
      </c>
      <c r="F84" s="31">
        <v>4.2255484000804993</v>
      </c>
      <c r="G84" s="31">
        <v>3.8630006037432079</v>
      </c>
      <c r="H84" s="31">
        <v>0.57798349768565105</v>
      </c>
      <c r="I84" s="31">
        <v>0.39122559871201451</v>
      </c>
      <c r="J84" s="31">
        <v>228.22554347826087</v>
      </c>
      <c r="K84" s="31">
        <v>208.64402173913044</v>
      </c>
      <c r="L84" s="31">
        <v>31.217391304347828</v>
      </c>
      <c r="M84" s="31">
        <v>21.130434782608695</v>
      </c>
      <c r="N84" s="31">
        <v>4.8695652173913047</v>
      </c>
      <c r="O84" s="31">
        <v>5.2173913043478262</v>
      </c>
      <c r="P84" s="31">
        <v>68.807065217391312</v>
      </c>
      <c r="Q84" s="31">
        <v>59.3125</v>
      </c>
      <c r="R84" s="31">
        <v>9.4945652173913047</v>
      </c>
      <c r="S84" s="31">
        <v>128.20108695652175</v>
      </c>
      <c r="T84" s="31">
        <v>128.20108695652175</v>
      </c>
      <c r="U84" s="31">
        <v>0</v>
      </c>
      <c r="V84" s="31">
        <v>0</v>
      </c>
      <c r="W84" s="31">
        <v>0</v>
      </c>
      <c r="X84" s="31">
        <v>0</v>
      </c>
      <c r="Y84" s="31">
        <v>0</v>
      </c>
      <c r="Z84" s="31">
        <v>0</v>
      </c>
      <c r="AA84" s="31">
        <v>0</v>
      </c>
      <c r="AB84" s="31">
        <v>0</v>
      </c>
      <c r="AC84" s="31">
        <v>0</v>
      </c>
      <c r="AD84" s="31">
        <v>0</v>
      </c>
      <c r="AE84" s="31">
        <v>0</v>
      </c>
      <c r="AF84" t="s">
        <v>34</v>
      </c>
      <c r="AG84" s="32">
        <v>4</v>
      </c>
      <c r="AH84"/>
    </row>
    <row r="85" spans="1:34" x14ac:dyDescent="0.25">
      <c r="A85" t="s">
        <v>634</v>
      </c>
      <c r="B85" t="s">
        <v>297</v>
      </c>
      <c r="C85" t="s">
        <v>494</v>
      </c>
      <c r="D85" t="s">
        <v>605</v>
      </c>
      <c r="E85" s="31">
        <v>127.56521739130434</v>
      </c>
      <c r="F85" s="31">
        <v>4.5292689161554192</v>
      </c>
      <c r="G85" s="31">
        <v>4.1878834355828225</v>
      </c>
      <c r="H85" s="31">
        <v>0.68811775732787994</v>
      </c>
      <c r="I85" s="31">
        <v>0.53284764826175868</v>
      </c>
      <c r="J85" s="31">
        <v>577.7771739130435</v>
      </c>
      <c r="K85" s="31">
        <v>534.22826086956525</v>
      </c>
      <c r="L85" s="31">
        <v>87.779891304347814</v>
      </c>
      <c r="M85" s="31">
        <v>67.972826086956516</v>
      </c>
      <c r="N85" s="31">
        <v>14.241847826086957</v>
      </c>
      <c r="O85" s="31">
        <v>5.5652173913043477</v>
      </c>
      <c r="P85" s="31">
        <v>188.18478260869566</v>
      </c>
      <c r="Q85" s="31">
        <v>164.44293478260869</v>
      </c>
      <c r="R85" s="31">
        <v>23.741847826086957</v>
      </c>
      <c r="S85" s="31">
        <v>301.8125</v>
      </c>
      <c r="T85" s="31">
        <v>301.8125</v>
      </c>
      <c r="U85" s="31">
        <v>0</v>
      </c>
      <c r="V85" s="31">
        <v>0</v>
      </c>
      <c r="W85" s="31">
        <v>0</v>
      </c>
      <c r="X85" s="31">
        <v>0</v>
      </c>
      <c r="Y85" s="31">
        <v>0</v>
      </c>
      <c r="Z85" s="31">
        <v>0</v>
      </c>
      <c r="AA85" s="31">
        <v>0</v>
      </c>
      <c r="AB85" s="31">
        <v>0</v>
      </c>
      <c r="AC85" s="31">
        <v>0</v>
      </c>
      <c r="AD85" s="31">
        <v>0</v>
      </c>
      <c r="AE85" s="31">
        <v>0</v>
      </c>
      <c r="AF85" t="s">
        <v>77</v>
      </c>
      <c r="AG85" s="32">
        <v>4</v>
      </c>
      <c r="AH85"/>
    </row>
    <row r="86" spans="1:34" x14ac:dyDescent="0.25">
      <c r="A86" t="s">
        <v>634</v>
      </c>
      <c r="B86" t="s">
        <v>251</v>
      </c>
      <c r="C86" t="s">
        <v>441</v>
      </c>
      <c r="D86" t="s">
        <v>568</v>
      </c>
      <c r="E86" s="31">
        <v>205.39130434782609</v>
      </c>
      <c r="F86" s="31">
        <v>4.2685515453005927</v>
      </c>
      <c r="G86" s="31">
        <v>3.8611108171041493</v>
      </c>
      <c r="H86" s="31">
        <v>0.29224439034716343</v>
      </c>
      <c r="I86" s="31">
        <v>0.12116320914479255</v>
      </c>
      <c r="J86" s="31">
        <v>876.72336956521747</v>
      </c>
      <c r="K86" s="31">
        <v>793.03858695652184</v>
      </c>
      <c r="L86" s="31">
        <v>60.024456521739133</v>
      </c>
      <c r="M86" s="31">
        <v>24.885869565217391</v>
      </c>
      <c r="N86" s="31">
        <v>28.258152173913043</v>
      </c>
      <c r="O86" s="31">
        <v>6.8804347826086953</v>
      </c>
      <c r="P86" s="31">
        <v>259.5353260869565</v>
      </c>
      <c r="Q86" s="31">
        <v>210.9891304347826</v>
      </c>
      <c r="R86" s="31">
        <v>48.546195652173914</v>
      </c>
      <c r="S86" s="31">
        <v>557.16358695652184</v>
      </c>
      <c r="T86" s="31">
        <v>533.48152173913047</v>
      </c>
      <c r="U86" s="31">
        <v>14.179347826086957</v>
      </c>
      <c r="V86" s="31">
        <v>9.5027173913043477</v>
      </c>
      <c r="W86" s="31">
        <v>136.03586956521738</v>
      </c>
      <c r="X86" s="31">
        <v>4.1793478260869561</v>
      </c>
      <c r="Y86" s="31">
        <v>0</v>
      </c>
      <c r="Z86" s="31">
        <v>0</v>
      </c>
      <c r="AA86" s="31">
        <v>25.067934782608695</v>
      </c>
      <c r="AB86" s="31">
        <v>0</v>
      </c>
      <c r="AC86" s="31">
        <v>106.70978260869565</v>
      </c>
      <c r="AD86" s="31">
        <v>0</v>
      </c>
      <c r="AE86" s="31">
        <v>7.880434782608696E-2</v>
      </c>
      <c r="AF86" t="s">
        <v>31</v>
      </c>
      <c r="AG86" s="32">
        <v>4</v>
      </c>
      <c r="AH86"/>
    </row>
    <row r="87" spans="1:34" x14ac:dyDescent="0.25">
      <c r="A87" t="s">
        <v>634</v>
      </c>
      <c r="B87" t="s">
        <v>354</v>
      </c>
      <c r="C87" t="s">
        <v>535</v>
      </c>
      <c r="D87" t="s">
        <v>574</v>
      </c>
      <c r="E87" s="31">
        <v>56.75</v>
      </c>
      <c r="F87" s="31">
        <v>3.2172955372533996</v>
      </c>
      <c r="G87" s="31">
        <v>2.8598448573070292</v>
      </c>
      <c r="H87" s="31">
        <v>0.47285002873012832</v>
      </c>
      <c r="I87" s="31">
        <v>0.12320436697950583</v>
      </c>
      <c r="J87" s="31">
        <v>182.58152173913044</v>
      </c>
      <c r="K87" s="31">
        <v>162.29619565217391</v>
      </c>
      <c r="L87" s="31">
        <v>26.834239130434781</v>
      </c>
      <c r="M87" s="31">
        <v>6.9918478260869561</v>
      </c>
      <c r="N87" s="31">
        <v>9.8532608695652169</v>
      </c>
      <c r="O87" s="31">
        <v>9.9891304347826093</v>
      </c>
      <c r="P87" s="31">
        <v>65.673913043478265</v>
      </c>
      <c r="Q87" s="31">
        <v>65.230978260869563</v>
      </c>
      <c r="R87" s="31">
        <v>0.44293478260869568</v>
      </c>
      <c r="S87" s="31">
        <v>90.073369565217391</v>
      </c>
      <c r="T87" s="31">
        <v>87.948369565217391</v>
      </c>
      <c r="U87" s="31">
        <v>2.125</v>
      </c>
      <c r="V87" s="31">
        <v>0</v>
      </c>
      <c r="W87" s="31">
        <v>0</v>
      </c>
      <c r="X87" s="31">
        <v>0</v>
      </c>
      <c r="Y87" s="31">
        <v>0</v>
      </c>
      <c r="Z87" s="31">
        <v>0</v>
      </c>
      <c r="AA87" s="31">
        <v>0</v>
      </c>
      <c r="AB87" s="31">
        <v>0</v>
      </c>
      <c r="AC87" s="31">
        <v>0</v>
      </c>
      <c r="AD87" s="31">
        <v>0</v>
      </c>
      <c r="AE87" s="31">
        <v>0</v>
      </c>
      <c r="AF87" t="s">
        <v>134</v>
      </c>
      <c r="AG87" s="32">
        <v>4</v>
      </c>
      <c r="AH87"/>
    </row>
    <row r="88" spans="1:34" x14ac:dyDescent="0.25">
      <c r="A88" t="s">
        <v>634</v>
      </c>
      <c r="B88" t="s">
        <v>426</v>
      </c>
      <c r="C88" t="s">
        <v>471</v>
      </c>
      <c r="D88" t="s">
        <v>592</v>
      </c>
      <c r="E88" s="31">
        <v>48.978260869565219</v>
      </c>
      <c r="F88" s="31">
        <v>4.5186728806036394</v>
      </c>
      <c r="G88" s="31">
        <v>4.0206702174877949</v>
      </c>
      <c r="H88" s="31">
        <v>0.92141367066133995</v>
      </c>
      <c r="I88" s="31">
        <v>0.53703728362183722</v>
      </c>
      <c r="J88" s="31">
        <v>221.3167391304348</v>
      </c>
      <c r="K88" s="31">
        <v>196.92543478260873</v>
      </c>
      <c r="L88" s="31">
        <v>45.129239130434762</v>
      </c>
      <c r="M88" s="31">
        <v>26.303152173913027</v>
      </c>
      <c r="N88" s="31">
        <v>13.782608695652174</v>
      </c>
      <c r="O88" s="31">
        <v>5.0434782608695654</v>
      </c>
      <c r="P88" s="31">
        <v>44.82282608695651</v>
      </c>
      <c r="Q88" s="31">
        <v>39.257608695652166</v>
      </c>
      <c r="R88" s="31">
        <v>5.5652173913043477</v>
      </c>
      <c r="S88" s="31">
        <v>131.36467391304353</v>
      </c>
      <c r="T88" s="31">
        <v>131.36467391304353</v>
      </c>
      <c r="U88" s="31">
        <v>0</v>
      </c>
      <c r="V88" s="31">
        <v>0</v>
      </c>
      <c r="W88" s="31">
        <v>0</v>
      </c>
      <c r="X88" s="31">
        <v>0</v>
      </c>
      <c r="Y88" s="31">
        <v>0</v>
      </c>
      <c r="Z88" s="31">
        <v>0</v>
      </c>
      <c r="AA88" s="31">
        <v>0</v>
      </c>
      <c r="AB88" s="31">
        <v>0</v>
      </c>
      <c r="AC88" s="31">
        <v>0</v>
      </c>
      <c r="AD88" s="31">
        <v>0</v>
      </c>
      <c r="AE88" s="31">
        <v>0</v>
      </c>
      <c r="AF88" t="s">
        <v>206</v>
      </c>
      <c r="AG88" s="32">
        <v>4</v>
      </c>
      <c r="AH88"/>
    </row>
    <row r="89" spans="1:34" x14ac:dyDescent="0.25">
      <c r="A89" t="s">
        <v>634</v>
      </c>
      <c r="B89" t="s">
        <v>283</v>
      </c>
      <c r="C89" t="s">
        <v>464</v>
      </c>
      <c r="D89" t="s">
        <v>585</v>
      </c>
      <c r="E89" s="31">
        <v>89.402173913043484</v>
      </c>
      <c r="F89" s="31">
        <v>3.9507659574468086</v>
      </c>
      <c r="G89" s="31">
        <v>3.4738541033434647</v>
      </c>
      <c r="H89" s="31">
        <v>0.38809726443768988</v>
      </c>
      <c r="I89" s="31">
        <v>0.11999999999999998</v>
      </c>
      <c r="J89" s="31">
        <v>353.20706521739135</v>
      </c>
      <c r="K89" s="31">
        <v>310.57010869565215</v>
      </c>
      <c r="L89" s="31">
        <v>34.696739130434779</v>
      </c>
      <c r="M89" s="31">
        <v>10.728260869565217</v>
      </c>
      <c r="N89" s="31">
        <v>16.128804347826087</v>
      </c>
      <c r="O89" s="31">
        <v>7.8396739130434785</v>
      </c>
      <c r="P89" s="31">
        <v>91.399456521739125</v>
      </c>
      <c r="Q89" s="31">
        <v>72.730978260869563</v>
      </c>
      <c r="R89" s="31">
        <v>18.668478260869566</v>
      </c>
      <c r="S89" s="31">
        <v>227.1108695652174</v>
      </c>
      <c r="T89" s="31">
        <v>201.86597826086958</v>
      </c>
      <c r="U89" s="31">
        <v>5.7989130434782608</v>
      </c>
      <c r="V89" s="31">
        <v>19.445978260869566</v>
      </c>
      <c r="W89" s="31">
        <v>2.6369565217391306</v>
      </c>
      <c r="X89" s="31">
        <v>0</v>
      </c>
      <c r="Y89" s="31">
        <v>3.6413043478260868E-2</v>
      </c>
      <c r="Z89" s="31">
        <v>2.6005434782608696</v>
      </c>
      <c r="AA89" s="31">
        <v>0</v>
      </c>
      <c r="AB89" s="31">
        <v>0</v>
      </c>
      <c r="AC89" s="31">
        <v>0</v>
      </c>
      <c r="AD89" s="31">
        <v>0</v>
      </c>
      <c r="AE89" s="31">
        <v>0</v>
      </c>
      <c r="AF89" t="s">
        <v>63</v>
      </c>
      <c r="AG89" s="32">
        <v>4</v>
      </c>
      <c r="AH89"/>
    </row>
    <row r="90" spans="1:34" x14ac:dyDescent="0.25">
      <c r="A90" t="s">
        <v>634</v>
      </c>
      <c r="B90" t="s">
        <v>299</v>
      </c>
      <c r="C90" t="s">
        <v>495</v>
      </c>
      <c r="D90" t="s">
        <v>606</v>
      </c>
      <c r="E90" s="31">
        <v>89.630434782608702</v>
      </c>
      <c r="F90" s="31">
        <v>4.2763279165656067</v>
      </c>
      <c r="G90" s="31">
        <v>4.2210283773951005</v>
      </c>
      <c r="H90" s="31">
        <v>0.61821004123211254</v>
      </c>
      <c r="I90" s="31">
        <v>0.56291050206160564</v>
      </c>
      <c r="J90" s="31">
        <v>383.28913043478258</v>
      </c>
      <c r="K90" s="31">
        <v>378.3326086956522</v>
      </c>
      <c r="L90" s="31">
        <v>55.410434782608704</v>
      </c>
      <c r="M90" s="31">
        <v>50.453913043478266</v>
      </c>
      <c r="N90" s="31">
        <v>0</v>
      </c>
      <c r="O90" s="31">
        <v>4.9565217391304346</v>
      </c>
      <c r="P90" s="31">
        <v>100.54108695652172</v>
      </c>
      <c r="Q90" s="31">
        <v>100.54108695652172</v>
      </c>
      <c r="R90" s="31">
        <v>0</v>
      </c>
      <c r="S90" s="31">
        <v>227.33760869565214</v>
      </c>
      <c r="T90" s="31">
        <v>194.62293478260867</v>
      </c>
      <c r="U90" s="31">
        <v>0</v>
      </c>
      <c r="V90" s="31">
        <v>32.714673913043477</v>
      </c>
      <c r="W90" s="31">
        <v>0</v>
      </c>
      <c r="X90" s="31">
        <v>0</v>
      </c>
      <c r="Y90" s="31">
        <v>0</v>
      </c>
      <c r="Z90" s="31">
        <v>0</v>
      </c>
      <c r="AA90" s="31">
        <v>0</v>
      </c>
      <c r="AB90" s="31">
        <v>0</v>
      </c>
      <c r="AC90" s="31">
        <v>0</v>
      </c>
      <c r="AD90" s="31">
        <v>0</v>
      </c>
      <c r="AE90" s="31">
        <v>0</v>
      </c>
      <c r="AF90" t="s">
        <v>79</v>
      </c>
      <c r="AG90" s="32">
        <v>4</v>
      </c>
      <c r="AH90"/>
    </row>
    <row r="91" spans="1:34" x14ac:dyDescent="0.25">
      <c r="A91" t="s">
        <v>634</v>
      </c>
      <c r="B91" t="s">
        <v>423</v>
      </c>
      <c r="C91" t="s">
        <v>560</v>
      </c>
      <c r="D91" t="s">
        <v>624</v>
      </c>
      <c r="E91" s="31">
        <v>63.456521739130437</v>
      </c>
      <c r="F91" s="31">
        <v>3.8189739636861946</v>
      </c>
      <c r="G91" s="31">
        <v>3.2337615621788292</v>
      </c>
      <c r="H91" s="31">
        <v>0.64732442617334707</v>
      </c>
      <c r="I91" s="31">
        <v>0.26500171291538199</v>
      </c>
      <c r="J91" s="31">
        <v>242.33880434782614</v>
      </c>
      <c r="K91" s="31">
        <v>205.20326086956527</v>
      </c>
      <c r="L91" s="31">
        <v>41.076956521739135</v>
      </c>
      <c r="M91" s="31">
        <v>16.81608695652174</v>
      </c>
      <c r="N91" s="31">
        <v>22.782608695652176</v>
      </c>
      <c r="O91" s="31">
        <v>1.4782608695652173</v>
      </c>
      <c r="P91" s="31">
        <v>58.282608695652172</v>
      </c>
      <c r="Q91" s="31">
        <v>45.407934782608692</v>
      </c>
      <c r="R91" s="31">
        <v>12.874673913043477</v>
      </c>
      <c r="S91" s="31">
        <v>142.97923913043482</v>
      </c>
      <c r="T91" s="31">
        <v>118.18108695652178</v>
      </c>
      <c r="U91" s="31">
        <v>24.798152173913046</v>
      </c>
      <c r="V91" s="31">
        <v>0</v>
      </c>
      <c r="W91" s="31">
        <v>0</v>
      </c>
      <c r="X91" s="31">
        <v>0</v>
      </c>
      <c r="Y91" s="31">
        <v>0</v>
      </c>
      <c r="Z91" s="31">
        <v>0</v>
      </c>
      <c r="AA91" s="31">
        <v>0</v>
      </c>
      <c r="AB91" s="31">
        <v>0</v>
      </c>
      <c r="AC91" s="31">
        <v>0</v>
      </c>
      <c r="AD91" s="31">
        <v>0</v>
      </c>
      <c r="AE91" s="31">
        <v>0</v>
      </c>
      <c r="AF91" t="s">
        <v>203</v>
      </c>
      <c r="AG91" s="32">
        <v>4</v>
      </c>
      <c r="AH91"/>
    </row>
    <row r="92" spans="1:34" x14ac:dyDescent="0.25">
      <c r="A92" t="s">
        <v>634</v>
      </c>
      <c r="B92" t="s">
        <v>312</v>
      </c>
      <c r="C92" t="s">
        <v>448</v>
      </c>
      <c r="D92" t="s">
        <v>573</v>
      </c>
      <c r="E92" s="31">
        <v>121.53260869565217</v>
      </c>
      <c r="F92" s="31">
        <v>2.6901627761380915</v>
      </c>
      <c r="G92" s="31">
        <v>2.5633735801806639</v>
      </c>
      <c r="H92" s="31">
        <v>0.53471871925588055</v>
      </c>
      <c r="I92" s="31">
        <v>0.40792952329845283</v>
      </c>
      <c r="J92" s="31">
        <v>326.9425</v>
      </c>
      <c r="K92" s="31">
        <v>311.53347826086957</v>
      </c>
      <c r="L92" s="31">
        <v>64.985760869565226</v>
      </c>
      <c r="M92" s="31">
        <v>49.576739130434795</v>
      </c>
      <c r="N92" s="31">
        <v>12.539456521739126</v>
      </c>
      <c r="O92" s="31">
        <v>2.8695652173913042</v>
      </c>
      <c r="P92" s="31">
        <v>79.484239130434787</v>
      </c>
      <c r="Q92" s="31">
        <v>79.484239130434787</v>
      </c>
      <c r="R92" s="31">
        <v>0</v>
      </c>
      <c r="S92" s="31">
        <v>182.4725</v>
      </c>
      <c r="T92" s="31">
        <v>133.26913043478262</v>
      </c>
      <c r="U92" s="31">
        <v>49.203369565217379</v>
      </c>
      <c r="V92" s="31">
        <v>0</v>
      </c>
      <c r="W92" s="31">
        <v>2.727934782608695</v>
      </c>
      <c r="X92" s="31">
        <v>0</v>
      </c>
      <c r="Y92" s="31">
        <v>0</v>
      </c>
      <c r="Z92" s="31">
        <v>0</v>
      </c>
      <c r="AA92" s="31">
        <v>2.727934782608695</v>
      </c>
      <c r="AB92" s="31">
        <v>0</v>
      </c>
      <c r="AC92" s="31">
        <v>0</v>
      </c>
      <c r="AD92" s="31">
        <v>0</v>
      </c>
      <c r="AE92" s="31">
        <v>0</v>
      </c>
      <c r="AF92" t="s">
        <v>92</v>
      </c>
      <c r="AG92" s="32">
        <v>4</v>
      </c>
      <c r="AH92"/>
    </row>
    <row r="93" spans="1:34" x14ac:dyDescent="0.25">
      <c r="A93" t="s">
        <v>634</v>
      </c>
      <c r="B93" t="s">
        <v>415</v>
      </c>
      <c r="C93" t="s">
        <v>456</v>
      </c>
      <c r="D93" t="s">
        <v>580</v>
      </c>
      <c r="E93" s="31">
        <v>80.771739130434781</v>
      </c>
      <c r="F93" s="31">
        <v>4.5730857219755086</v>
      </c>
      <c r="G93" s="31">
        <v>3.9903243170501952</v>
      </c>
      <c r="H93" s="31">
        <v>0.78582963262010486</v>
      </c>
      <c r="I93" s="31">
        <v>0.46356479612434398</v>
      </c>
      <c r="J93" s="31">
        <v>369.37608695652176</v>
      </c>
      <c r="K93" s="31">
        <v>322.3054347826087</v>
      </c>
      <c r="L93" s="31">
        <v>63.472826086956516</v>
      </c>
      <c r="M93" s="31">
        <v>37.442934782608695</v>
      </c>
      <c r="N93" s="31">
        <v>20.842391304347824</v>
      </c>
      <c r="O93" s="31">
        <v>5.1875</v>
      </c>
      <c r="P93" s="31">
        <v>75.970108695652158</v>
      </c>
      <c r="Q93" s="31">
        <v>54.929347826086946</v>
      </c>
      <c r="R93" s="31">
        <v>21.040760869565219</v>
      </c>
      <c r="S93" s="31">
        <v>229.93315217391302</v>
      </c>
      <c r="T93" s="31">
        <v>193.02554347826086</v>
      </c>
      <c r="U93" s="31">
        <v>5.6114130434782608</v>
      </c>
      <c r="V93" s="31">
        <v>31.296195652173914</v>
      </c>
      <c r="W93" s="31">
        <v>2.5570652173913047</v>
      </c>
      <c r="X93" s="31">
        <v>0.29347826086956524</v>
      </c>
      <c r="Y93" s="31">
        <v>2.2635869565217392</v>
      </c>
      <c r="Z93" s="31">
        <v>0</v>
      </c>
      <c r="AA93" s="31">
        <v>0</v>
      </c>
      <c r="AB93" s="31">
        <v>0</v>
      </c>
      <c r="AC93" s="31">
        <v>0</v>
      </c>
      <c r="AD93" s="31">
        <v>0</v>
      </c>
      <c r="AE93" s="31">
        <v>0</v>
      </c>
      <c r="AF93" t="s">
        <v>195</v>
      </c>
      <c r="AG93" s="32">
        <v>4</v>
      </c>
      <c r="AH93"/>
    </row>
    <row r="94" spans="1:34" x14ac:dyDescent="0.25">
      <c r="A94" t="s">
        <v>634</v>
      </c>
      <c r="B94" t="s">
        <v>289</v>
      </c>
      <c r="C94" t="s">
        <v>450</v>
      </c>
      <c r="D94" t="s">
        <v>575</v>
      </c>
      <c r="E94" s="31">
        <v>143.71739130434781</v>
      </c>
      <c r="F94" s="31">
        <v>3.4642936015731363</v>
      </c>
      <c r="G94" s="31">
        <v>3.4352510966570873</v>
      </c>
      <c r="H94" s="31">
        <v>0.54118136439267894</v>
      </c>
      <c r="I94" s="31">
        <v>0.51213885947662996</v>
      </c>
      <c r="J94" s="31">
        <v>497.87923913043483</v>
      </c>
      <c r="K94" s="31">
        <v>493.70532608695657</v>
      </c>
      <c r="L94" s="31">
        <v>77.777173913043484</v>
      </c>
      <c r="M94" s="31">
        <v>73.603260869565219</v>
      </c>
      <c r="N94" s="31">
        <v>0</v>
      </c>
      <c r="O94" s="31">
        <v>4.1739130434782608</v>
      </c>
      <c r="P94" s="31">
        <v>120.85054347826087</v>
      </c>
      <c r="Q94" s="31">
        <v>120.85054347826087</v>
      </c>
      <c r="R94" s="31">
        <v>0</v>
      </c>
      <c r="S94" s="31">
        <v>299.25152173913045</v>
      </c>
      <c r="T94" s="31">
        <v>299.25152173913045</v>
      </c>
      <c r="U94" s="31">
        <v>0</v>
      </c>
      <c r="V94" s="31">
        <v>0</v>
      </c>
      <c r="W94" s="31">
        <v>154.48478260869564</v>
      </c>
      <c r="X94" s="31">
        <v>16.478260869565219</v>
      </c>
      <c r="Y94" s="31">
        <v>0</v>
      </c>
      <c r="Z94" s="31">
        <v>0</v>
      </c>
      <c r="AA94" s="31">
        <v>49.807065217391305</v>
      </c>
      <c r="AB94" s="31">
        <v>0</v>
      </c>
      <c r="AC94" s="31">
        <v>88.199456521739123</v>
      </c>
      <c r="AD94" s="31">
        <v>0</v>
      </c>
      <c r="AE94" s="31">
        <v>0</v>
      </c>
      <c r="AF94" t="s">
        <v>69</v>
      </c>
      <c r="AG94" s="32">
        <v>4</v>
      </c>
      <c r="AH94"/>
    </row>
    <row r="95" spans="1:34" x14ac:dyDescent="0.25">
      <c r="A95" t="s">
        <v>634</v>
      </c>
      <c r="B95" t="s">
        <v>319</v>
      </c>
      <c r="C95" t="s">
        <v>509</v>
      </c>
      <c r="D95" t="s">
        <v>590</v>
      </c>
      <c r="E95" s="31">
        <v>112.20652173913044</v>
      </c>
      <c r="F95" s="31">
        <v>3.2243533856437083</v>
      </c>
      <c r="G95" s="31">
        <v>2.9570619006102876</v>
      </c>
      <c r="H95" s="31">
        <v>0.55737188801704929</v>
      </c>
      <c r="I95" s="31">
        <v>0.3998595369563111</v>
      </c>
      <c r="J95" s="31">
        <v>361.79347826086956</v>
      </c>
      <c r="K95" s="31">
        <v>331.80163043478262</v>
      </c>
      <c r="L95" s="31">
        <v>62.540760869565219</v>
      </c>
      <c r="M95" s="31">
        <v>44.866847826086953</v>
      </c>
      <c r="N95" s="31">
        <v>11.934782608695652</v>
      </c>
      <c r="O95" s="31">
        <v>5.7391304347826084</v>
      </c>
      <c r="P95" s="31">
        <v>146.19565217391303</v>
      </c>
      <c r="Q95" s="31">
        <v>133.87771739130434</v>
      </c>
      <c r="R95" s="31">
        <v>12.317934782608695</v>
      </c>
      <c r="S95" s="31">
        <v>153.05706521739131</v>
      </c>
      <c r="T95" s="31">
        <v>153.05706521739131</v>
      </c>
      <c r="U95" s="31">
        <v>0</v>
      </c>
      <c r="V95" s="31">
        <v>0</v>
      </c>
      <c r="W95" s="31">
        <v>0</v>
      </c>
      <c r="X95" s="31">
        <v>0</v>
      </c>
      <c r="Y95" s="31">
        <v>0</v>
      </c>
      <c r="Z95" s="31">
        <v>0</v>
      </c>
      <c r="AA95" s="31">
        <v>0</v>
      </c>
      <c r="AB95" s="31">
        <v>0</v>
      </c>
      <c r="AC95" s="31">
        <v>0</v>
      </c>
      <c r="AD95" s="31">
        <v>0</v>
      </c>
      <c r="AE95" s="31">
        <v>0</v>
      </c>
      <c r="AF95" t="s">
        <v>99</v>
      </c>
      <c r="AG95" s="32">
        <v>4</v>
      </c>
      <c r="AH95"/>
    </row>
    <row r="96" spans="1:34" x14ac:dyDescent="0.25">
      <c r="A96" t="s">
        <v>634</v>
      </c>
      <c r="B96" t="s">
        <v>431</v>
      </c>
      <c r="C96" t="s">
        <v>441</v>
      </c>
      <c r="D96" t="s">
        <v>568</v>
      </c>
      <c r="E96" s="31">
        <v>28.217391304347824</v>
      </c>
      <c r="F96" s="31">
        <v>4.3000385208012339</v>
      </c>
      <c r="G96" s="31">
        <v>3.7459437596302014</v>
      </c>
      <c r="H96" s="31">
        <v>0.90850924499229591</v>
      </c>
      <c r="I96" s="31">
        <v>0.35441448382126356</v>
      </c>
      <c r="J96" s="31">
        <v>121.33586956521742</v>
      </c>
      <c r="K96" s="31">
        <v>105.70076086956524</v>
      </c>
      <c r="L96" s="31">
        <v>25.635760869565217</v>
      </c>
      <c r="M96" s="31">
        <v>10.000652173913045</v>
      </c>
      <c r="N96" s="31">
        <v>4.156847826086957</v>
      </c>
      <c r="O96" s="31">
        <v>11.478260869565217</v>
      </c>
      <c r="P96" s="31">
        <v>30.099782608695666</v>
      </c>
      <c r="Q96" s="31">
        <v>30.099782608695666</v>
      </c>
      <c r="R96" s="31">
        <v>0</v>
      </c>
      <c r="S96" s="31">
        <v>65.600326086956542</v>
      </c>
      <c r="T96" s="31">
        <v>65.600326086956542</v>
      </c>
      <c r="U96" s="31">
        <v>0</v>
      </c>
      <c r="V96" s="31">
        <v>0</v>
      </c>
      <c r="W96" s="31">
        <v>0</v>
      </c>
      <c r="X96" s="31">
        <v>0</v>
      </c>
      <c r="Y96" s="31">
        <v>0</v>
      </c>
      <c r="Z96" s="31">
        <v>0</v>
      </c>
      <c r="AA96" s="31">
        <v>0</v>
      </c>
      <c r="AB96" s="31">
        <v>0</v>
      </c>
      <c r="AC96" s="31">
        <v>0</v>
      </c>
      <c r="AD96" s="31">
        <v>0</v>
      </c>
      <c r="AE96" s="31">
        <v>0</v>
      </c>
      <c r="AF96" t="s">
        <v>211</v>
      </c>
      <c r="AG96" s="32">
        <v>4</v>
      </c>
      <c r="AH96"/>
    </row>
    <row r="97" spans="1:34" x14ac:dyDescent="0.25">
      <c r="A97" t="s">
        <v>634</v>
      </c>
      <c r="B97" t="s">
        <v>336</v>
      </c>
      <c r="C97" t="s">
        <v>524</v>
      </c>
      <c r="D97" t="s">
        <v>584</v>
      </c>
      <c r="E97" s="31">
        <v>56.195652173913047</v>
      </c>
      <c r="F97" s="31">
        <v>2.9648588007736953</v>
      </c>
      <c r="G97" s="31">
        <v>2.7237117988394597</v>
      </c>
      <c r="H97" s="31">
        <v>0.83128626692456498</v>
      </c>
      <c r="I97" s="31">
        <v>0.59013926499032909</v>
      </c>
      <c r="J97" s="31">
        <v>166.61217391304353</v>
      </c>
      <c r="K97" s="31">
        <v>153.06076086956529</v>
      </c>
      <c r="L97" s="31">
        <v>46.714673913043491</v>
      </c>
      <c r="M97" s="31">
        <v>33.163260869565235</v>
      </c>
      <c r="N97" s="31">
        <v>7.9970652173913033</v>
      </c>
      <c r="O97" s="31">
        <v>5.5543478260869561</v>
      </c>
      <c r="P97" s="31">
        <v>35.467065217391315</v>
      </c>
      <c r="Q97" s="31">
        <v>35.467065217391315</v>
      </c>
      <c r="R97" s="31">
        <v>0</v>
      </c>
      <c r="S97" s="31">
        <v>84.430434782608714</v>
      </c>
      <c r="T97" s="31">
        <v>75.490434782608716</v>
      </c>
      <c r="U97" s="31">
        <v>8.9400000000000031</v>
      </c>
      <c r="V97" s="31">
        <v>0</v>
      </c>
      <c r="W97" s="31">
        <v>0</v>
      </c>
      <c r="X97" s="31">
        <v>0</v>
      </c>
      <c r="Y97" s="31">
        <v>0</v>
      </c>
      <c r="Z97" s="31">
        <v>0</v>
      </c>
      <c r="AA97" s="31">
        <v>0</v>
      </c>
      <c r="AB97" s="31">
        <v>0</v>
      </c>
      <c r="AC97" s="31">
        <v>0</v>
      </c>
      <c r="AD97" s="31">
        <v>0</v>
      </c>
      <c r="AE97" s="31">
        <v>0</v>
      </c>
      <c r="AF97" t="s">
        <v>116</v>
      </c>
      <c r="AG97" s="32">
        <v>4</v>
      </c>
      <c r="AH97"/>
    </row>
    <row r="98" spans="1:34" x14ac:dyDescent="0.25">
      <c r="A98" t="s">
        <v>634</v>
      </c>
      <c r="B98" t="s">
        <v>357</v>
      </c>
      <c r="C98" t="s">
        <v>537</v>
      </c>
      <c r="D98" t="s">
        <v>627</v>
      </c>
      <c r="E98" s="31">
        <v>92.065217391304344</v>
      </c>
      <c r="F98" s="31">
        <v>3.9583482880755607</v>
      </c>
      <c r="G98" s="31">
        <v>3.6576670602125145</v>
      </c>
      <c r="H98" s="31">
        <v>0.73370365997638709</v>
      </c>
      <c r="I98" s="31">
        <v>0.51624911452184163</v>
      </c>
      <c r="J98" s="31">
        <v>364.42619565217387</v>
      </c>
      <c r="K98" s="31">
        <v>336.74391304347824</v>
      </c>
      <c r="L98" s="31">
        <v>67.548586956521717</v>
      </c>
      <c r="M98" s="31">
        <v>47.528586956521721</v>
      </c>
      <c r="N98" s="31">
        <v>14.889565217391301</v>
      </c>
      <c r="O98" s="31">
        <v>5.1304347826086953</v>
      </c>
      <c r="P98" s="31">
        <v>73.367826086956512</v>
      </c>
      <c r="Q98" s="31">
        <v>65.705543478260864</v>
      </c>
      <c r="R98" s="31">
        <v>7.662282608695655</v>
      </c>
      <c r="S98" s="31">
        <v>223.50978260869564</v>
      </c>
      <c r="T98" s="31">
        <v>220.95815217391305</v>
      </c>
      <c r="U98" s="31">
        <v>2.5516304347826089</v>
      </c>
      <c r="V98" s="31">
        <v>0</v>
      </c>
      <c r="W98" s="31">
        <v>0</v>
      </c>
      <c r="X98" s="31">
        <v>0</v>
      </c>
      <c r="Y98" s="31">
        <v>0</v>
      </c>
      <c r="Z98" s="31">
        <v>0</v>
      </c>
      <c r="AA98" s="31">
        <v>0</v>
      </c>
      <c r="AB98" s="31">
        <v>0</v>
      </c>
      <c r="AC98" s="31">
        <v>0</v>
      </c>
      <c r="AD98" s="31">
        <v>0</v>
      </c>
      <c r="AE98" s="31">
        <v>0</v>
      </c>
      <c r="AF98" t="s">
        <v>137</v>
      </c>
      <c r="AG98" s="32">
        <v>4</v>
      </c>
      <c r="AH98"/>
    </row>
    <row r="99" spans="1:34" x14ac:dyDescent="0.25">
      <c r="A99" t="s">
        <v>634</v>
      </c>
      <c r="B99" t="s">
        <v>320</v>
      </c>
      <c r="C99" t="s">
        <v>510</v>
      </c>
      <c r="D99" t="s">
        <v>614</v>
      </c>
      <c r="E99" s="31">
        <v>85.5</v>
      </c>
      <c r="F99" s="31">
        <v>3.5348741418764305</v>
      </c>
      <c r="G99" s="31">
        <v>3.0729595728451562</v>
      </c>
      <c r="H99" s="31">
        <v>0.45223874904652939</v>
      </c>
      <c r="I99" s="31">
        <v>0.13988176964149504</v>
      </c>
      <c r="J99" s="31">
        <v>302.23173913043479</v>
      </c>
      <c r="K99" s="31">
        <v>262.73804347826086</v>
      </c>
      <c r="L99" s="31">
        <v>38.666413043478265</v>
      </c>
      <c r="M99" s="31">
        <v>11.959891304347826</v>
      </c>
      <c r="N99" s="31">
        <v>18.869565217391305</v>
      </c>
      <c r="O99" s="31">
        <v>7.8369565217391308</v>
      </c>
      <c r="P99" s="31">
        <v>74.634130434782605</v>
      </c>
      <c r="Q99" s="31">
        <v>61.846956521739124</v>
      </c>
      <c r="R99" s="31">
        <v>12.787173913043482</v>
      </c>
      <c r="S99" s="31">
        <v>188.93119565217393</v>
      </c>
      <c r="T99" s="31">
        <v>181.87456521739131</v>
      </c>
      <c r="U99" s="31">
        <v>7.0566304347826074</v>
      </c>
      <c r="V99" s="31">
        <v>0</v>
      </c>
      <c r="W99" s="31">
        <v>2.2690217391304346</v>
      </c>
      <c r="X99" s="31">
        <v>2.2581521739130435</v>
      </c>
      <c r="Y99" s="31">
        <v>0</v>
      </c>
      <c r="Z99" s="31">
        <v>1.0869565217391304E-2</v>
      </c>
      <c r="AA99" s="31">
        <v>0</v>
      </c>
      <c r="AB99" s="31">
        <v>0</v>
      </c>
      <c r="AC99" s="31">
        <v>0</v>
      </c>
      <c r="AD99" s="31">
        <v>0</v>
      </c>
      <c r="AE99" s="31">
        <v>0</v>
      </c>
      <c r="AF99" t="s">
        <v>100</v>
      </c>
      <c r="AG99" s="32">
        <v>4</v>
      </c>
      <c r="AH99"/>
    </row>
    <row r="100" spans="1:34" x14ac:dyDescent="0.25">
      <c r="A100" t="s">
        <v>634</v>
      </c>
      <c r="B100" t="s">
        <v>323</v>
      </c>
      <c r="C100" t="s">
        <v>450</v>
      </c>
      <c r="D100" t="s">
        <v>575</v>
      </c>
      <c r="E100" s="31">
        <v>173.67391304347825</v>
      </c>
      <c r="F100" s="31">
        <v>3.9378545500062581</v>
      </c>
      <c r="G100" s="31">
        <v>3.5322336963324563</v>
      </c>
      <c r="H100" s="31">
        <v>0.50609400425585194</v>
      </c>
      <c r="I100" s="31">
        <v>0.2832876455125799</v>
      </c>
      <c r="J100" s="31">
        <v>683.90260869565202</v>
      </c>
      <c r="K100" s="31">
        <v>613.4568478260868</v>
      </c>
      <c r="L100" s="31">
        <v>87.895326086956544</v>
      </c>
      <c r="M100" s="31">
        <v>49.199673913043497</v>
      </c>
      <c r="N100" s="31">
        <v>33.478260869565219</v>
      </c>
      <c r="O100" s="31">
        <v>5.2173913043478262</v>
      </c>
      <c r="P100" s="31">
        <v>146.86086956521734</v>
      </c>
      <c r="Q100" s="31">
        <v>115.11076086956517</v>
      </c>
      <c r="R100" s="31">
        <v>31.750108695652187</v>
      </c>
      <c r="S100" s="31">
        <v>449.14641304347822</v>
      </c>
      <c r="T100" s="31">
        <v>436.91010869565213</v>
      </c>
      <c r="U100" s="31">
        <v>12.236304347826087</v>
      </c>
      <c r="V100" s="31">
        <v>0</v>
      </c>
      <c r="W100" s="31">
        <v>6.9130434782608692</v>
      </c>
      <c r="X100" s="31">
        <v>6.9130434782608692</v>
      </c>
      <c r="Y100" s="31">
        <v>0</v>
      </c>
      <c r="Z100" s="31">
        <v>0</v>
      </c>
      <c r="AA100" s="31">
        <v>0</v>
      </c>
      <c r="AB100" s="31">
        <v>0</v>
      </c>
      <c r="AC100" s="31">
        <v>0</v>
      </c>
      <c r="AD100" s="31">
        <v>0</v>
      </c>
      <c r="AE100" s="31">
        <v>0</v>
      </c>
      <c r="AF100" t="s">
        <v>103</v>
      </c>
      <c r="AG100" s="32">
        <v>4</v>
      </c>
      <c r="AH100"/>
    </row>
    <row r="101" spans="1:34" x14ac:dyDescent="0.25">
      <c r="A101" t="s">
        <v>634</v>
      </c>
      <c r="B101" t="s">
        <v>292</v>
      </c>
      <c r="C101" t="s">
        <v>448</v>
      </c>
      <c r="D101" t="s">
        <v>573</v>
      </c>
      <c r="E101" s="31">
        <v>101.05434782608695</v>
      </c>
      <c r="F101" s="31">
        <v>3.2122717005485635</v>
      </c>
      <c r="G101" s="31">
        <v>2.9735753468860917</v>
      </c>
      <c r="H101" s="31">
        <v>0.80858126277293751</v>
      </c>
      <c r="I101" s="31">
        <v>0.62377218457566974</v>
      </c>
      <c r="J101" s="31">
        <v>324.61402173913035</v>
      </c>
      <c r="K101" s="31">
        <v>300.49271739130427</v>
      </c>
      <c r="L101" s="31">
        <v>81.710652173913047</v>
      </c>
      <c r="M101" s="31">
        <v>63.034891304347838</v>
      </c>
      <c r="N101" s="31">
        <v>14.154021739130433</v>
      </c>
      <c r="O101" s="31">
        <v>4.5217391304347823</v>
      </c>
      <c r="P101" s="31">
        <v>71.831956521739102</v>
      </c>
      <c r="Q101" s="31">
        <v>66.386413043478228</v>
      </c>
      <c r="R101" s="31">
        <v>5.4455434782608707</v>
      </c>
      <c r="S101" s="31">
        <v>171.07141304347823</v>
      </c>
      <c r="T101" s="31">
        <v>156.63423913043474</v>
      </c>
      <c r="U101" s="31">
        <v>14.437173913043484</v>
      </c>
      <c r="V101" s="31">
        <v>0</v>
      </c>
      <c r="W101" s="31">
        <v>27.553804347826077</v>
      </c>
      <c r="X101" s="31">
        <v>0</v>
      </c>
      <c r="Y101" s="31">
        <v>0</v>
      </c>
      <c r="Z101" s="31">
        <v>0</v>
      </c>
      <c r="AA101" s="31">
        <v>2.6725000000000008</v>
      </c>
      <c r="AB101" s="31">
        <v>0</v>
      </c>
      <c r="AC101" s="31">
        <v>24.881304347826077</v>
      </c>
      <c r="AD101" s="31">
        <v>0</v>
      </c>
      <c r="AE101" s="31">
        <v>0</v>
      </c>
      <c r="AF101" t="s">
        <v>72</v>
      </c>
      <c r="AG101" s="32">
        <v>4</v>
      </c>
      <c r="AH101"/>
    </row>
    <row r="102" spans="1:34" x14ac:dyDescent="0.25">
      <c r="A102" t="s">
        <v>634</v>
      </c>
      <c r="B102" t="s">
        <v>339</v>
      </c>
      <c r="C102" t="s">
        <v>526</v>
      </c>
      <c r="D102" t="s">
        <v>622</v>
      </c>
      <c r="E102" s="31">
        <v>47.652173913043477</v>
      </c>
      <c r="F102" s="31">
        <v>4.0494981751824817</v>
      </c>
      <c r="G102" s="31">
        <v>3.8165488138686134</v>
      </c>
      <c r="H102" s="31">
        <v>0.44605383211678834</v>
      </c>
      <c r="I102" s="31">
        <v>0.21310447080291972</v>
      </c>
      <c r="J102" s="31">
        <v>192.96739130434781</v>
      </c>
      <c r="K102" s="31">
        <v>181.86684782608697</v>
      </c>
      <c r="L102" s="31">
        <v>21.255434782608695</v>
      </c>
      <c r="M102" s="31">
        <v>10.154891304347826</v>
      </c>
      <c r="N102" s="31">
        <v>5.4483695652173916</v>
      </c>
      <c r="O102" s="31">
        <v>5.6521739130434785</v>
      </c>
      <c r="P102" s="31">
        <v>50.652173913043477</v>
      </c>
      <c r="Q102" s="31">
        <v>50.652173913043477</v>
      </c>
      <c r="R102" s="31">
        <v>0</v>
      </c>
      <c r="S102" s="31">
        <v>121.05978260869566</v>
      </c>
      <c r="T102" s="31">
        <v>121.05978260869566</v>
      </c>
      <c r="U102" s="31">
        <v>0</v>
      </c>
      <c r="V102" s="31">
        <v>0</v>
      </c>
      <c r="W102" s="31">
        <v>0</v>
      </c>
      <c r="X102" s="31">
        <v>0</v>
      </c>
      <c r="Y102" s="31">
        <v>0</v>
      </c>
      <c r="Z102" s="31">
        <v>0</v>
      </c>
      <c r="AA102" s="31">
        <v>0</v>
      </c>
      <c r="AB102" s="31">
        <v>0</v>
      </c>
      <c r="AC102" s="31">
        <v>0</v>
      </c>
      <c r="AD102" s="31">
        <v>0</v>
      </c>
      <c r="AE102" s="31">
        <v>0</v>
      </c>
      <c r="AF102" t="s">
        <v>119</v>
      </c>
      <c r="AG102" s="32">
        <v>4</v>
      </c>
      <c r="AH102"/>
    </row>
    <row r="103" spans="1:34" x14ac:dyDescent="0.25">
      <c r="A103" t="s">
        <v>634</v>
      </c>
      <c r="B103" t="s">
        <v>394</v>
      </c>
      <c r="C103" t="s">
        <v>551</v>
      </c>
      <c r="D103" t="s">
        <v>589</v>
      </c>
      <c r="E103" s="31">
        <v>69.663043478260875</v>
      </c>
      <c r="F103" s="31">
        <v>3.2423685442346697</v>
      </c>
      <c r="G103" s="31">
        <v>3.0801357466063344</v>
      </c>
      <c r="H103" s="31">
        <v>0.18446715556249024</v>
      </c>
      <c r="I103" s="31">
        <v>0.11308316430020283</v>
      </c>
      <c r="J103" s="31">
        <v>225.8732608695652</v>
      </c>
      <c r="K103" s="31">
        <v>214.57163043478258</v>
      </c>
      <c r="L103" s="31">
        <v>12.850543478260869</v>
      </c>
      <c r="M103" s="31">
        <v>7.8777173913043477</v>
      </c>
      <c r="N103" s="31">
        <v>0</v>
      </c>
      <c r="O103" s="31">
        <v>4.9728260869565215</v>
      </c>
      <c r="P103" s="31">
        <v>58.340434782608689</v>
      </c>
      <c r="Q103" s="31">
        <v>52.011630434782603</v>
      </c>
      <c r="R103" s="31">
        <v>6.3288043478260869</v>
      </c>
      <c r="S103" s="31">
        <v>154.68228260869563</v>
      </c>
      <c r="T103" s="31">
        <v>151.98391304347822</v>
      </c>
      <c r="U103" s="31">
        <v>2.6983695652173911</v>
      </c>
      <c r="V103" s="31">
        <v>0</v>
      </c>
      <c r="W103" s="31">
        <v>0</v>
      </c>
      <c r="X103" s="31">
        <v>0</v>
      </c>
      <c r="Y103" s="31">
        <v>0</v>
      </c>
      <c r="Z103" s="31">
        <v>0</v>
      </c>
      <c r="AA103" s="31">
        <v>0</v>
      </c>
      <c r="AB103" s="31">
        <v>0</v>
      </c>
      <c r="AC103" s="31">
        <v>0</v>
      </c>
      <c r="AD103" s="31">
        <v>0</v>
      </c>
      <c r="AE103" s="31">
        <v>0</v>
      </c>
      <c r="AF103" t="s">
        <v>174</v>
      </c>
      <c r="AG103" s="32">
        <v>4</v>
      </c>
      <c r="AH103"/>
    </row>
    <row r="104" spans="1:34" x14ac:dyDescent="0.25">
      <c r="A104" t="s">
        <v>634</v>
      </c>
      <c r="B104" t="s">
        <v>419</v>
      </c>
      <c r="C104" t="s">
        <v>441</v>
      </c>
      <c r="D104" t="s">
        <v>568</v>
      </c>
      <c r="E104" s="31">
        <v>84.75</v>
      </c>
      <c r="F104" s="31">
        <v>3.3015582916506347</v>
      </c>
      <c r="G104" s="31">
        <v>2.5910286007438756</v>
      </c>
      <c r="H104" s="31">
        <v>0.72450942670257779</v>
      </c>
      <c r="I104" s="31">
        <v>1.3979735795818904E-2</v>
      </c>
      <c r="J104" s="31">
        <v>279.80706521739131</v>
      </c>
      <c r="K104" s="31">
        <v>219.58967391304347</v>
      </c>
      <c r="L104" s="31">
        <v>61.40217391304347</v>
      </c>
      <c r="M104" s="31">
        <v>1.1847826086956521</v>
      </c>
      <c r="N104" s="31">
        <v>49.434782608695649</v>
      </c>
      <c r="O104" s="31">
        <v>10.782608695652174</v>
      </c>
      <c r="P104" s="31">
        <v>66.709239130434781</v>
      </c>
      <c r="Q104" s="31">
        <v>66.709239130434781</v>
      </c>
      <c r="R104" s="31">
        <v>0</v>
      </c>
      <c r="S104" s="31">
        <v>151.69565217391303</v>
      </c>
      <c r="T104" s="31">
        <v>128.96467391304347</v>
      </c>
      <c r="U104" s="31">
        <v>22.730978260869566</v>
      </c>
      <c r="V104" s="31">
        <v>0</v>
      </c>
      <c r="W104" s="31">
        <v>0</v>
      </c>
      <c r="X104" s="31">
        <v>0</v>
      </c>
      <c r="Y104" s="31">
        <v>0</v>
      </c>
      <c r="Z104" s="31">
        <v>0</v>
      </c>
      <c r="AA104" s="31">
        <v>0</v>
      </c>
      <c r="AB104" s="31">
        <v>0</v>
      </c>
      <c r="AC104" s="31">
        <v>0</v>
      </c>
      <c r="AD104" s="31">
        <v>0</v>
      </c>
      <c r="AE104" s="31">
        <v>0</v>
      </c>
      <c r="AF104" t="s">
        <v>199</v>
      </c>
      <c r="AG104" s="32">
        <v>4</v>
      </c>
      <c r="AH104"/>
    </row>
    <row r="105" spans="1:34" x14ac:dyDescent="0.25">
      <c r="A105" t="s">
        <v>634</v>
      </c>
      <c r="B105" t="s">
        <v>428</v>
      </c>
      <c r="C105" t="s">
        <v>468</v>
      </c>
      <c r="D105" t="s">
        <v>589</v>
      </c>
      <c r="E105" s="31">
        <v>82.293478260869563</v>
      </c>
      <c r="F105" s="31">
        <v>3.9965816933033955</v>
      </c>
      <c r="G105" s="31">
        <v>3.6308189142781679</v>
      </c>
      <c r="H105" s="31">
        <v>0.7670954959714702</v>
      </c>
      <c r="I105" s="31">
        <v>0.51243957205124824</v>
      </c>
      <c r="J105" s="31">
        <v>328.89260869565226</v>
      </c>
      <c r="K105" s="31">
        <v>298.79271739130445</v>
      </c>
      <c r="L105" s="31">
        <v>63.126956521739139</v>
      </c>
      <c r="M105" s="31">
        <v>42.170434782608702</v>
      </c>
      <c r="N105" s="31">
        <v>17.478260869565219</v>
      </c>
      <c r="O105" s="31">
        <v>3.4782608695652173</v>
      </c>
      <c r="P105" s="31">
        <v>68.877717391304344</v>
      </c>
      <c r="Q105" s="31">
        <v>59.73434782608696</v>
      </c>
      <c r="R105" s="31">
        <v>9.143369565217391</v>
      </c>
      <c r="S105" s="31">
        <v>196.88793478260874</v>
      </c>
      <c r="T105" s="31">
        <v>168.14228260869569</v>
      </c>
      <c r="U105" s="31">
        <v>28.745652173913047</v>
      </c>
      <c r="V105" s="31">
        <v>0</v>
      </c>
      <c r="W105" s="31">
        <v>0</v>
      </c>
      <c r="X105" s="31">
        <v>0</v>
      </c>
      <c r="Y105" s="31">
        <v>0</v>
      </c>
      <c r="Z105" s="31">
        <v>0</v>
      </c>
      <c r="AA105" s="31">
        <v>0</v>
      </c>
      <c r="AB105" s="31">
        <v>0</v>
      </c>
      <c r="AC105" s="31">
        <v>0</v>
      </c>
      <c r="AD105" s="31">
        <v>0</v>
      </c>
      <c r="AE105" s="31">
        <v>0</v>
      </c>
      <c r="AF105" t="s">
        <v>208</v>
      </c>
      <c r="AG105" s="32">
        <v>4</v>
      </c>
      <c r="AH105"/>
    </row>
    <row r="106" spans="1:34" x14ac:dyDescent="0.25">
      <c r="A106" t="s">
        <v>634</v>
      </c>
      <c r="B106" t="s">
        <v>302</v>
      </c>
      <c r="C106" t="s">
        <v>497</v>
      </c>
      <c r="D106" t="s">
        <v>601</v>
      </c>
      <c r="E106" s="31">
        <v>42.521739130434781</v>
      </c>
      <c r="F106" s="31">
        <v>4.0421140081799587</v>
      </c>
      <c r="G106" s="31">
        <v>3.3337167689161555</v>
      </c>
      <c r="H106" s="31">
        <v>0.53610685071574649</v>
      </c>
      <c r="I106" s="31">
        <v>0.18539110429447855</v>
      </c>
      <c r="J106" s="31">
        <v>171.87771739130434</v>
      </c>
      <c r="K106" s="31">
        <v>141.75543478260869</v>
      </c>
      <c r="L106" s="31">
        <v>22.796195652173914</v>
      </c>
      <c r="M106" s="31">
        <v>7.8831521739130439</v>
      </c>
      <c r="N106" s="31">
        <v>4.7853260869565215</v>
      </c>
      <c r="O106" s="31">
        <v>10.127717391304348</v>
      </c>
      <c r="P106" s="31">
        <v>63.589673913043477</v>
      </c>
      <c r="Q106" s="31">
        <v>48.380434782608695</v>
      </c>
      <c r="R106" s="31">
        <v>15.209239130434783</v>
      </c>
      <c r="S106" s="31">
        <v>85.491847826086953</v>
      </c>
      <c r="T106" s="31">
        <v>85.491847826086953</v>
      </c>
      <c r="U106" s="31">
        <v>0</v>
      </c>
      <c r="V106" s="31">
        <v>0</v>
      </c>
      <c r="W106" s="31">
        <v>5.3152173913043477</v>
      </c>
      <c r="X106" s="31">
        <v>0</v>
      </c>
      <c r="Y106" s="31">
        <v>7.6086956521739135E-2</v>
      </c>
      <c r="Z106" s="31">
        <v>5.2391304347826084</v>
      </c>
      <c r="AA106" s="31">
        <v>0</v>
      </c>
      <c r="AB106" s="31">
        <v>0</v>
      </c>
      <c r="AC106" s="31">
        <v>0</v>
      </c>
      <c r="AD106" s="31">
        <v>0</v>
      </c>
      <c r="AE106" s="31">
        <v>0</v>
      </c>
      <c r="AF106" t="s">
        <v>82</v>
      </c>
      <c r="AG106" s="32">
        <v>4</v>
      </c>
      <c r="AH106"/>
    </row>
    <row r="107" spans="1:34" x14ac:dyDescent="0.25">
      <c r="A107" t="s">
        <v>634</v>
      </c>
      <c r="B107" t="s">
        <v>249</v>
      </c>
      <c r="C107" t="s">
        <v>463</v>
      </c>
      <c r="D107" t="s">
        <v>580</v>
      </c>
      <c r="E107" s="31">
        <v>193.7391304347826</v>
      </c>
      <c r="F107" s="31">
        <v>4.0658802737881512</v>
      </c>
      <c r="G107" s="31">
        <v>3.7002216113105928</v>
      </c>
      <c r="H107" s="31">
        <v>0.51171173698384198</v>
      </c>
      <c r="I107" s="31">
        <v>0.34599416517055659</v>
      </c>
      <c r="J107" s="31">
        <v>787.72010869565224</v>
      </c>
      <c r="K107" s="31">
        <v>716.87771739130437</v>
      </c>
      <c r="L107" s="31">
        <v>99.138586956521735</v>
      </c>
      <c r="M107" s="31">
        <v>67.032608695652172</v>
      </c>
      <c r="N107" s="31">
        <v>27.584239130434781</v>
      </c>
      <c r="O107" s="31">
        <v>4.5217391304347823</v>
      </c>
      <c r="P107" s="31">
        <v>188.25</v>
      </c>
      <c r="Q107" s="31">
        <v>149.51358695652175</v>
      </c>
      <c r="R107" s="31">
        <v>38.736413043478258</v>
      </c>
      <c r="S107" s="31">
        <v>500.33152173913044</v>
      </c>
      <c r="T107" s="31">
        <v>500.33152173913044</v>
      </c>
      <c r="U107" s="31">
        <v>0</v>
      </c>
      <c r="V107" s="31">
        <v>0</v>
      </c>
      <c r="W107" s="31">
        <v>0</v>
      </c>
      <c r="X107" s="31">
        <v>0</v>
      </c>
      <c r="Y107" s="31">
        <v>0</v>
      </c>
      <c r="Z107" s="31">
        <v>0</v>
      </c>
      <c r="AA107" s="31">
        <v>0</v>
      </c>
      <c r="AB107" s="31">
        <v>0</v>
      </c>
      <c r="AC107" s="31">
        <v>0</v>
      </c>
      <c r="AD107" s="31">
        <v>0</v>
      </c>
      <c r="AE107" s="31">
        <v>0</v>
      </c>
      <c r="AF107" t="s">
        <v>29</v>
      </c>
      <c r="AG107" s="32">
        <v>4</v>
      </c>
      <c r="AH107"/>
    </row>
    <row r="108" spans="1:34" x14ac:dyDescent="0.25">
      <c r="A108" t="s">
        <v>634</v>
      </c>
      <c r="B108" t="s">
        <v>403</v>
      </c>
      <c r="C108" t="s">
        <v>556</v>
      </c>
      <c r="D108" t="s">
        <v>604</v>
      </c>
      <c r="E108" s="31">
        <v>74.684782608695656</v>
      </c>
      <c r="F108" s="31">
        <v>3.0253543880075675</v>
      </c>
      <c r="G108" s="31">
        <v>2.7309489157327898</v>
      </c>
      <c r="H108" s="31">
        <v>0.56666569640518116</v>
      </c>
      <c r="I108" s="31">
        <v>0.27631349148595541</v>
      </c>
      <c r="J108" s="31">
        <v>225.94793478260868</v>
      </c>
      <c r="K108" s="31">
        <v>203.96032608695651</v>
      </c>
      <c r="L108" s="31">
        <v>42.321304347826086</v>
      </c>
      <c r="M108" s="31">
        <v>20.636413043478257</v>
      </c>
      <c r="N108" s="31">
        <v>15.684891304347829</v>
      </c>
      <c r="O108" s="31">
        <v>6</v>
      </c>
      <c r="P108" s="31">
        <v>59.377065217391277</v>
      </c>
      <c r="Q108" s="31">
        <v>59.074347826086928</v>
      </c>
      <c r="R108" s="31">
        <v>0.30271739130434783</v>
      </c>
      <c r="S108" s="31">
        <v>124.24956521739131</v>
      </c>
      <c r="T108" s="31">
        <v>108.28195652173913</v>
      </c>
      <c r="U108" s="31">
        <v>15.967608695652176</v>
      </c>
      <c r="V108" s="31">
        <v>0</v>
      </c>
      <c r="W108" s="31">
        <v>8.6956521739130432E-2</v>
      </c>
      <c r="X108" s="31">
        <v>0</v>
      </c>
      <c r="Y108" s="31">
        <v>8.6956521739130432E-2</v>
      </c>
      <c r="Z108" s="31">
        <v>0</v>
      </c>
      <c r="AA108" s="31">
        <v>0</v>
      </c>
      <c r="AB108" s="31">
        <v>0</v>
      </c>
      <c r="AC108" s="31">
        <v>0</v>
      </c>
      <c r="AD108" s="31">
        <v>0</v>
      </c>
      <c r="AE108" s="31">
        <v>0</v>
      </c>
      <c r="AF108" t="s">
        <v>183</v>
      </c>
      <c r="AG108" s="32">
        <v>4</v>
      </c>
      <c r="AH108"/>
    </row>
    <row r="109" spans="1:34" x14ac:dyDescent="0.25">
      <c r="A109" t="s">
        <v>634</v>
      </c>
      <c r="B109" t="s">
        <v>225</v>
      </c>
      <c r="C109" t="s">
        <v>445</v>
      </c>
      <c r="D109" t="s">
        <v>571</v>
      </c>
      <c r="E109" s="31">
        <v>102.26086956521739</v>
      </c>
      <c r="F109" s="31">
        <v>3.7078018707482996</v>
      </c>
      <c r="G109" s="31">
        <v>3.5534385629251704</v>
      </c>
      <c r="H109" s="31">
        <v>0.95301870748299311</v>
      </c>
      <c r="I109" s="31">
        <v>0.79865539965986387</v>
      </c>
      <c r="J109" s="31">
        <v>379.16304347826087</v>
      </c>
      <c r="K109" s="31">
        <v>363.37771739130437</v>
      </c>
      <c r="L109" s="31">
        <v>97.456521739130423</v>
      </c>
      <c r="M109" s="31">
        <v>81.671195652173907</v>
      </c>
      <c r="N109" s="31">
        <v>10.220108695652174</v>
      </c>
      <c r="O109" s="31">
        <v>5.5652173913043477</v>
      </c>
      <c r="P109" s="31">
        <v>84.603260869565219</v>
      </c>
      <c r="Q109" s="31">
        <v>84.603260869565219</v>
      </c>
      <c r="R109" s="31">
        <v>0</v>
      </c>
      <c r="S109" s="31">
        <v>197.10326086956522</v>
      </c>
      <c r="T109" s="31">
        <v>186.29076086956522</v>
      </c>
      <c r="U109" s="31">
        <v>10.8125</v>
      </c>
      <c r="V109" s="31">
        <v>0</v>
      </c>
      <c r="W109" s="31">
        <v>0</v>
      </c>
      <c r="X109" s="31">
        <v>0</v>
      </c>
      <c r="Y109" s="31">
        <v>0</v>
      </c>
      <c r="Z109" s="31">
        <v>0</v>
      </c>
      <c r="AA109" s="31">
        <v>0</v>
      </c>
      <c r="AB109" s="31">
        <v>0</v>
      </c>
      <c r="AC109" s="31">
        <v>0</v>
      </c>
      <c r="AD109" s="31">
        <v>0</v>
      </c>
      <c r="AE109" s="31">
        <v>0</v>
      </c>
      <c r="AF109" t="s">
        <v>5</v>
      </c>
      <c r="AG109" s="32">
        <v>4</v>
      </c>
      <c r="AH109"/>
    </row>
    <row r="110" spans="1:34" x14ac:dyDescent="0.25">
      <c r="A110" t="s">
        <v>634</v>
      </c>
      <c r="B110" t="s">
        <v>395</v>
      </c>
      <c r="C110" t="s">
        <v>552</v>
      </c>
      <c r="D110" t="s">
        <v>618</v>
      </c>
      <c r="E110" s="31">
        <v>39.717391304347828</v>
      </c>
      <c r="F110" s="31">
        <v>1.2733305966064585</v>
      </c>
      <c r="G110" s="31">
        <v>1.1947181171319101</v>
      </c>
      <c r="H110" s="31">
        <v>0.208743842364532</v>
      </c>
      <c r="I110" s="31">
        <v>0.208743842364532</v>
      </c>
      <c r="J110" s="31">
        <v>50.573369565217391</v>
      </c>
      <c r="K110" s="31">
        <v>47.451086956521735</v>
      </c>
      <c r="L110" s="31">
        <v>8.2907608695652169</v>
      </c>
      <c r="M110" s="31">
        <v>8.2907608695652169</v>
      </c>
      <c r="N110" s="31">
        <v>0</v>
      </c>
      <c r="O110" s="31">
        <v>0</v>
      </c>
      <c r="P110" s="31">
        <v>6.9103260869565215</v>
      </c>
      <c r="Q110" s="31">
        <v>3.7880434782608696</v>
      </c>
      <c r="R110" s="31">
        <v>3.1222826086956523</v>
      </c>
      <c r="S110" s="31">
        <v>35.372282608695649</v>
      </c>
      <c r="T110" s="31">
        <v>35.372282608695649</v>
      </c>
      <c r="U110" s="31">
        <v>0</v>
      </c>
      <c r="V110" s="31">
        <v>0</v>
      </c>
      <c r="W110" s="31">
        <v>0.52173913043478259</v>
      </c>
      <c r="X110" s="31">
        <v>0.52173913043478259</v>
      </c>
      <c r="Y110" s="31">
        <v>0</v>
      </c>
      <c r="Z110" s="31">
        <v>0</v>
      </c>
      <c r="AA110" s="31">
        <v>0</v>
      </c>
      <c r="AB110" s="31">
        <v>0</v>
      </c>
      <c r="AC110" s="31">
        <v>0</v>
      </c>
      <c r="AD110" s="31">
        <v>0</v>
      </c>
      <c r="AE110" s="31">
        <v>0</v>
      </c>
      <c r="AF110" t="s">
        <v>175</v>
      </c>
      <c r="AG110" s="32">
        <v>4</v>
      </c>
      <c r="AH110"/>
    </row>
    <row r="111" spans="1:34" x14ac:dyDescent="0.25">
      <c r="A111" t="s">
        <v>634</v>
      </c>
      <c r="B111" t="s">
        <v>285</v>
      </c>
      <c r="C111" t="s">
        <v>486</v>
      </c>
      <c r="D111" t="s">
        <v>601</v>
      </c>
      <c r="E111" s="31">
        <v>98.576086956521735</v>
      </c>
      <c r="F111" s="31">
        <v>3.4809968022935265</v>
      </c>
      <c r="G111" s="31">
        <v>3.0291553644282709</v>
      </c>
      <c r="H111" s="31">
        <v>0.39345131767559827</v>
      </c>
      <c r="I111" s="31">
        <v>0.14232109383614508</v>
      </c>
      <c r="J111" s="31">
        <v>343.14304347826078</v>
      </c>
      <c r="K111" s="31">
        <v>298.60228260869553</v>
      </c>
      <c r="L111" s="31">
        <v>38.78489130434783</v>
      </c>
      <c r="M111" s="31">
        <v>14.029456521739128</v>
      </c>
      <c r="N111" s="31">
        <v>18.929347826086957</v>
      </c>
      <c r="O111" s="31">
        <v>5.8260869565217392</v>
      </c>
      <c r="P111" s="31">
        <v>87.231304347826082</v>
      </c>
      <c r="Q111" s="31">
        <v>67.445978260869566</v>
      </c>
      <c r="R111" s="31">
        <v>19.785326086956516</v>
      </c>
      <c r="S111" s="31">
        <v>217.12684782608684</v>
      </c>
      <c r="T111" s="31">
        <v>184.36619565217381</v>
      </c>
      <c r="U111" s="31">
        <v>32.76065217391303</v>
      </c>
      <c r="V111" s="31">
        <v>0</v>
      </c>
      <c r="W111" s="31">
        <v>2.4239130434782608</v>
      </c>
      <c r="X111" s="31">
        <v>1.8152173913043479</v>
      </c>
      <c r="Y111" s="31">
        <v>0.34782608695652173</v>
      </c>
      <c r="Z111" s="31">
        <v>0.2608695652173913</v>
      </c>
      <c r="AA111" s="31">
        <v>0</v>
      </c>
      <c r="AB111" s="31">
        <v>0</v>
      </c>
      <c r="AC111" s="31">
        <v>0</v>
      </c>
      <c r="AD111" s="31">
        <v>0</v>
      </c>
      <c r="AE111" s="31">
        <v>0</v>
      </c>
      <c r="AF111" t="s">
        <v>65</v>
      </c>
      <c r="AG111" s="32">
        <v>4</v>
      </c>
      <c r="AH111"/>
    </row>
    <row r="112" spans="1:34" x14ac:dyDescent="0.25">
      <c r="A112" t="s">
        <v>634</v>
      </c>
      <c r="B112" t="s">
        <v>372</v>
      </c>
      <c r="C112" t="s">
        <v>544</v>
      </c>
      <c r="D112" t="s">
        <v>630</v>
      </c>
      <c r="E112" s="31">
        <v>75.358695652173907</v>
      </c>
      <c r="F112" s="31">
        <v>5.3405812779460549</v>
      </c>
      <c r="G112" s="31">
        <v>4.9971152459252854</v>
      </c>
      <c r="H112" s="31">
        <v>0.65310832251550566</v>
      </c>
      <c r="I112" s="31">
        <v>0.38060724073272756</v>
      </c>
      <c r="J112" s="31">
        <v>402.45923913043475</v>
      </c>
      <c r="K112" s="31">
        <v>376.57608695652175</v>
      </c>
      <c r="L112" s="31">
        <v>49.217391304347828</v>
      </c>
      <c r="M112" s="31">
        <v>28.682065217391305</v>
      </c>
      <c r="N112" s="31">
        <v>15.353260869565217</v>
      </c>
      <c r="O112" s="31">
        <v>5.1820652173913047</v>
      </c>
      <c r="P112" s="31">
        <v>101.86141304347825</v>
      </c>
      <c r="Q112" s="31">
        <v>96.513586956521735</v>
      </c>
      <c r="R112" s="31">
        <v>5.3478260869565215</v>
      </c>
      <c r="S112" s="31">
        <v>251.38043478260869</v>
      </c>
      <c r="T112" s="31">
        <v>245.01902173913044</v>
      </c>
      <c r="U112" s="31">
        <v>6.3614130434782608</v>
      </c>
      <c r="V112" s="31">
        <v>0</v>
      </c>
      <c r="W112" s="31">
        <v>16</v>
      </c>
      <c r="X112" s="31">
        <v>0</v>
      </c>
      <c r="Y112" s="31">
        <v>0</v>
      </c>
      <c r="Z112" s="31">
        <v>0</v>
      </c>
      <c r="AA112" s="31">
        <v>16</v>
      </c>
      <c r="AB112" s="31">
        <v>0</v>
      </c>
      <c r="AC112" s="31">
        <v>0</v>
      </c>
      <c r="AD112" s="31">
        <v>0</v>
      </c>
      <c r="AE112" s="31">
        <v>0</v>
      </c>
      <c r="AF112" t="s">
        <v>152</v>
      </c>
      <c r="AG112" s="32">
        <v>4</v>
      </c>
      <c r="AH112"/>
    </row>
    <row r="113" spans="1:34" x14ac:dyDescent="0.25">
      <c r="A113" t="s">
        <v>634</v>
      </c>
      <c r="B113" t="s">
        <v>370</v>
      </c>
      <c r="C113" t="s">
        <v>543</v>
      </c>
      <c r="D113" t="s">
        <v>575</v>
      </c>
      <c r="E113" s="31">
        <v>124.97826086956522</v>
      </c>
      <c r="F113" s="31">
        <v>3.8190337449991305</v>
      </c>
      <c r="G113" s="31">
        <v>3.4635371368933727</v>
      </c>
      <c r="H113" s="31">
        <v>0.51145851452426505</v>
      </c>
      <c r="I113" s="31">
        <v>0.24119412071664637</v>
      </c>
      <c r="J113" s="31">
        <v>477.29619565217394</v>
      </c>
      <c r="K113" s="31">
        <v>432.86684782608694</v>
      </c>
      <c r="L113" s="31">
        <v>63.921195652173914</v>
      </c>
      <c r="M113" s="31">
        <v>30.144021739130434</v>
      </c>
      <c r="N113" s="31">
        <v>28.434782608695652</v>
      </c>
      <c r="O113" s="31">
        <v>5.3423913043478262</v>
      </c>
      <c r="P113" s="31">
        <v>115.54347826086958</v>
      </c>
      <c r="Q113" s="31">
        <v>104.89130434782609</v>
      </c>
      <c r="R113" s="31">
        <v>10.652173913043478</v>
      </c>
      <c r="S113" s="31">
        <v>297.83152173913044</v>
      </c>
      <c r="T113" s="31">
        <v>275.08695652173913</v>
      </c>
      <c r="U113" s="31">
        <v>22.744565217391305</v>
      </c>
      <c r="V113" s="31">
        <v>0</v>
      </c>
      <c r="W113" s="31">
        <v>0</v>
      </c>
      <c r="X113" s="31">
        <v>0</v>
      </c>
      <c r="Y113" s="31">
        <v>0</v>
      </c>
      <c r="Z113" s="31">
        <v>0</v>
      </c>
      <c r="AA113" s="31">
        <v>0</v>
      </c>
      <c r="AB113" s="31">
        <v>0</v>
      </c>
      <c r="AC113" s="31">
        <v>0</v>
      </c>
      <c r="AD113" s="31">
        <v>0</v>
      </c>
      <c r="AE113" s="31">
        <v>0</v>
      </c>
      <c r="AF113" t="s">
        <v>150</v>
      </c>
      <c r="AG113" s="32">
        <v>4</v>
      </c>
      <c r="AH113"/>
    </row>
    <row r="114" spans="1:34" x14ac:dyDescent="0.25">
      <c r="A114" t="s">
        <v>634</v>
      </c>
      <c r="B114" t="s">
        <v>414</v>
      </c>
      <c r="C114" t="s">
        <v>452</v>
      </c>
      <c r="D114" t="s">
        <v>577</v>
      </c>
      <c r="E114" s="31">
        <v>141.2391304347826</v>
      </c>
      <c r="F114" s="31">
        <v>3.9686878559335095</v>
      </c>
      <c r="G114" s="31">
        <v>3.7183838694782225</v>
      </c>
      <c r="H114" s="31">
        <v>0.46430198553178403</v>
      </c>
      <c r="I114" s="31">
        <v>0.31086578420809619</v>
      </c>
      <c r="J114" s="31">
        <v>560.53402173913059</v>
      </c>
      <c r="K114" s="31">
        <v>525.18130434782631</v>
      </c>
      <c r="L114" s="31">
        <v>65.577608695652188</v>
      </c>
      <c r="M114" s="31">
        <v>43.906413043478274</v>
      </c>
      <c r="N114" s="31">
        <v>21.671195652173914</v>
      </c>
      <c r="O114" s="31">
        <v>0</v>
      </c>
      <c r="P114" s="31">
        <v>165.21760869565225</v>
      </c>
      <c r="Q114" s="31">
        <v>151.53608695652181</v>
      </c>
      <c r="R114" s="31">
        <v>13.681521739130442</v>
      </c>
      <c r="S114" s="31">
        <v>329.7388043478262</v>
      </c>
      <c r="T114" s="31">
        <v>287.77152173913055</v>
      </c>
      <c r="U114" s="31">
        <v>41.967282608695655</v>
      </c>
      <c r="V114" s="31">
        <v>0</v>
      </c>
      <c r="W114" s="31">
        <v>0</v>
      </c>
      <c r="X114" s="31">
        <v>0</v>
      </c>
      <c r="Y114" s="31">
        <v>0</v>
      </c>
      <c r="Z114" s="31">
        <v>0</v>
      </c>
      <c r="AA114" s="31">
        <v>0</v>
      </c>
      <c r="AB114" s="31">
        <v>0</v>
      </c>
      <c r="AC114" s="31">
        <v>0</v>
      </c>
      <c r="AD114" s="31">
        <v>0</v>
      </c>
      <c r="AE114" s="31">
        <v>0</v>
      </c>
      <c r="AF114" t="s">
        <v>194</v>
      </c>
      <c r="AG114" s="32">
        <v>4</v>
      </c>
      <c r="AH114"/>
    </row>
    <row r="115" spans="1:34" x14ac:dyDescent="0.25">
      <c r="A115" t="s">
        <v>634</v>
      </c>
      <c r="B115" t="s">
        <v>231</v>
      </c>
      <c r="C115" t="s">
        <v>450</v>
      </c>
      <c r="D115" t="s">
        <v>575</v>
      </c>
      <c r="E115" s="31">
        <v>68.815217391304344</v>
      </c>
      <c r="F115" s="31">
        <v>3.6853925130311174</v>
      </c>
      <c r="G115" s="31">
        <v>3.2988200916126997</v>
      </c>
      <c r="H115" s="31">
        <v>0.66518717422208196</v>
      </c>
      <c r="I115" s="31">
        <v>0.37455378297267422</v>
      </c>
      <c r="J115" s="31">
        <v>253.61108695652177</v>
      </c>
      <c r="K115" s="31">
        <v>227.00902173913045</v>
      </c>
      <c r="L115" s="31">
        <v>45.775000000000006</v>
      </c>
      <c r="M115" s="31">
        <v>25.775000000000006</v>
      </c>
      <c r="N115" s="31">
        <v>13.478260869565217</v>
      </c>
      <c r="O115" s="31">
        <v>6.5217391304347823</v>
      </c>
      <c r="P115" s="31">
        <v>49.950978260869583</v>
      </c>
      <c r="Q115" s="31">
        <v>43.348913043478277</v>
      </c>
      <c r="R115" s="31">
        <v>6.6020652173913055</v>
      </c>
      <c r="S115" s="31">
        <v>157.88510869565218</v>
      </c>
      <c r="T115" s="31">
        <v>133.87760869565219</v>
      </c>
      <c r="U115" s="31">
        <v>24.0075</v>
      </c>
      <c r="V115" s="31">
        <v>0</v>
      </c>
      <c r="W115" s="31">
        <v>0.34782608695652173</v>
      </c>
      <c r="X115" s="31">
        <v>0.34782608695652173</v>
      </c>
      <c r="Y115" s="31">
        <v>0</v>
      </c>
      <c r="Z115" s="31">
        <v>0</v>
      </c>
      <c r="AA115" s="31">
        <v>0</v>
      </c>
      <c r="AB115" s="31">
        <v>0</v>
      </c>
      <c r="AC115" s="31">
        <v>0</v>
      </c>
      <c r="AD115" s="31">
        <v>0</v>
      </c>
      <c r="AE115" s="31">
        <v>0</v>
      </c>
      <c r="AF115" t="s">
        <v>11</v>
      </c>
      <c r="AG115" s="32">
        <v>4</v>
      </c>
      <c r="AH115"/>
    </row>
    <row r="116" spans="1:34" x14ac:dyDescent="0.25">
      <c r="A116" t="s">
        <v>634</v>
      </c>
      <c r="B116" t="s">
        <v>416</v>
      </c>
      <c r="C116" t="s">
        <v>471</v>
      </c>
      <c r="D116" t="s">
        <v>592</v>
      </c>
      <c r="E116" s="31">
        <v>89.5</v>
      </c>
      <c r="F116" s="31">
        <v>3.217152052465388</v>
      </c>
      <c r="G116" s="31">
        <v>2.781192615982512</v>
      </c>
      <c r="H116" s="31">
        <v>0.37823658003400545</v>
      </c>
      <c r="I116" s="31">
        <v>0.20043721156181693</v>
      </c>
      <c r="J116" s="31">
        <v>287.93510869565222</v>
      </c>
      <c r="K116" s="31">
        <v>248.91673913043482</v>
      </c>
      <c r="L116" s="31">
        <v>33.852173913043487</v>
      </c>
      <c r="M116" s="31">
        <v>17.939130434782616</v>
      </c>
      <c r="N116" s="31">
        <v>10.260869565217391</v>
      </c>
      <c r="O116" s="31">
        <v>5.6521739130434785</v>
      </c>
      <c r="P116" s="31">
        <v>92.090326086956523</v>
      </c>
      <c r="Q116" s="31">
        <v>68.985000000000014</v>
      </c>
      <c r="R116" s="31">
        <v>23.105326086956513</v>
      </c>
      <c r="S116" s="31">
        <v>161.99260869565219</v>
      </c>
      <c r="T116" s="31">
        <v>141.90945652173914</v>
      </c>
      <c r="U116" s="31">
        <v>20.083152173913046</v>
      </c>
      <c r="V116" s="31">
        <v>0</v>
      </c>
      <c r="W116" s="31">
        <v>8.6956521739130432E-2</v>
      </c>
      <c r="X116" s="31">
        <v>8.6956521739130432E-2</v>
      </c>
      <c r="Y116" s="31">
        <v>0</v>
      </c>
      <c r="Z116" s="31">
        <v>0</v>
      </c>
      <c r="AA116" s="31">
        <v>0</v>
      </c>
      <c r="AB116" s="31">
        <v>0</v>
      </c>
      <c r="AC116" s="31">
        <v>0</v>
      </c>
      <c r="AD116" s="31">
        <v>0</v>
      </c>
      <c r="AE116" s="31">
        <v>0</v>
      </c>
      <c r="AF116" t="s">
        <v>196</v>
      </c>
      <c r="AG116" s="32">
        <v>4</v>
      </c>
      <c r="AH116"/>
    </row>
    <row r="117" spans="1:34" x14ac:dyDescent="0.25">
      <c r="A117" t="s">
        <v>634</v>
      </c>
      <c r="B117" t="s">
        <v>325</v>
      </c>
      <c r="C117" t="s">
        <v>514</v>
      </c>
      <c r="D117" t="s">
        <v>617</v>
      </c>
      <c r="E117" s="31">
        <v>73.989130434782609</v>
      </c>
      <c r="F117" s="31">
        <v>4.2479315410606722</v>
      </c>
      <c r="G117" s="31">
        <v>3.7713265755839571</v>
      </c>
      <c r="H117" s="31">
        <v>0.62461436756280309</v>
      </c>
      <c r="I117" s="31">
        <v>0.27357866901718819</v>
      </c>
      <c r="J117" s="31">
        <v>314.30076086956518</v>
      </c>
      <c r="K117" s="31">
        <v>279.03717391304343</v>
      </c>
      <c r="L117" s="31">
        <v>46.214673913043484</v>
      </c>
      <c r="M117" s="31">
        <v>20.241847826086957</v>
      </c>
      <c r="N117" s="31">
        <v>20.494565217391305</v>
      </c>
      <c r="O117" s="31">
        <v>5.4782608695652177</v>
      </c>
      <c r="P117" s="31">
        <v>85.344239130434786</v>
      </c>
      <c r="Q117" s="31">
        <v>76.053478260869568</v>
      </c>
      <c r="R117" s="31">
        <v>9.2907608695652169</v>
      </c>
      <c r="S117" s="31">
        <v>182.74184782608697</v>
      </c>
      <c r="T117" s="31">
        <v>170.97554347826087</v>
      </c>
      <c r="U117" s="31">
        <v>11.766304347826088</v>
      </c>
      <c r="V117" s="31">
        <v>0</v>
      </c>
      <c r="W117" s="31">
        <v>22.679347826086957</v>
      </c>
      <c r="X117" s="31">
        <v>0</v>
      </c>
      <c r="Y117" s="31">
        <v>0</v>
      </c>
      <c r="Z117" s="31">
        <v>0</v>
      </c>
      <c r="AA117" s="31">
        <v>3.7934782608695659</v>
      </c>
      <c r="AB117" s="31">
        <v>0</v>
      </c>
      <c r="AC117" s="31">
        <v>18.885869565217391</v>
      </c>
      <c r="AD117" s="31">
        <v>0</v>
      </c>
      <c r="AE117" s="31">
        <v>0</v>
      </c>
      <c r="AF117" t="s">
        <v>105</v>
      </c>
      <c r="AG117" s="32">
        <v>4</v>
      </c>
      <c r="AH117"/>
    </row>
    <row r="118" spans="1:34" x14ac:dyDescent="0.25">
      <c r="A118" t="s">
        <v>634</v>
      </c>
      <c r="B118" t="s">
        <v>384</v>
      </c>
      <c r="C118" t="s">
        <v>548</v>
      </c>
      <c r="D118" t="s">
        <v>595</v>
      </c>
      <c r="E118" s="31">
        <v>159.10869565217391</v>
      </c>
      <c r="F118" s="31">
        <v>3.5771614974723325</v>
      </c>
      <c r="G118" s="31">
        <v>3.2629232135537651</v>
      </c>
      <c r="H118" s="31">
        <v>0.47158081705150995</v>
      </c>
      <c r="I118" s="31">
        <v>0.25133214920071062</v>
      </c>
      <c r="J118" s="31">
        <v>569.15750000000003</v>
      </c>
      <c r="K118" s="31">
        <v>519.15945652173923</v>
      </c>
      <c r="L118" s="31">
        <v>75.0326086956522</v>
      </c>
      <c r="M118" s="31">
        <v>39.989130434782631</v>
      </c>
      <c r="N118" s="31">
        <v>29.826086956521738</v>
      </c>
      <c r="O118" s="31">
        <v>5.2173913043478262</v>
      </c>
      <c r="P118" s="31">
        <v>119.38369565217391</v>
      </c>
      <c r="Q118" s="31">
        <v>104.42913043478261</v>
      </c>
      <c r="R118" s="31">
        <v>14.954565217391306</v>
      </c>
      <c r="S118" s="31">
        <v>374.74119565217393</v>
      </c>
      <c r="T118" s="31">
        <v>319.84032608695657</v>
      </c>
      <c r="U118" s="31">
        <v>31.880869565217395</v>
      </c>
      <c r="V118" s="31">
        <v>23.019999999999992</v>
      </c>
      <c r="W118" s="31">
        <v>0.10869565217391304</v>
      </c>
      <c r="X118" s="31">
        <v>0</v>
      </c>
      <c r="Y118" s="31">
        <v>0</v>
      </c>
      <c r="Z118" s="31">
        <v>0</v>
      </c>
      <c r="AA118" s="31">
        <v>0</v>
      </c>
      <c r="AB118" s="31">
        <v>0.10869565217391304</v>
      </c>
      <c r="AC118" s="31">
        <v>0</v>
      </c>
      <c r="AD118" s="31">
        <v>0</v>
      </c>
      <c r="AE118" s="31">
        <v>0</v>
      </c>
      <c r="AF118" t="s">
        <v>164</v>
      </c>
      <c r="AG118" s="32">
        <v>4</v>
      </c>
      <c r="AH118"/>
    </row>
    <row r="119" spans="1:34" x14ac:dyDescent="0.25">
      <c r="A119" t="s">
        <v>634</v>
      </c>
      <c r="B119" t="s">
        <v>282</v>
      </c>
      <c r="C119" t="s">
        <v>452</v>
      </c>
      <c r="D119" t="s">
        <v>577</v>
      </c>
      <c r="E119" s="31">
        <v>48.032608695652172</v>
      </c>
      <c r="F119" s="31">
        <v>5.133005204797465</v>
      </c>
      <c r="G119" s="31">
        <v>4.8230934600588373</v>
      </c>
      <c r="H119" s="31">
        <v>0.6821113374066532</v>
      </c>
      <c r="I119" s="31">
        <v>0.37219959266802444</v>
      </c>
      <c r="J119" s="31">
        <v>246.5516304347826</v>
      </c>
      <c r="K119" s="31">
        <v>231.66576086956522</v>
      </c>
      <c r="L119" s="31">
        <v>32.763586956521742</v>
      </c>
      <c r="M119" s="31">
        <v>17.877717391304348</v>
      </c>
      <c r="N119" s="31">
        <v>9.1467391304347831</v>
      </c>
      <c r="O119" s="31">
        <v>5.7391304347826084</v>
      </c>
      <c r="P119" s="31">
        <v>59.173913043478258</v>
      </c>
      <c r="Q119" s="31">
        <v>59.173913043478258</v>
      </c>
      <c r="R119" s="31">
        <v>0</v>
      </c>
      <c r="S119" s="31">
        <v>154.6141304347826</v>
      </c>
      <c r="T119" s="31">
        <v>153.73641304347825</v>
      </c>
      <c r="U119" s="31">
        <v>0</v>
      </c>
      <c r="V119" s="31">
        <v>0.87771739130434778</v>
      </c>
      <c r="W119" s="31">
        <v>0</v>
      </c>
      <c r="X119" s="31">
        <v>0</v>
      </c>
      <c r="Y119" s="31">
        <v>0</v>
      </c>
      <c r="Z119" s="31">
        <v>0</v>
      </c>
      <c r="AA119" s="31">
        <v>0</v>
      </c>
      <c r="AB119" s="31">
        <v>0</v>
      </c>
      <c r="AC119" s="31">
        <v>0</v>
      </c>
      <c r="AD119" s="31">
        <v>0</v>
      </c>
      <c r="AE119" s="31">
        <v>0</v>
      </c>
      <c r="AF119" t="s">
        <v>62</v>
      </c>
      <c r="AG119" s="32">
        <v>4</v>
      </c>
      <c r="AH119"/>
    </row>
    <row r="120" spans="1:34" x14ac:dyDescent="0.25">
      <c r="A120" t="s">
        <v>634</v>
      </c>
      <c r="B120" t="s">
        <v>228</v>
      </c>
      <c r="C120" t="s">
        <v>447</v>
      </c>
      <c r="D120" t="s">
        <v>572</v>
      </c>
      <c r="E120" s="31">
        <v>64.543478260869563</v>
      </c>
      <c r="F120" s="31">
        <v>3.0977551364095648</v>
      </c>
      <c r="G120" s="31">
        <v>2.8093583698214881</v>
      </c>
      <c r="H120" s="31">
        <v>0.83919838329403829</v>
      </c>
      <c r="I120" s="31">
        <v>0.55080161670596151</v>
      </c>
      <c r="J120" s="31">
        <v>199.93989130434778</v>
      </c>
      <c r="K120" s="31">
        <v>181.32576086956516</v>
      </c>
      <c r="L120" s="31">
        <v>54.164782608695646</v>
      </c>
      <c r="M120" s="31">
        <v>35.550652173913036</v>
      </c>
      <c r="N120" s="31">
        <v>13.918478260869563</v>
      </c>
      <c r="O120" s="31">
        <v>4.6956521739130439</v>
      </c>
      <c r="P120" s="31">
        <v>46.906304347826065</v>
      </c>
      <c r="Q120" s="31">
        <v>46.906304347826065</v>
      </c>
      <c r="R120" s="31">
        <v>0</v>
      </c>
      <c r="S120" s="31">
        <v>98.868804347826057</v>
      </c>
      <c r="T120" s="31">
        <v>98.868804347826057</v>
      </c>
      <c r="U120" s="31">
        <v>0</v>
      </c>
      <c r="V120" s="31">
        <v>0</v>
      </c>
      <c r="W120" s="31">
        <v>10.811847826086955</v>
      </c>
      <c r="X120" s="31">
        <v>0</v>
      </c>
      <c r="Y120" s="31">
        <v>0</v>
      </c>
      <c r="Z120" s="31">
        <v>0</v>
      </c>
      <c r="AA120" s="31">
        <v>0</v>
      </c>
      <c r="AB120" s="31">
        <v>0</v>
      </c>
      <c r="AC120" s="31">
        <v>10.811847826086955</v>
      </c>
      <c r="AD120" s="31">
        <v>0</v>
      </c>
      <c r="AE120" s="31">
        <v>0</v>
      </c>
      <c r="AF120" t="s">
        <v>8</v>
      </c>
      <c r="AG120" s="32">
        <v>4</v>
      </c>
      <c r="AH120"/>
    </row>
    <row r="121" spans="1:34" x14ac:dyDescent="0.25">
      <c r="A121" t="s">
        <v>634</v>
      </c>
      <c r="B121" t="s">
        <v>409</v>
      </c>
      <c r="C121" t="s">
        <v>468</v>
      </c>
      <c r="D121" t="s">
        <v>589</v>
      </c>
      <c r="E121" s="31">
        <v>104.54347826086956</v>
      </c>
      <c r="F121" s="31">
        <v>3.5701476398419629</v>
      </c>
      <c r="G121" s="31">
        <v>3.3018101476398418</v>
      </c>
      <c r="H121" s="31">
        <v>0.4564452069037222</v>
      </c>
      <c r="I121" s="31">
        <v>0.29790185069661052</v>
      </c>
      <c r="J121" s="31">
        <v>373.23565217391302</v>
      </c>
      <c r="K121" s="31">
        <v>345.18271739130432</v>
      </c>
      <c r="L121" s="31">
        <v>47.718369565217394</v>
      </c>
      <c r="M121" s="31">
        <v>31.143695652173911</v>
      </c>
      <c r="N121" s="31">
        <v>11.304347826086957</v>
      </c>
      <c r="O121" s="31">
        <v>5.2703260869565218</v>
      </c>
      <c r="P121" s="31">
        <v>108.91195652173914</v>
      </c>
      <c r="Q121" s="31">
        <v>97.433695652173924</v>
      </c>
      <c r="R121" s="31">
        <v>11.478260869565217</v>
      </c>
      <c r="S121" s="31">
        <v>216.6053260869565</v>
      </c>
      <c r="T121" s="31">
        <v>216.6053260869565</v>
      </c>
      <c r="U121" s="31">
        <v>0</v>
      </c>
      <c r="V121" s="31">
        <v>0</v>
      </c>
      <c r="W121" s="31">
        <v>0</v>
      </c>
      <c r="X121" s="31">
        <v>0</v>
      </c>
      <c r="Y121" s="31">
        <v>0</v>
      </c>
      <c r="Z121" s="31">
        <v>0</v>
      </c>
      <c r="AA121" s="31">
        <v>0</v>
      </c>
      <c r="AB121" s="31">
        <v>0</v>
      </c>
      <c r="AC121" s="31">
        <v>0</v>
      </c>
      <c r="AD121" s="31">
        <v>0</v>
      </c>
      <c r="AE121" s="31">
        <v>0</v>
      </c>
      <c r="AF121" t="s">
        <v>189</v>
      </c>
      <c r="AG121" s="32">
        <v>4</v>
      </c>
      <c r="AH121"/>
    </row>
    <row r="122" spans="1:34" x14ac:dyDescent="0.25">
      <c r="A122" t="s">
        <v>634</v>
      </c>
      <c r="B122" t="s">
        <v>429</v>
      </c>
      <c r="C122" t="s">
        <v>441</v>
      </c>
      <c r="D122" t="s">
        <v>568</v>
      </c>
      <c r="E122" s="31">
        <v>43.152173913043477</v>
      </c>
      <c r="F122" s="31">
        <v>5.6526146095717884</v>
      </c>
      <c r="G122" s="31">
        <v>2.5315818639798491</v>
      </c>
      <c r="H122" s="31">
        <v>0.72260705289672544</v>
      </c>
      <c r="I122" s="31">
        <v>0.34477329974811083</v>
      </c>
      <c r="J122" s="31">
        <v>243.92260869565217</v>
      </c>
      <c r="K122" s="31">
        <v>109.24326086956522</v>
      </c>
      <c r="L122" s="31">
        <v>31.182065217391305</v>
      </c>
      <c r="M122" s="31">
        <v>14.877717391304348</v>
      </c>
      <c r="N122" s="31">
        <v>5.5217391304347823</v>
      </c>
      <c r="O122" s="31">
        <v>10.782608695652174</v>
      </c>
      <c r="P122" s="31">
        <v>118.375</v>
      </c>
      <c r="Q122" s="31">
        <v>0</v>
      </c>
      <c r="R122" s="31">
        <v>118.375</v>
      </c>
      <c r="S122" s="31">
        <v>94.365543478260875</v>
      </c>
      <c r="T122" s="31">
        <v>94.365543478260875</v>
      </c>
      <c r="U122" s="31">
        <v>0</v>
      </c>
      <c r="V122" s="31">
        <v>0</v>
      </c>
      <c r="W122" s="31">
        <v>0</v>
      </c>
      <c r="X122" s="31">
        <v>0</v>
      </c>
      <c r="Y122" s="31">
        <v>0</v>
      </c>
      <c r="Z122" s="31">
        <v>0</v>
      </c>
      <c r="AA122" s="31">
        <v>0</v>
      </c>
      <c r="AB122" s="31">
        <v>0</v>
      </c>
      <c r="AC122" s="31">
        <v>0</v>
      </c>
      <c r="AD122" s="31">
        <v>0</v>
      </c>
      <c r="AE122" s="31">
        <v>0</v>
      </c>
      <c r="AF122" t="s">
        <v>209</v>
      </c>
      <c r="AG122" s="32">
        <v>4</v>
      </c>
      <c r="AH122"/>
    </row>
    <row r="123" spans="1:34" x14ac:dyDescent="0.25">
      <c r="A123" t="s">
        <v>634</v>
      </c>
      <c r="B123" t="s">
        <v>434</v>
      </c>
      <c r="C123" t="s">
        <v>468</v>
      </c>
      <c r="D123" t="s">
        <v>589</v>
      </c>
      <c r="E123" s="31">
        <v>55.25</v>
      </c>
      <c r="F123" s="31">
        <v>4.7692012590989572</v>
      </c>
      <c r="G123" s="31">
        <v>4.397206374188471</v>
      </c>
      <c r="H123" s="31">
        <v>0.72514853433012016</v>
      </c>
      <c r="I123" s="31">
        <v>0.52793232343104479</v>
      </c>
      <c r="J123" s="31">
        <v>263.49836956521739</v>
      </c>
      <c r="K123" s="31">
        <v>242.94565217391303</v>
      </c>
      <c r="L123" s="31">
        <v>40.064456521739139</v>
      </c>
      <c r="M123" s="31">
        <v>29.168260869565223</v>
      </c>
      <c r="N123" s="31">
        <v>4.8954347826086968</v>
      </c>
      <c r="O123" s="31">
        <v>6.0007608695652177</v>
      </c>
      <c r="P123" s="31">
        <v>71.252934782608719</v>
      </c>
      <c r="Q123" s="31">
        <v>61.596413043478286</v>
      </c>
      <c r="R123" s="31">
        <v>9.6565217391304348</v>
      </c>
      <c r="S123" s="31">
        <v>152.18097826086952</v>
      </c>
      <c r="T123" s="31">
        <v>152.18097826086952</v>
      </c>
      <c r="U123" s="31">
        <v>0</v>
      </c>
      <c r="V123" s="31">
        <v>0</v>
      </c>
      <c r="W123" s="31">
        <v>5.8967391304347823</v>
      </c>
      <c r="X123" s="31">
        <v>0.28532608695652173</v>
      </c>
      <c r="Y123" s="31">
        <v>0</v>
      </c>
      <c r="Z123" s="31">
        <v>0</v>
      </c>
      <c r="AA123" s="31">
        <v>5.6114130434782608</v>
      </c>
      <c r="AB123" s="31">
        <v>0</v>
      </c>
      <c r="AC123" s="31">
        <v>0</v>
      </c>
      <c r="AD123" s="31">
        <v>0</v>
      </c>
      <c r="AE123" s="31">
        <v>0</v>
      </c>
      <c r="AF123" t="s">
        <v>214</v>
      </c>
      <c r="AG123" s="32">
        <v>4</v>
      </c>
      <c r="AH123"/>
    </row>
    <row r="124" spans="1:34" x14ac:dyDescent="0.25">
      <c r="A124" t="s">
        <v>634</v>
      </c>
      <c r="B124" t="s">
        <v>333</v>
      </c>
      <c r="C124" t="s">
        <v>521</v>
      </c>
      <c r="D124" t="s">
        <v>579</v>
      </c>
      <c r="E124" s="31">
        <v>51.043478260869563</v>
      </c>
      <c r="F124" s="31">
        <v>4.1108922487223172</v>
      </c>
      <c r="G124" s="31">
        <v>4.0002661839863718</v>
      </c>
      <c r="H124" s="31">
        <v>0.56234028960817717</v>
      </c>
      <c r="I124" s="31">
        <v>0.45171422487223173</v>
      </c>
      <c r="J124" s="31">
        <v>209.83423913043478</v>
      </c>
      <c r="K124" s="31">
        <v>204.1875</v>
      </c>
      <c r="L124" s="31">
        <v>28.703804347826086</v>
      </c>
      <c r="M124" s="31">
        <v>23.057065217391305</v>
      </c>
      <c r="N124" s="31">
        <v>0</v>
      </c>
      <c r="O124" s="31">
        <v>5.6467391304347823</v>
      </c>
      <c r="P124" s="31">
        <v>26.005434782608695</v>
      </c>
      <c r="Q124" s="31">
        <v>26.005434782608695</v>
      </c>
      <c r="R124" s="31">
        <v>0</v>
      </c>
      <c r="S124" s="31">
        <v>155.125</v>
      </c>
      <c r="T124" s="31">
        <v>141.80978260869566</v>
      </c>
      <c r="U124" s="31">
        <v>13.315217391304348</v>
      </c>
      <c r="V124" s="31">
        <v>0</v>
      </c>
      <c r="W124" s="31">
        <v>0</v>
      </c>
      <c r="X124" s="31">
        <v>0</v>
      </c>
      <c r="Y124" s="31">
        <v>0</v>
      </c>
      <c r="Z124" s="31">
        <v>0</v>
      </c>
      <c r="AA124" s="31">
        <v>0</v>
      </c>
      <c r="AB124" s="31">
        <v>0</v>
      </c>
      <c r="AC124" s="31">
        <v>0</v>
      </c>
      <c r="AD124" s="31">
        <v>0</v>
      </c>
      <c r="AE124" s="31">
        <v>0</v>
      </c>
      <c r="AF124" t="s">
        <v>113</v>
      </c>
      <c r="AG124" s="32">
        <v>4</v>
      </c>
      <c r="AH124"/>
    </row>
    <row r="125" spans="1:34" x14ac:dyDescent="0.25">
      <c r="A125" t="s">
        <v>634</v>
      </c>
      <c r="B125" t="s">
        <v>400</v>
      </c>
      <c r="C125" t="s">
        <v>521</v>
      </c>
      <c r="D125" t="s">
        <v>579</v>
      </c>
      <c r="E125" s="31">
        <v>44.304347826086953</v>
      </c>
      <c r="F125" s="31">
        <v>2.7137389597644752</v>
      </c>
      <c r="G125" s="31">
        <v>2.7137389597644752</v>
      </c>
      <c r="H125" s="31">
        <v>0.64835132482826274</v>
      </c>
      <c r="I125" s="31">
        <v>0.64835132482826274</v>
      </c>
      <c r="J125" s="31">
        <v>120.2304347826087</v>
      </c>
      <c r="K125" s="31">
        <v>120.2304347826087</v>
      </c>
      <c r="L125" s="31">
        <v>28.724782608695641</v>
      </c>
      <c r="M125" s="31">
        <v>28.724782608695641</v>
      </c>
      <c r="N125" s="31">
        <v>0</v>
      </c>
      <c r="O125" s="31">
        <v>0</v>
      </c>
      <c r="P125" s="31">
        <v>37.6782608695652</v>
      </c>
      <c r="Q125" s="31">
        <v>37.6782608695652</v>
      </c>
      <c r="R125" s="31">
        <v>0</v>
      </c>
      <c r="S125" s="31">
        <v>53.827391304347856</v>
      </c>
      <c r="T125" s="31">
        <v>53.827391304347856</v>
      </c>
      <c r="U125" s="31">
        <v>0</v>
      </c>
      <c r="V125" s="31">
        <v>0</v>
      </c>
      <c r="W125" s="31">
        <v>0</v>
      </c>
      <c r="X125" s="31">
        <v>0</v>
      </c>
      <c r="Y125" s="31">
        <v>0</v>
      </c>
      <c r="Z125" s="31">
        <v>0</v>
      </c>
      <c r="AA125" s="31">
        <v>0</v>
      </c>
      <c r="AB125" s="31">
        <v>0</v>
      </c>
      <c r="AC125" s="31">
        <v>0</v>
      </c>
      <c r="AD125" s="31">
        <v>0</v>
      </c>
      <c r="AE125" s="31">
        <v>0</v>
      </c>
      <c r="AF125" t="s">
        <v>180</v>
      </c>
      <c r="AG125" s="32">
        <v>4</v>
      </c>
      <c r="AH125"/>
    </row>
    <row r="126" spans="1:34" x14ac:dyDescent="0.25">
      <c r="A126" t="s">
        <v>634</v>
      </c>
      <c r="B126" t="s">
        <v>368</v>
      </c>
      <c r="C126" t="s">
        <v>542</v>
      </c>
      <c r="D126" t="s">
        <v>573</v>
      </c>
      <c r="E126" s="31">
        <v>54.673913043478258</v>
      </c>
      <c r="F126" s="31">
        <v>3.9204970178926439</v>
      </c>
      <c r="G126" s="31">
        <v>3.8155268389662029</v>
      </c>
      <c r="H126" s="31">
        <v>0.50853677932405561</v>
      </c>
      <c r="I126" s="31">
        <v>0.40356660039761427</v>
      </c>
      <c r="J126" s="31">
        <v>214.34891304347823</v>
      </c>
      <c r="K126" s="31">
        <v>208.60978260869564</v>
      </c>
      <c r="L126" s="31">
        <v>27.803695652173911</v>
      </c>
      <c r="M126" s="31">
        <v>22.064565217391301</v>
      </c>
      <c r="N126" s="31">
        <v>0</v>
      </c>
      <c r="O126" s="31">
        <v>5.7391304347826084</v>
      </c>
      <c r="P126" s="31">
        <v>47.832065217391303</v>
      </c>
      <c r="Q126" s="31">
        <v>47.832065217391303</v>
      </c>
      <c r="R126" s="31">
        <v>0</v>
      </c>
      <c r="S126" s="31">
        <v>138.71315217391302</v>
      </c>
      <c r="T126" s="31">
        <v>138.71315217391302</v>
      </c>
      <c r="U126" s="31">
        <v>0</v>
      </c>
      <c r="V126" s="31">
        <v>0</v>
      </c>
      <c r="W126" s="31">
        <v>0</v>
      </c>
      <c r="X126" s="31">
        <v>0</v>
      </c>
      <c r="Y126" s="31">
        <v>0</v>
      </c>
      <c r="Z126" s="31">
        <v>0</v>
      </c>
      <c r="AA126" s="31">
        <v>0</v>
      </c>
      <c r="AB126" s="31">
        <v>0</v>
      </c>
      <c r="AC126" s="31">
        <v>0</v>
      </c>
      <c r="AD126" s="31">
        <v>0</v>
      </c>
      <c r="AE126" s="31">
        <v>0</v>
      </c>
      <c r="AF126" t="s">
        <v>148</v>
      </c>
      <c r="AG126" s="32">
        <v>4</v>
      </c>
      <c r="AH126"/>
    </row>
    <row r="127" spans="1:34" x14ac:dyDescent="0.25">
      <c r="A127" t="s">
        <v>634</v>
      </c>
      <c r="B127" t="s">
        <v>433</v>
      </c>
      <c r="C127" t="s">
        <v>454</v>
      </c>
      <c r="D127" t="s">
        <v>568</v>
      </c>
      <c r="E127" s="31">
        <v>123.70652173913044</v>
      </c>
      <c r="F127" s="31">
        <v>3.1875423952201039</v>
      </c>
      <c r="G127" s="31">
        <v>2.8021017485282487</v>
      </c>
      <c r="H127" s="31">
        <v>0.58433881029786472</v>
      </c>
      <c r="I127" s="31">
        <v>0.29959054564625243</v>
      </c>
      <c r="J127" s="31">
        <v>394.31978260869568</v>
      </c>
      <c r="K127" s="31">
        <v>346.63826086956522</v>
      </c>
      <c r="L127" s="31">
        <v>72.286521739130421</v>
      </c>
      <c r="M127" s="31">
        <v>37.061304347826074</v>
      </c>
      <c r="N127" s="31">
        <v>29.659999999999997</v>
      </c>
      <c r="O127" s="31">
        <v>5.5652173913043477</v>
      </c>
      <c r="P127" s="31">
        <v>94.762608695652204</v>
      </c>
      <c r="Q127" s="31">
        <v>82.306304347826114</v>
      </c>
      <c r="R127" s="31">
        <v>12.456304347826087</v>
      </c>
      <c r="S127" s="31">
        <v>227.27065217391305</v>
      </c>
      <c r="T127" s="31">
        <v>194.46695652173912</v>
      </c>
      <c r="U127" s="31">
        <v>32.803695652173921</v>
      </c>
      <c r="V127" s="31">
        <v>0</v>
      </c>
      <c r="W127" s="31">
        <v>0</v>
      </c>
      <c r="X127" s="31">
        <v>0</v>
      </c>
      <c r="Y127" s="31">
        <v>0</v>
      </c>
      <c r="Z127" s="31">
        <v>0</v>
      </c>
      <c r="AA127" s="31">
        <v>0</v>
      </c>
      <c r="AB127" s="31">
        <v>0</v>
      </c>
      <c r="AC127" s="31">
        <v>0</v>
      </c>
      <c r="AD127" s="31">
        <v>0</v>
      </c>
      <c r="AE127" s="31">
        <v>0</v>
      </c>
      <c r="AF127" t="s">
        <v>213</v>
      </c>
      <c r="AG127" s="32">
        <v>4</v>
      </c>
      <c r="AH127"/>
    </row>
    <row r="128" spans="1:34" x14ac:dyDescent="0.25">
      <c r="A128" t="s">
        <v>634</v>
      </c>
      <c r="B128" t="s">
        <v>399</v>
      </c>
      <c r="C128" t="s">
        <v>466</v>
      </c>
      <c r="D128" t="s">
        <v>587</v>
      </c>
      <c r="E128" s="31">
        <v>50.336956521739133</v>
      </c>
      <c r="F128" s="31">
        <v>3.994845605700712</v>
      </c>
      <c r="G128" s="31">
        <v>3.994845605700712</v>
      </c>
      <c r="H128" s="31">
        <v>0.2480565752537249</v>
      </c>
      <c r="I128" s="31">
        <v>0.2480565752537249</v>
      </c>
      <c r="J128" s="31">
        <v>201.08836956521736</v>
      </c>
      <c r="K128" s="31">
        <v>201.08836956521736</v>
      </c>
      <c r="L128" s="31">
        <v>12.486413043478262</v>
      </c>
      <c r="M128" s="31">
        <v>12.486413043478262</v>
      </c>
      <c r="N128" s="31">
        <v>0</v>
      </c>
      <c r="O128" s="31">
        <v>0</v>
      </c>
      <c r="P128" s="31">
        <v>68.786413043478248</v>
      </c>
      <c r="Q128" s="31">
        <v>68.786413043478248</v>
      </c>
      <c r="R128" s="31">
        <v>0</v>
      </c>
      <c r="S128" s="31">
        <v>119.81554347826086</v>
      </c>
      <c r="T128" s="31">
        <v>119.81554347826086</v>
      </c>
      <c r="U128" s="31">
        <v>0</v>
      </c>
      <c r="V128" s="31">
        <v>0</v>
      </c>
      <c r="W128" s="31">
        <v>0</v>
      </c>
      <c r="X128" s="31">
        <v>0</v>
      </c>
      <c r="Y128" s="31">
        <v>0</v>
      </c>
      <c r="Z128" s="31">
        <v>0</v>
      </c>
      <c r="AA128" s="31">
        <v>0</v>
      </c>
      <c r="AB128" s="31">
        <v>0</v>
      </c>
      <c r="AC128" s="31">
        <v>0</v>
      </c>
      <c r="AD128" s="31">
        <v>0</v>
      </c>
      <c r="AE128" s="31">
        <v>0</v>
      </c>
      <c r="AF128" t="s">
        <v>179</v>
      </c>
      <c r="AG128" s="32">
        <v>4</v>
      </c>
      <c r="AH128"/>
    </row>
    <row r="129" spans="1:34" x14ac:dyDescent="0.25">
      <c r="A129" t="s">
        <v>634</v>
      </c>
      <c r="B129" t="s">
        <v>288</v>
      </c>
      <c r="C129" t="s">
        <v>489</v>
      </c>
      <c r="D129" t="s">
        <v>597</v>
      </c>
      <c r="E129" s="31">
        <v>89.684782608695656</v>
      </c>
      <c r="F129" s="31">
        <v>3.1050369652163368</v>
      </c>
      <c r="G129" s="31">
        <v>2.6351811901587681</v>
      </c>
      <c r="H129" s="31">
        <v>0.61750090898072951</v>
      </c>
      <c r="I129" s="31">
        <v>0.31268937098533506</v>
      </c>
      <c r="J129" s="31">
        <v>278.47456521739127</v>
      </c>
      <c r="K129" s="31">
        <v>236.33565217391302</v>
      </c>
      <c r="L129" s="31">
        <v>55.380434782608688</v>
      </c>
      <c r="M129" s="31">
        <v>28.043478260869559</v>
      </c>
      <c r="N129" s="31">
        <v>22.304347826086957</v>
      </c>
      <c r="O129" s="31">
        <v>5.0326086956521738</v>
      </c>
      <c r="P129" s="31">
        <v>70.475326086956514</v>
      </c>
      <c r="Q129" s="31">
        <v>55.673369565217392</v>
      </c>
      <c r="R129" s="31">
        <v>14.801956521739124</v>
      </c>
      <c r="S129" s="31">
        <v>152.61880434782609</v>
      </c>
      <c r="T129" s="31">
        <v>135.80565217391305</v>
      </c>
      <c r="U129" s="31">
        <v>16.813152173913039</v>
      </c>
      <c r="V129" s="31">
        <v>0</v>
      </c>
      <c r="W129" s="31">
        <v>0</v>
      </c>
      <c r="X129" s="31">
        <v>0</v>
      </c>
      <c r="Y129" s="31">
        <v>0</v>
      </c>
      <c r="Z129" s="31">
        <v>0</v>
      </c>
      <c r="AA129" s="31">
        <v>0</v>
      </c>
      <c r="AB129" s="31">
        <v>0</v>
      </c>
      <c r="AC129" s="31">
        <v>0</v>
      </c>
      <c r="AD129" s="31">
        <v>0</v>
      </c>
      <c r="AE129" s="31">
        <v>0</v>
      </c>
      <c r="AF129" t="s">
        <v>68</v>
      </c>
      <c r="AG129" s="32">
        <v>4</v>
      </c>
      <c r="AH129"/>
    </row>
    <row r="130" spans="1:34" x14ac:dyDescent="0.25">
      <c r="A130" t="s">
        <v>634</v>
      </c>
      <c r="B130" t="s">
        <v>311</v>
      </c>
      <c r="C130" t="s">
        <v>468</v>
      </c>
      <c r="D130" t="s">
        <v>589</v>
      </c>
      <c r="E130" s="31">
        <v>54.771739130434781</v>
      </c>
      <c r="F130" s="31">
        <v>4.8525798769597124</v>
      </c>
      <c r="G130" s="31">
        <v>4.5439869021631267</v>
      </c>
      <c r="H130" s="31">
        <v>0.68321889263742808</v>
      </c>
      <c r="I130" s="31">
        <v>0.37462591784084143</v>
      </c>
      <c r="J130" s="31">
        <v>265.78423913043468</v>
      </c>
      <c r="K130" s="31">
        <v>248.88206521739124</v>
      </c>
      <c r="L130" s="31">
        <v>37.421086956521741</v>
      </c>
      <c r="M130" s="31">
        <v>20.518913043478261</v>
      </c>
      <c r="N130" s="31">
        <v>11.945652173913043</v>
      </c>
      <c r="O130" s="31">
        <v>4.9565217391304346</v>
      </c>
      <c r="P130" s="31">
        <v>40.019456521739109</v>
      </c>
      <c r="Q130" s="31">
        <v>40.019456521739109</v>
      </c>
      <c r="R130" s="31">
        <v>0</v>
      </c>
      <c r="S130" s="31">
        <v>188.34369565217386</v>
      </c>
      <c r="T130" s="31">
        <v>188.34369565217386</v>
      </c>
      <c r="U130" s="31">
        <v>0</v>
      </c>
      <c r="V130" s="31">
        <v>0</v>
      </c>
      <c r="W130" s="31">
        <v>0</v>
      </c>
      <c r="X130" s="31">
        <v>0</v>
      </c>
      <c r="Y130" s="31">
        <v>0</v>
      </c>
      <c r="Z130" s="31">
        <v>0</v>
      </c>
      <c r="AA130" s="31">
        <v>0</v>
      </c>
      <c r="AB130" s="31">
        <v>0</v>
      </c>
      <c r="AC130" s="31">
        <v>0</v>
      </c>
      <c r="AD130" s="31">
        <v>0</v>
      </c>
      <c r="AE130" s="31">
        <v>0</v>
      </c>
      <c r="AF130" t="s">
        <v>91</v>
      </c>
      <c r="AG130" s="32">
        <v>4</v>
      </c>
      <c r="AH130"/>
    </row>
    <row r="131" spans="1:34" x14ac:dyDescent="0.25">
      <c r="A131" t="s">
        <v>634</v>
      </c>
      <c r="B131" t="s">
        <v>367</v>
      </c>
      <c r="C131" t="s">
        <v>541</v>
      </c>
      <c r="D131" t="s">
        <v>629</v>
      </c>
      <c r="E131" s="31">
        <v>134.72826086956522</v>
      </c>
      <c r="F131" s="31">
        <v>3.5491682129891085</v>
      </c>
      <c r="G131" s="31">
        <v>3.2539959661153692</v>
      </c>
      <c r="H131" s="31">
        <v>0.25553610326744652</v>
      </c>
      <c r="I131" s="31">
        <v>5.7593384429205315E-2</v>
      </c>
      <c r="J131" s="31">
        <v>478.17326086956524</v>
      </c>
      <c r="K131" s="31">
        <v>438.40521739130435</v>
      </c>
      <c r="L131" s="31">
        <v>34.427934782608695</v>
      </c>
      <c r="M131" s="31">
        <v>7.7594565217391294</v>
      </c>
      <c r="N131" s="31">
        <v>21.538043478260871</v>
      </c>
      <c r="O131" s="31">
        <v>5.1304347826086953</v>
      </c>
      <c r="P131" s="31">
        <v>123.49869565217386</v>
      </c>
      <c r="Q131" s="31">
        <v>110.39913043478256</v>
      </c>
      <c r="R131" s="31">
        <v>13.099565217391305</v>
      </c>
      <c r="S131" s="31">
        <v>320.24663043478267</v>
      </c>
      <c r="T131" s="31">
        <v>287.58793478260878</v>
      </c>
      <c r="U131" s="31">
        <v>32.658695652173911</v>
      </c>
      <c r="V131" s="31">
        <v>0</v>
      </c>
      <c r="W131" s="31">
        <v>0</v>
      </c>
      <c r="X131" s="31">
        <v>0</v>
      </c>
      <c r="Y131" s="31">
        <v>0</v>
      </c>
      <c r="Z131" s="31">
        <v>0</v>
      </c>
      <c r="AA131" s="31">
        <v>0</v>
      </c>
      <c r="AB131" s="31">
        <v>0</v>
      </c>
      <c r="AC131" s="31">
        <v>0</v>
      </c>
      <c r="AD131" s="31">
        <v>0</v>
      </c>
      <c r="AE131" s="31">
        <v>0</v>
      </c>
      <c r="AF131" t="s">
        <v>147</v>
      </c>
      <c r="AG131" s="32">
        <v>4</v>
      </c>
      <c r="AH131"/>
    </row>
    <row r="132" spans="1:34" x14ac:dyDescent="0.25">
      <c r="A132" t="s">
        <v>634</v>
      </c>
      <c r="B132" t="s">
        <v>412</v>
      </c>
      <c r="C132" t="s">
        <v>468</v>
      </c>
      <c r="D132" t="s">
        <v>589</v>
      </c>
      <c r="E132" s="31">
        <v>106.3804347826087</v>
      </c>
      <c r="F132" s="31">
        <v>3.0515878205783173</v>
      </c>
      <c r="G132" s="31">
        <v>2.8235179319505459</v>
      </c>
      <c r="H132" s="31">
        <v>0.51740165525697335</v>
      </c>
      <c r="I132" s="31">
        <v>0.34186880555839366</v>
      </c>
      <c r="J132" s="31">
        <v>324.62923913043471</v>
      </c>
      <c r="K132" s="31">
        <v>300.36706521739126</v>
      </c>
      <c r="L132" s="31">
        <v>55.041413043478244</v>
      </c>
      <c r="M132" s="31">
        <v>36.368152173913032</v>
      </c>
      <c r="N132" s="31">
        <v>13.108043478260869</v>
      </c>
      <c r="O132" s="31">
        <v>5.5652173913043477</v>
      </c>
      <c r="P132" s="31">
        <v>74.22076086956524</v>
      </c>
      <c r="Q132" s="31">
        <v>68.631847826086982</v>
      </c>
      <c r="R132" s="31">
        <v>5.5889130434782599</v>
      </c>
      <c r="S132" s="31">
        <v>195.36706521739126</v>
      </c>
      <c r="T132" s="31">
        <v>195.03989130434778</v>
      </c>
      <c r="U132" s="31">
        <v>0.32717391304347826</v>
      </c>
      <c r="V132" s="31">
        <v>0</v>
      </c>
      <c r="W132" s="31">
        <v>7.8695652173913047</v>
      </c>
      <c r="X132" s="31">
        <v>0</v>
      </c>
      <c r="Y132" s="31">
        <v>0.46739130434782611</v>
      </c>
      <c r="Z132" s="31">
        <v>0</v>
      </c>
      <c r="AA132" s="31">
        <v>0.5</v>
      </c>
      <c r="AB132" s="31">
        <v>0</v>
      </c>
      <c r="AC132" s="31">
        <v>6.9021739130434785</v>
      </c>
      <c r="AD132" s="31">
        <v>0</v>
      </c>
      <c r="AE132" s="31">
        <v>0</v>
      </c>
      <c r="AF132" t="s">
        <v>192</v>
      </c>
      <c r="AG132" s="32">
        <v>4</v>
      </c>
      <c r="AH132"/>
    </row>
    <row r="133" spans="1:34" x14ac:dyDescent="0.25">
      <c r="A133" t="s">
        <v>634</v>
      </c>
      <c r="B133" t="s">
        <v>348</v>
      </c>
      <c r="C133" t="s">
        <v>532</v>
      </c>
      <c r="D133" t="s">
        <v>592</v>
      </c>
      <c r="E133" s="31">
        <v>70.902173913043484</v>
      </c>
      <c r="F133" s="31">
        <v>4.0314655833205579</v>
      </c>
      <c r="G133" s="31">
        <v>3.6922428330522763</v>
      </c>
      <c r="H133" s="31">
        <v>0.54035719760846235</v>
      </c>
      <c r="I133" s="31">
        <v>0.30710562624559246</v>
      </c>
      <c r="J133" s="31">
        <v>285.8396739130435</v>
      </c>
      <c r="K133" s="31">
        <v>261.78804347826087</v>
      </c>
      <c r="L133" s="31">
        <v>38.3125</v>
      </c>
      <c r="M133" s="31">
        <v>21.774456521739129</v>
      </c>
      <c r="N133" s="31">
        <v>11.320652173913043</v>
      </c>
      <c r="O133" s="31">
        <v>5.2173913043478262</v>
      </c>
      <c r="P133" s="31">
        <v>68.369565217391298</v>
      </c>
      <c r="Q133" s="31">
        <v>60.855978260869563</v>
      </c>
      <c r="R133" s="31">
        <v>7.5135869565217392</v>
      </c>
      <c r="S133" s="31">
        <v>179.15760869565219</v>
      </c>
      <c r="T133" s="31">
        <v>179.15760869565219</v>
      </c>
      <c r="U133" s="31">
        <v>0</v>
      </c>
      <c r="V133" s="31">
        <v>0</v>
      </c>
      <c r="W133" s="31">
        <v>0</v>
      </c>
      <c r="X133" s="31">
        <v>0</v>
      </c>
      <c r="Y133" s="31">
        <v>0</v>
      </c>
      <c r="Z133" s="31">
        <v>0</v>
      </c>
      <c r="AA133" s="31">
        <v>0</v>
      </c>
      <c r="AB133" s="31">
        <v>0</v>
      </c>
      <c r="AC133" s="31">
        <v>0</v>
      </c>
      <c r="AD133" s="31">
        <v>0</v>
      </c>
      <c r="AE133" s="31">
        <v>0</v>
      </c>
      <c r="AF133" t="s">
        <v>128</v>
      </c>
      <c r="AG133" s="32">
        <v>4</v>
      </c>
      <c r="AH133"/>
    </row>
    <row r="134" spans="1:34" x14ac:dyDescent="0.25">
      <c r="A134" t="s">
        <v>634</v>
      </c>
      <c r="B134" t="s">
        <v>264</v>
      </c>
      <c r="C134" t="s">
        <v>472</v>
      </c>
      <c r="D134" t="s">
        <v>593</v>
      </c>
      <c r="E134" s="31">
        <v>73.206521739130437</v>
      </c>
      <c r="F134" s="31">
        <v>3.1014506310319225</v>
      </c>
      <c r="G134" s="31">
        <v>3.0206785449146247</v>
      </c>
      <c r="H134" s="31">
        <v>0.50450631031922788</v>
      </c>
      <c r="I134" s="31">
        <v>0.42373422420193019</v>
      </c>
      <c r="J134" s="31">
        <v>227.04641304347825</v>
      </c>
      <c r="K134" s="31">
        <v>221.13336956521738</v>
      </c>
      <c r="L134" s="31">
        <v>36.933152173913044</v>
      </c>
      <c r="M134" s="31">
        <v>31.020108695652173</v>
      </c>
      <c r="N134" s="31">
        <v>0</v>
      </c>
      <c r="O134" s="31">
        <v>5.9130434782608692</v>
      </c>
      <c r="P134" s="31">
        <v>48.160543478260863</v>
      </c>
      <c r="Q134" s="31">
        <v>48.160543478260863</v>
      </c>
      <c r="R134" s="31">
        <v>0</v>
      </c>
      <c r="S134" s="31">
        <v>141.95271739130436</v>
      </c>
      <c r="T134" s="31">
        <v>141.95271739130436</v>
      </c>
      <c r="U134" s="31">
        <v>0</v>
      </c>
      <c r="V134" s="31">
        <v>0</v>
      </c>
      <c r="W134" s="31">
        <v>0</v>
      </c>
      <c r="X134" s="31">
        <v>0</v>
      </c>
      <c r="Y134" s="31">
        <v>0</v>
      </c>
      <c r="Z134" s="31">
        <v>0</v>
      </c>
      <c r="AA134" s="31">
        <v>0</v>
      </c>
      <c r="AB134" s="31">
        <v>0</v>
      </c>
      <c r="AC134" s="31">
        <v>0</v>
      </c>
      <c r="AD134" s="31">
        <v>0</v>
      </c>
      <c r="AE134" s="31">
        <v>0</v>
      </c>
      <c r="AF134" t="s">
        <v>44</v>
      </c>
      <c r="AG134" s="32">
        <v>4</v>
      </c>
      <c r="AH134"/>
    </row>
    <row r="135" spans="1:34" x14ac:dyDescent="0.25">
      <c r="A135" t="s">
        <v>634</v>
      </c>
      <c r="B135" t="s">
        <v>280</v>
      </c>
      <c r="C135" t="s">
        <v>484</v>
      </c>
      <c r="D135" t="s">
        <v>568</v>
      </c>
      <c r="E135" s="31">
        <v>129.41304347826087</v>
      </c>
      <c r="F135" s="31">
        <v>3.2169670754241562</v>
      </c>
      <c r="G135" s="31">
        <v>3.0541726860406517</v>
      </c>
      <c r="H135" s="31">
        <v>0.30737023349571652</v>
      </c>
      <c r="I135" s="31">
        <v>0.18921552158575514</v>
      </c>
      <c r="J135" s="31">
        <v>416.31750000000005</v>
      </c>
      <c r="K135" s="31">
        <v>395.24978260869568</v>
      </c>
      <c r="L135" s="31">
        <v>39.777717391304357</v>
      </c>
      <c r="M135" s="31">
        <v>24.486956521739138</v>
      </c>
      <c r="N135" s="31">
        <v>11.402173913043478</v>
      </c>
      <c r="O135" s="31">
        <v>3.8885869565217392</v>
      </c>
      <c r="P135" s="31">
        <v>145.54891304347828</v>
      </c>
      <c r="Q135" s="31">
        <v>139.77195652173916</v>
      </c>
      <c r="R135" s="31">
        <v>5.7769565217391303</v>
      </c>
      <c r="S135" s="31">
        <v>230.99086956521739</v>
      </c>
      <c r="T135" s="31">
        <v>230.68739130434784</v>
      </c>
      <c r="U135" s="31">
        <v>0.30347826086956525</v>
      </c>
      <c r="V135" s="31">
        <v>0</v>
      </c>
      <c r="W135" s="31">
        <v>77.152608695652177</v>
      </c>
      <c r="X135" s="31">
        <v>2.1184782608695651</v>
      </c>
      <c r="Y135" s="31">
        <v>0</v>
      </c>
      <c r="Z135" s="31">
        <v>0</v>
      </c>
      <c r="AA135" s="31">
        <v>22.923152173913046</v>
      </c>
      <c r="AB135" s="31">
        <v>0</v>
      </c>
      <c r="AC135" s="31">
        <v>52.110978260869565</v>
      </c>
      <c r="AD135" s="31">
        <v>0</v>
      </c>
      <c r="AE135" s="31">
        <v>0</v>
      </c>
      <c r="AF135" t="s">
        <v>60</v>
      </c>
      <c r="AG135" s="32">
        <v>4</v>
      </c>
      <c r="AH135"/>
    </row>
    <row r="136" spans="1:34" x14ac:dyDescent="0.25">
      <c r="A136" t="s">
        <v>634</v>
      </c>
      <c r="B136" t="s">
        <v>365</v>
      </c>
      <c r="C136" t="s">
        <v>540</v>
      </c>
      <c r="D136" t="s">
        <v>612</v>
      </c>
      <c r="E136" s="31">
        <v>51.75</v>
      </c>
      <c r="F136" s="31">
        <v>5.3617937408107537</v>
      </c>
      <c r="G136" s="31">
        <v>5.0450535601764335</v>
      </c>
      <c r="H136" s="31">
        <v>0.79778407897500525</v>
      </c>
      <c r="I136" s="31">
        <v>0.48104389834068473</v>
      </c>
      <c r="J136" s="31">
        <v>277.4728260869565</v>
      </c>
      <c r="K136" s="31">
        <v>261.08152173913044</v>
      </c>
      <c r="L136" s="31">
        <v>41.285326086956523</v>
      </c>
      <c r="M136" s="31">
        <v>24.894021739130434</v>
      </c>
      <c r="N136" s="31">
        <v>10.559782608695652</v>
      </c>
      <c r="O136" s="31">
        <v>5.8315217391304346</v>
      </c>
      <c r="P136" s="31">
        <v>44.701086956521742</v>
      </c>
      <c r="Q136" s="31">
        <v>44.701086956521742</v>
      </c>
      <c r="R136" s="31">
        <v>0</v>
      </c>
      <c r="S136" s="31">
        <v>191.48641304347825</v>
      </c>
      <c r="T136" s="31">
        <v>191.48641304347825</v>
      </c>
      <c r="U136" s="31">
        <v>0</v>
      </c>
      <c r="V136" s="31">
        <v>0</v>
      </c>
      <c r="W136" s="31">
        <v>0</v>
      </c>
      <c r="X136" s="31">
        <v>0</v>
      </c>
      <c r="Y136" s="31">
        <v>0</v>
      </c>
      <c r="Z136" s="31">
        <v>0</v>
      </c>
      <c r="AA136" s="31">
        <v>0</v>
      </c>
      <c r="AB136" s="31">
        <v>0</v>
      </c>
      <c r="AC136" s="31">
        <v>0</v>
      </c>
      <c r="AD136" s="31">
        <v>0</v>
      </c>
      <c r="AE136" s="31">
        <v>0</v>
      </c>
      <c r="AF136" t="s">
        <v>145</v>
      </c>
      <c r="AG136" s="32">
        <v>4</v>
      </c>
      <c r="AH136"/>
    </row>
    <row r="137" spans="1:34" x14ac:dyDescent="0.25">
      <c r="A137" t="s">
        <v>634</v>
      </c>
      <c r="B137" t="s">
        <v>310</v>
      </c>
      <c r="C137" t="s">
        <v>503</v>
      </c>
      <c r="D137" t="s">
        <v>603</v>
      </c>
      <c r="E137" s="31">
        <v>57.315217391304351</v>
      </c>
      <c r="F137" s="31">
        <v>4.1380618243883935</v>
      </c>
      <c r="G137" s="31">
        <v>3.4280769960174471</v>
      </c>
      <c r="H137" s="31">
        <v>0.73032429357102213</v>
      </c>
      <c r="I137" s="31">
        <v>0.26735255073013464</v>
      </c>
      <c r="J137" s="31">
        <v>237.17391304347825</v>
      </c>
      <c r="K137" s="31">
        <v>196.48097826086956</v>
      </c>
      <c r="L137" s="31">
        <v>41.858695652173914</v>
      </c>
      <c r="M137" s="31">
        <v>15.323369565217391</v>
      </c>
      <c r="N137" s="31">
        <v>20.839673913043477</v>
      </c>
      <c r="O137" s="31">
        <v>5.6956521739130439</v>
      </c>
      <c r="P137" s="31">
        <v>64.304347826086953</v>
      </c>
      <c r="Q137" s="31">
        <v>50.146739130434781</v>
      </c>
      <c r="R137" s="31">
        <v>14.157608695652174</v>
      </c>
      <c r="S137" s="31">
        <v>131.01086956521738</v>
      </c>
      <c r="T137" s="31">
        <v>98.956521739130437</v>
      </c>
      <c r="U137" s="31">
        <v>32.054347826086953</v>
      </c>
      <c r="V137" s="31">
        <v>0</v>
      </c>
      <c r="W137" s="31">
        <v>0</v>
      </c>
      <c r="X137" s="31">
        <v>0</v>
      </c>
      <c r="Y137" s="31">
        <v>0</v>
      </c>
      <c r="Z137" s="31">
        <v>0</v>
      </c>
      <c r="AA137" s="31">
        <v>0</v>
      </c>
      <c r="AB137" s="31">
        <v>0</v>
      </c>
      <c r="AC137" s="31">
        <v>0</v>
      </c>
      <c r="AD137" s="31">
        <v>0</v>
      </c>
      <c r="AE137" s="31">
        <v>0</v>
      </c>
      <c r="AF137" t="s">
        <v>90</v>
      </c>
      <c r="AG137" s="32">
        <v>4</v>
      </c>
      <c r="AH137"/>
    </row>
    <row r="138" spans="1:34" x14ac:dyDescent="0.25">
      <c r="A138" t="s">
        <v>634</v>
      </c>
      <c r="B138" t="s">
        <v>376</v>
      </c>
      <c r="C138" t="s">
        <v>536</v>
      </c>
      <c r="D138" t="s">
        <v>582</v>
      </c>
      <c r="E138" s="31">
        <v>65.597826086956516</v>
      </c>
      <c r="F138" s="31">
        <v>4.3248268434134216</v>
      </c>
      <c r="G138" s="31">
        <v>4.2386628003314009</v>
      </c>
      <c r="H138" s="31">
        <v>0.44536039768019886</v>
      </c>
      <c r="I138" s="31">
        <v>0.35919635459817734</v>
      </c>
      <c r="J138" s="31">
        <v>283.69923913043476</v>
      </c>
      <c r="K138" s="31">
        <v>278.04706521739132</v>
      </c>
      <c r="L138" s="31">
        <v>29.214673913043477</v>
      </c>
      <c r="M138" s="31">
        <v>23.5625</v>
      </c>
      <c r="N138" s="31">
        <v>0</v>
      </c>
      <c r="O138" s="31">
        <v>5.6521739130434785</v>
      </c>
      <c r="P138" s="31">
        <v>74.394021739130437</v>
      </c>
      <c r="Q138" s="31">
        <v>74.394021739130437</v>
      </c>
      <c r="R138" s="31">
        <v>0</v>
      </c>
      <c r="S138" s="31">
        <v>180.09054347826088</v>
      </c>
      <c r="T138" s="31">
        <v>152.23728260869566</v>
      </c>
      <c r="U138" s="31">
        <v>6.9184782608695654</v>
      </c>
      <c r="V138" s="31">
        <v>20.934782608695652</v>
      </c>
      <c r="W138" s="31">
        <v>0</v>
      </c>
      <c r="X138" s="31">
        <v>0</v>
      </c>
      <c r="Y138" s="31">
        <v>0</v>
      </c>
      <c r="Z138" s="31">
        <v>0</v>
      </c>
      <c r="AA138" s="31">
        <v>0</v>
      </c>
      <c r="AB138" s="31">
        <v>0</v>
      </c>
      <c r="AC138" s="31">
        <v>0</v>
      </c>
      <c r="AD138" s="31">
        <v>0</v>
      </c>
      <c r="AE138" s="31">
        <v>0</v>
      </c>
      <c r="AF138" t="s">
        <v>156</v>
      </c>
      <c r="AG138" s="32">
        <v>4</v>
      </c>
      <c r="AH138"/>
    </row>
    <row r="139" spans="1:34" x14ac:dyDescent="0.25">
      <c r="A139" t="s">
        <v>634</v>
      </c>
      <c r="B139" t="s">
        <v>337</v>
      </c>
      <c r="C139" t="s">
        <v>509</v>
      </c>
      <c r="D139" t="s">
        <v>590</v>
      </c>
      <c r="E139" s="31">
        <v>155.56521739130434</v>
      </c>
      <c r="F139" s="31">
        <v>3.5994270542202353</v>
      </c>
      <c r="G139" s="31">
        <v>3.1287555897149248</v>
      </c>
      <c r="H139" s="31">
        <v>0.25527529346003353</v>
      </c>
      <c r="I139" s="31">
        <v>6.031651760760201E-2</v>
      </c>
      <c r="J139" s="31">
        <v>559.94565217391312</v>
      </c>
      <c r="K139" s="31">
        <v>486.72554347826087</v>
      </c>
      <c r="L139" s="31">
        <v>39.711956521739125</v>
      </c>
      <c r="M139" s="31">
        <v>9.383152173913043</v>
      </c>
      <c r="N139" s="31">
        <v>24.972826086956523</v>
      </c>
      <c r="O139" s="31">
        <v>5.3559782608695654</v>
      </c>
      <c r="P139" s="31">
        <v>160.42934782608697</v>
      </c>
      <c r="Q139" s="31">
        <v>117.53804347826087</v>
      </c>
      <c r="R139" s="31">
        <v>42.891304347826086</v>
      </c>
      <c r="S139" s="31">
        <v>359.804347826087</v>
      </c>
      <c r="T139" s="31">
        <v>264.88858695652175</v>
      </c>
      <c r="U139" s="31">
        <v>94.915760869565219</v>
      </c>
      <c r="V139" s="31">
        <v>0</v>
      </c>
      <c r="W139" s="31">
        <v>0</v>
      </c>
      <c r="X139" s="31">
        <v>0</v>
      </c>
      <c r="Y139" s="31">
        <v>0</v>
      </c>
      <c r="Z139" s="31">
        <v>0</v>
      </c>
      <c r="AA139" s="31">
        <v>0</v>
      </c>
      <c r="AB139" s="31">
        <v>0</v>
      </c>
      <c r="AC139" s="31">
        <v>0</v>
      </c>
      <c r="AD139" s="31">
        <v>0</v>
      </c>
      <c r="AE139" s="31">
        <v>0</v>
      </c>
      <c r="AF139" t="s">
        <v>117</v>
      </c>
      <c r="AG139" s="32">
        <v>4</v>
      </c>
      <c r="AH139"/>
    </row>
    <row r="140" spans="1:34" x14ac:dyDescent="0.25">
      <c r="A140" t="s">
        <v>634</v>
      </c>
      <c r="B140" t="s">
        <v>390</v>
      </c>
      <c r="C140" t="s">
        <v>515</v>
      </c>
      <c r="D140" t="s">
        <v>618</v>
      </c>
      <c r="E140" s="31">
        <v>55.141304347826086</v>
      </c>
      <c r="F140" s="31">
        <v>2.9115907746895329</v>
      </c>
      <c r="G140" s="31">
        <v>2.6293120441553319</v>
      </c>
      <c r="H140" s="31">
        <v>0.5928937512320126</v>
      </c>
      <c r="I140" s="31">
        <v>0.31061502069781194</v>
      </c>
      <c r="J140" s="31">
        <v>160.54891304347825</v>
      </c>
      <c r="K140" s="31">
        <v>144.98369565217391</v>
      </c>
      <c r="L140" s="31">
        <v>32.692934782608695</v>
      </c>
      <c r="M140" s="31">
        <v>17.127717391304348</v>
      </c>
      <c r="N140" s="31">
        <v>6</v>
      </c>
      <c r="O140" s="31">
        <v>9.5652173913043477</v>
      </c>
      <c r="P140" s="31">
        <v>33.755434782608695</v>
      </c>
      <c r="Q140" s="31">
        <v>33.755434782608695</v>
      </c>
      <c r="R140" s="31">
        <v>0</v>
      </c>
      <c r="S140" s="31">
        <v>94.100543478260875</v>
      </c>
      <c r="T140" s="31">
        <v>80.573369565217391</v>
      </c>
      <c r="U140" s="31">
        <v>13.527173913043478</v>
      </c>
      <c r="V140" s="31">
        <v>0</v>
      </c>
      <c r="W140" s="31">
        <v>0</v>
      </c>
      <c r="X140" s="31">
        <v>0</v>
      </c>
      <c r="Y140" s="31">
        <v>0</v>
      </c>
      <c r="Z140" s="31">
        <v>0</v>
      </c>
      <c r="AA140" s="31">
        <v>0</v>
      </c>
      <c r="AB140" s="31">
        <v>0</v>
      </c>
      <c r="AC140" s="31">
        <v>0</v>
      </c>
      <c r="AD140" s="31">
        <v>0</v>
      </c>
      <c r="AE140" s="31">
        <v>0</v>
      </c>
      <c r="AF140" t="s">
        <v>170</v>
      </c>
      <c r="AG140" s="32">
        <v>4</v>
      </c>
      <c r="AH140"/>
    </row>
    <row r="141" spans="1:34" x14ac:dyDescent="0.25">
      <c r="A141" t="s">
        <v>634</v>
      </c>
      <c r="B141" t="s">
        <v>224</v>
      </c>
      <c r="C141" t="s">
        <v>444</v>
      </c>
      <c r="D141" t="s">
        <v>570</v>
      </c>
      <c r="E141" s="31">
        <v>88.934782608695656</v>
      </c>
      <c r="F141" s="31">
        <v>3.3954534343681257</v>
      </c>
      <c r="G141" s="31">
        <v>3.2039880224883901</v>
      </c>
      <c r="H141" s="31">
        <v>0.43913590809093134</v>
      </c>
      <c r="I141" s="31">
        <v>0.28880591542410172</v>
      </c>
      <c r="J141" s="31">
        <v>301.97391304347832</v>
      </c>
      <c r="K141" s="31">
        <v>284.94597826086965</v>
      </c>
      <c r="L141" s="31">
        <v>39.054456521739134</v>
      </c>
      <c r="M141" s="31">
        <v>25.684891304347833</v>
      </c>
      <c r="N141" s="31">
        <v>7.8478260869565215</v>
      </c>
      <c r="O141" s="31">
        <v>5.5217391304347823</v>
      </c>
      <c r="P141" s="31">
        <v>82.127391304347839</v>
      </c>
      <c r="Q141" s="31">
        <v>78.469021739130454</v>
      </c>
      <c r="R141" s="31">
        <v>3.6583695652173911</v>
      </c>
      <c r="S141" s="31">
        <v>180.79206521739138</v>
      </c>
      <c r="T141" s="31">
        <v>178.43891304347832</v>
      </c>
      <c r="U141" s="31">
        <v>3.8043478260869568E-2</v>
      </c>
      <c r="V141" s="31">
        <v>2.3151086956521745</v>
      </c>
      <c r="W141" s="31">
        <v>47.153804347826082</v>
      </c>
      <c r="X141" s="31">
        <v>0</v>
      </c>
      <c r="Y141" s="31">
        <v>0</v>
      </c>
      <c r="Z141" s="31">
        <v>0</v>
      </c>
      <c r="AA141" s="31">
        <v>18.320978260869566</v>
      </c>
      <c r="AB141" s="31">
        <v>0</v>
      </c>
      <c r="AC141" s="31">
        <v>28.832826086956516</v>
      </c>
      <c r="AD141" s="31">
        <v>0</v>
      </c>
      <c r="AE141" s="31">
        <v>0</v>
      </c>
      <c r="AF141" t="s">
        <v>4</v>
      </c>
      <c r="AG141" s="32">
        <v>4</v>
      </c>
      <c r="AH141"/>
    </row>
    <row r="142" spans="1:34" x14ac:dyDescent="0.25">
      <c r="A142" t="s">
        <v>634</v>
      </c>
      <c r="B142" t="s">
        <v>229</v>
      </c>
      <c r="C142" t="s">
        <v>448</v>
      </c>
      <c r="D142" t="s">
        <v>573</v>
      </c>
      <c r="E142" s="31">
        <v>158.82608695652175</v>
      </c>
      <c r="F142" s="31">
        <v>3.3563680536545299</v>
      </c>
      <c r="G142" s="31">
        <v>3.1244525047905829</v>
      </c>
      <c r="H142" s="31">
        <v>0.73359225294278663</v>
      </c>
      <c r="I142" s="31">
        <v>0.50167670407883924</v>
      </c>
      <c r="J142" s="31">
        <v>533.07880434782601</v>
      </c>
      <c r="K142" s="31">
        <v>496.24456521739131</v>
      </c>
      <c r="L142" s="31">
        <v>116.51358695652173</v>
      </c>
      <c r="M142" s="31">
        <v>79.679347826086953</v>
      </c>
      <c r="N142" s="31">
        <v>32.138586956521742</v>
      </c>
      <c r="O142" s="31">
        <v>4.6956521739130439</v>
      </c>
      <c r="P142" s="31">
        <v>156.4483695652174</v>
      </c>
      <c r="Q142" s="31">
        <v>156.4483695652174</v>
      </c>
      <c r="R142" s="31">
        <v>0</v>
      </c>
      <c r="S142" s="31">
        <v>260.11684782608694</v>
      </c>
      <c r="T142" s="31">
        <v>260.11684782608694</v>
      </c>
      <c r="U142" s="31">
        <v>0</v>
      </c>
      <c r="V142" s="31">
        <v>0</v>
      </c>
      <c r="W142" s="31">
        <v>0</v>
      </c>
      <c r="X142" s="31">
        <v>0</v>
      </c>
      <c r="Y142" s="31">
        <v>0</v>
      </c>
      <c r="Z142" s="31">
        <v>0</v>
      </c>
      <c r="AA142" s="31">
        <v>0</v>
      </c>
      <c r="AB142" s="31">
        <v>0</v>
      </c>
      <c r="AC142" s="31">
        <v>0</v>
      </c>
      <c r="AD142" s="31">
        <v>0</v>
      </c>
      <c r="AE142" s="31">
        <v>0</v>
      </c>
      <c r="AF142" t="s">
        <v>9</v>
      </c>
      <c r="AG142" s="32">
        <v>4</v>
      </c>
      <c r="AH142"/>
    </row>
    <row r="143" spans="1:34" x14ac:dyDescent="0.25">
      <c r="A143" t="s">
        <v>634</v>
      </c>
      <c r="B143" t="s">
        <v>377</v>
      </c>
      <c r="C143" t="s">
        <v>468</v>
      </c>
      <c r="D143" t="s">
        <v>589</v>
      </c>
      <c r="E143" s="31">
        <v>77.206521739130437</v>
      </c>
      <c r="F143" s="31">
        <v>3.2573588624524845</v>
      </c>
      <c r="G143" s="31">
        <v>3.0477009714205265</v>
      </c>
      <c r="H143" s="31">
        <v>0.29840912290581445</v>
      </c>
      <c r="I143" s="31">
        <v>0.18561875263972968</v>
      </c>
      <c r="J143" s="31">
        <v>251.48934782608694</v>
      </c>
      <c r="K143" s="31">
        <v>235.30239130434782</v>
      </c>
      <c r="L143" s="31">
        <v>23.03913043478261</v>
      </c>
      <c r="M143" s="31">
        <v>14.330978260869566</v>
      </c>
      <c r="N143" s="31">
        <v>3.6377173913043488</v>
      </c>
      <c r="O143" s="31">
        <v>5.0704347826086957</v>
      </c>
      <c r="P143" s="31">
        <v>72.263586956521721</v>
      </c>
      <c r="Q143" s="31">
        <v>64.784782608695636</v>
      </c>
      <c r="R143" s="31">
        <v>7.4788043478260855</v>
      </c>
      <c r="S143" s="31">
        <v>156.18663043478261</v>
      </c>
      <c r="T143" s="31">
        <v>156.18663043478261</v>
      </c>
      <c r="U143" s="31">
        <v>0</v>
      </c>
      <c r="V143" s="31">
        <v>0</v>
      </c>
      <c r="W143" s="31">
        <v>1.0869565217391304</v>
      </c>
      <c r="X143" s="31">
        <v>0</v>
      </c>
      <c r="Y143" s="31">
        <v>0</v>
      </c>
      <c r="Z143" s="31">
        <v>0</v>
      </c>
      <c r="AA143" s="31">
        <v>1.0869565217391304</v>
      </c>
      <c r="AB143" s="31">
        <v>0</v>
      </c>
      <c r="AC143" s="31">
        <v>0</v>
      </c>
      <c r="AD143" s="31">
        <v>0</v>
      </c>
      <c r="AE143" s="31">
        <v>0</v>
      </c>
      <c r="AF143" t="s">
        <v>157</v>
      </c>
      <c r="AG143" s="32">
        <v>4</v>
      </c>
      <c r="AH143"/>
    </row>
    <row r="144" spans="1:34" x14ac:dyDescent="0.25">
      <c r="A144" t="s">
        <v>634</v>
      </c>
      <c r="B144" t="s">
        <v>389</v>
      </c>
      <c r="C144" t="s">
        <v>539</v>
      </c>
      <c r="D144" t="s">
        <v>628</v>
      </c>
      <c r="E144" s="31">
        <v>66.380434782608702</v>
      </c>
      <c r="F144" s="31">
        <v>4.3244424430980839</v>
      </c>
      <c r="G144" s="31">
        <v>4.1685557556901918</v>
      </c>
      <c r="H144" s="31">
        <v>0.8205108891436057</v>
      </c>
      <c r="I144" s="31">
        <v>0.66462420173571313</v>
      </c>
      <c r="J144" s="31">
        <v>287.05836956521739</v>
      </c>
      <c r="K144" s="31">
        <v>276.71054347826089</v>
      </c>
      <c r="L144" s="31">
        <v>54.465869565217396</v>
      </c>
      <c r="M144" s="31">
        <v>44.118043478260873</v>
      </c>
      <c r="N144" s="31">
        <v>5.2173913043478262</v>
      </c>
      <c r="O144" s="31">
        <v>5.1304347826086953</v>
      </c>
      <c r="P144" s="31">
        <v>89.310217391304363</v>
      </c>
      <c r="Q144" s="31">
        <v>89.310217391304363</v>
      </c>
      <c r="R144" s="31">
        <v>0</v>
      </c>
      <c r="S144" s="31">
        <v>143.28228260869565</v>
      </c>
      <c r="T144" s="31">
        <v>143.28228260869565</v>
      </c>
      <c r="U144" s="31">
        <v>0</v>
      </c>
      <c r="V144" s="31">
        <v>0</v>
      </c>
      <c r="W144" s="31">
        <v>0</v>
      </c>
      <c r="X144" s="31">
        <v>0</v>
      </c>
      <c r="Y144" s="31">
        <v>0</v>
      </c>
      <c r="Z144" s="31">
        <v>0</v>
      </c>
      <c r="AA144" s="31">
        <v>0</v>
      </c>
      <c r="AB144" s="31">
        <v>0</v>
      </c>
      <c r="AC144" s="31">
        <v>0</v>
      </c>
      <c r="AD144" s="31">
        <v>0</v>
      </c>
      <c r="AE144" s="31">
        <v>0</v>
      </c>
      <c r="AF144" t="s">
        <v>169</v>
      </c>
      <c r="AG144" s="32">
        <v>4</v>
      </c>
      <c r="AH144"/>
    </row>
    <row r="145" spans="1:34" x14ac:dyDescent="0.25">
      <c r="A145" t="s">
        <v>634</v>
      </c>
      <c r="B145" t="s">
        <v>439</v>
      </c>
      <c r="C145" t="s">
        <v>452</v>
      </c>
      <c r="D145" t="s">
        <v>577</v>
      </c>
      <c r="E145" s="31">
        <v>40.652173913043477</v>
      </c>
      <c r="F145" s="31">
        <v>3.5104278074866313</v>
      </c>
      <c r="G145" s="31">
        <v>3.4098930481283425</v>
      </c>
      <c r="H145" s="31">
        <v>0.48509358288770049</v>
      </c>
      <c r="I145" s="31">
        <v>0.38455882352941179</v>
      </c>
      <c r="J145" s="31">
        <v>142.70652173913044</v>
      </c>
      <c r="K145" s="31">
        <v>138.61956521739131</v>
      </c>
      <c r="L145" s="31">
        <v>19.720108695652172</v>
      </c>
      <c r="M145" s="31">
        <v>15.633152173913043</v>
      </c>
      <c r="N145" s="31">
        <v>0</v>
      </c>
      <c r="O145" s="31">
        <v>4.0869565217391308</v>
      </c>
      <c r="P145" s="31">
        <v>44.663043478260867</v>
      </c>
      <c r="Q145" s="31">
        <v>44.663043478260867</v>
      </c>
      <c r="R145" s="31">
        <v>0</v>
      </c>
      <c r="S145" s="31">
        <v>78.323369565217391</v>
      </c>
      <c r="T145" s="31">
        <v>78.323369565217391</v>
      </c>
      <c r="U145" s="31">
        <v>0</v>
      </c>
      <c r="V145" s="31">
        <v>0</v>
      </c>
      <c r="W145" s="31">
        <v>0</v>
      </c>
      <c r="X145" s="31">
        <v>0</v>
      </c>
      <c r="Y145" s="31">
        <v>0</v>
      </c>
      <c r="Z145" s="31">
        <v>0</v>
      </c>
      <c r="AA145" s="31">
        <v>0</v>
      </c>
      <c r="AB145" s="31">
        <v>0</v>
      </c>
      <c r="AC145" s="31">
        <v>0</v>
      </c>
      <c r="AD145" s="31">
        <v>0</v>
      </c>
      <c r="AE145" s="31">
        <v>0</v>
      </c>
      <c r="AF145" t="s">
        <v>219</v>
      </c>
      <c r="AG145" s="32">
        <v>4</v>
      </c>
      <c r="AH145"/>
    </row>
    <row r="146" spans="1:34" x14ac:dyDescent="0.25">
      <c r="A146" t="s">
        <v>634</v>
      </c>
      <c r="B146" t="s">
        <v>358</v>
      </c>
      <c r="C146" t="s">
        <v>452</v>
      </c>
      <c r="D146" t="s">
        <v>577</v>
      </c>
      <c r="E146" s="31">
        <v>68.543478260869563</v>
      </c>
      <c r="F146" s="31">
        <v>2.9460799238820172</v>
      </c>
      <c r="G146" s="31">
        <v>2.9119822391373296</v>
      </c>
      <c r="H146" s="31">
        <v>0.4002537266095782</v>
      </c>
      <c r="I146" s="31">
        <v>0.36615604186489059</v>
      </c>
      <c r="J146" s="31">
        <v>201.93456521739131</v>
      </c>
      <c r="K146" s="31">
        <v>199.59739130434781</v>
      </c>
      <c r="L146" s="31">
        <v>27.434782608695652</v>
      </c>
      <c r="M146" s="31">
        <v>25.097608695652173</v>
      </c>
      <c r="N146" s="31">
        <v>0</v>
      </c>
      <c r="O146" s="31">
        <v>2.3371739130434785</v>
      </c>
      <c r="P146" s="31">
        <v>35.834239130434781</v>
      </c>
      <c r="Q146" s="31">
        <v>35.834239130434781</v>
      </c>
      <c r="R146" s="31">
        <v>0</v>
      </c>
      <c r="S146" s="31">
        <v>138.66554347826087</v>
      </c>
      <c r="T146" s="31">
        <v>138.66554347826087</v>
      </c>
      <c r="U146" s="31">
        <v>0</v>
      </c>
      <c r="V146" s="31">
        <v>0</v>
      </c>
      <c r="W146" s="31">
        <v>0.53532608695652173</v>
      </c>
      <c r="X146" s="31">
        <v>0</v>
      </c>
      <c r="Y146" s="31">
        <v>0</v>
      </c>
      <c r="Z146" s="31">
        <v>0</v>
      </c>
      <c r="AA146" s="31">
        <v>0.53532608695652173</v>
      </c>
      <c r="AB146" s="31">
        <v>0</v>
      </c>
      <c r="AC146" s="31">
        <v>0</v>
      </c>
      <c r="AD146" s="31">
        <v>0</v>
      </c>
      <c r="AE146" s="31">
        <v>0</v>
      </c>
      <c r="AF146" t="s">
        <v>138</v>
      </c>
      <c r="AG146" s="32">
        <v>4</v>
      </c>
      <c r="AH146"/>
    </row>
    <row r="147" spans="1:34" x14ac:dyDescent="0.25">
      <c r="A147" t="s">
        <v>634</v>
      </c>
      <c r="B147" t="s">
        <v>420</v>
      </c>
      <c r="C147" t="s">
        <v>535</v>
      </c>
      <c r="D147" t="s">
        <v>574</v>
      </c>
      <c r="E147" s="31">
        <v>58.043478260869563</v>
      </c>
      <c r="F147" s="31">
        <v>3.3100056179775281</v>
      </c>
      <c r="G147" s="31">
        <v>3.0170749063670419</v>
      </c>
      <c r="H147" s="31">
        <v>0.93726591760299638</v>
      </c>
      <c r="I147" s="31">
        <v>0.64433520599250937</v>
      </c>
      <c r="J147" s="31">
        <v>192.12423913043477</v>
      </c>
      <c r="K147" s="31">
        <v>175.12152173913046</v>
      </c>
      <c r="L147" s="31">
        <v>54.402173913043484</v>
      </c>
      <c r="M147" s="31">
        <v>37.399456521739133</v>
      </c>
      <c r="N147" s="31">
        <v>4.9565217391304346</v>
      </c>
      <c r="O147" s="31">
        <v>12.046195652173912</v>
      </c>
      <c r="P147" s="31">
        <v>44.210326086956528</v>
      </c>
      <c r="Q147" s="31">
        <v>44.210326086956528</v>
      </c>
      <c r="R147" s="31">
        <v>0</v>
      </c>
      <c r="S147" s="31">
        <v>93.511739130434776</v>
      </c>
      <c r="T147" s="31">
        <v>93.511739130434776</v>
      </c>
      <c r="U147" s="31">
        <v>0</v>
      </c>
      <c r="V147" s="31">
        <v>0</v>
      </c>
      <c r="W147" s="31">
        <v>0</v>
      </c>
      <c r="X147" s="31">
        <v>0</v>
      </c>
      <c r="Y147" s="31">
        <v>0</v>
      </c>
      <c r="Z147" s="31">
        <v>0</v>
      </c>
      <c r="AA147" s="31">
        <v>0</v>
      </c>
      <c r="AB147" s="31">
        <v>0</v>
      </c>
      <c r="AC147" s="31">
        <v>0</v>
      </c>
      <c r="AD147" s="31">
        <v>0</v>
      </c>
      <c r="AE147" s="31">
        <v>0</v>
      </c>
      <c r="AF147" t="s">
        <v>200</v>
      </c>
      <c r="AG147" s="32">
        <v>4</v>
      </c>
      <c r="AH147"/>
    </row>
    <row r="148" spans="1:34" x14ac:dyDescent="0.25">
      <c r="A148" t="s">
        <v>634</v>
      </c>
      <c r="B148" t="s">
        <v>324</v>
      </c>
      <c r="C148" t="s">
        <v>513</v>
      </c>
      <c r="D148" t="s">
        <v>616</v>
      </c>
      <c r="E148" s="31">
        <v>61.173913043478258</v>
      </c>
      <c r="F148" s="31">
        <v>3.7076563610518845</v>
      </c>
      <c r="G148" s="31">
        <v>3.2778109452736328</v>
      </c>
      <c r="H148" s="31">
        <v>0.60594705046197594</v>
      </c>
      <c r="I148" s="31">
        <v>0.25280206112295672</v>
      </c>
      <c r="J148" s="31">
        <v>226.81184782608702</v>
      </c>
      <c r="K148" s="31">
        <v>200.5165217391305</v>
      </c>
      <c r="L148" s="31">
        <v>37.068152173913049</v>
      </c>
      <c r="M148" s="31">
        <v>15.464891304347828</v>
      </c>
      <c r="N148" s="31">
        <v>16.228260869565219</v>
      </c>
      <c r="O148" s="31">
        <v>5.375</v>
      </c>
      <c r="P148" s="31">
        <v>48.708369565217403</v>
      </c>
      <c r="Q148" s="31">
        <v>44.0163043478261</v>
      </c>
      <c r="R148" s="31">
        <v>4.6920652173913044</v>
      </c>
      <c r="S148" s="31">
        <v>141.03532608695656</v>
      </c>
      <c r="T148" s="31">
        <v>139.47467391304352</v>
      </c>
      <c r="U148" s="31">
        <v>1.5606521739130432</v>
      </c>
      <c r="V148" s="31">
        <v>0</v>
      </c>
      <c r="W148" s="31">
        <v>0.63043478260869557</v>
      </c>
      <c r="X148" s="31">
        <v>0.17391304347826086</v>
      </c>
      <c r="Y148" s="31">
        <v>0</v>
      </c>
      <c r="Z148" s="31">
        <v>0.45652173913043476</v>
      </c>
      <c r="AA148" s="31">
        <v>0</v>
      </c>
      <c r="AB148" s="31">
        <v>0</v>
      </c>
      <c r="AC148" s="31">
        <v>0</v>
      </c>
      <c r="AD148" s="31">
        <v>0</v>
      </c>
      <c r="AE148" s="31">
        <v>0</v>
      </c>
      <c r="AF148" t="s">
        <v>104</v>
      </c>
      <c r="AG148" s="32">
        <v>4</v>
      </c>
      <c r="AH148"/>
    </row>
    <row r="149" spans="1:34" x14ac:dyDescent="0.25">
      <c r="A149" t="s">
        <v>634</v>
      </c>
      <c r="B149" t="s">
        <v>427</v>
      </c>
      <c r="C149" t="s">
        <v>441</v>
      </c>
      <c r="D149" t="s">
        <v>568</v>
      </c>
      <c r="E149" s="31">
        <v>95.065217391304344</v>
      </c>
      <c r="F149" s="31">
        <v>3.2436702492568026</v>
      </c>
      <c r="G149" s="31">
        <v>3.0610530528241475</v>
      </c>
      <c r="H149" s="31">
        <v>0.4920009147038647</v>
      </c>
      <c r="I149" s="31">
        <v>0.35791904870798091</v>
      </c>
      <c r="J149" s="31">
        <v>308.36021739130427</v>
      </c>
      <c r="K149" s="31">
        <v>290.99967391304341</v>
      </c>
      <c r="L149" s="31">
        <v>46.772173913043481</v>
      </c>
      <c r="M149" s="31">
        <v>34.025652173913052</v>
      </c>
      <c r="N149" s="31">
        <v>7.4421739130434776</v>
      </c>
      <c r="O149" s="31">
        <v>5.3043478260869561</v>
      </c>
      <c r="P149" s="31">
        <v>72.758804347826072</v>
      </c>
      <c r="Q149" s="31">
        <v>68.144782608695635</v>
      </c>
      <c r="R149" s="31">
        <v>4.6140217391304343</v>
      </c>
      <c r="S149" s="31">
        <v>188.82923913043479</v>
      </c>
      <c r="T149" s="31">
        <v>177.8379347826087</v>
      </c>
      <c r="U149" s="31">
        <v>4.1831521739130437</v>
      </c>
      <c r="V149" s="31">
        <v>6.8081521739130428</v>
      </c>
      <c r="W149" s="31">
        <v>0</v>
      </c>
      <c r="X149" s="31">
        <v>0</v>
      </c>
      <c r="Y149" s="31">
        <v>0</v>
      </c>
      <c r="Z149" s="31">
        <v>0</v>
      </c>
      <c r="AA149" s="31">
        <v>0</v>
      </c>
      <c r="AB149" s="31">
        <v>0</v>
      </c>
      <c r="AC149" s="31">
        <v>0</v>
      </c>
      <c r="AD149" s="31">
        <v>0</v>
      </c>
      <c r="AE149" s="31">
        <v>0</v>
      </c>
      <c r="AF149" t="s">
        <v>207</v>
      </c>
      <c r="AG149" s="32">
        <v>4</v>
      </c>
      <c r="AH149"/>
    </row>
    <row r="150" spans="1:34" x14ac:dyDescent="0.25">
      <c r="A150" t="s">
        <v>634</v>
      </c>
      <c r="B150" t="s">
        <v>271</v>
      </c>
      <c r="C150" t="s">
        <v>476</v>
      </c>
      <c r="D150" t="s">
        <v>595</v>
      </c>
      <c r="E150" s="31">
        <v>127.29347826086956</v>
      </c>
      <c r="F150" s="31">
        <v>3.800157117240202</v>
      </c>
      <c r="G150" s="31">
        <v>3.6792451541285978</v>
      </c>
      <c r="H150" s="31">
        <v>0.65549739561096398</v>
      </c>
      <c r="I150" s="31">
        <v>0.53458543249935964</v>
      </c>
      <c r="J150" s="31">
        <v>483.73521739130439</v>
      </c>
      <c r="K150" s="31">
        <v>468.34391304347832</v>
      </c>
      <c r="L150" s="31">
        <v>83.440543478260864</v>
      </c>
      <c r="M150" s="31">
        <v>68.049239130434785</v>
      </c>
      <c r="N150" s="31">
        <v>10.347826086956522</v>
      </c>
      <c r="O150" s="31">
        <v>5.0434782608695654</v>
      </c>
      <c r="P150" s="31">
        <v>82.923260869565198</v>
      </c>
      <c r="Q150" s="31">
        <v>82.923260869565198</v>
      </c>
      <c r="R150" s="31">
        <v>0</v>
      </c>
      <c r="S150" s="31">
        <v>317.37141304347836</v>
      </c>
      <c r="T150" s="31">
        <v>284.87956521739142</v>
      </c>
      <c r="U150" s="31">
        <v>32.491847826086953</v>
      </c>
      <c r="V150" s="31">
        <v>0</v>
      </c>
      <c r="W150" s="31">
        <v>47.034673913043477</v>
      </c>
      <c r="X150" s="31">
        <v>0</v>
      </c>
      <c r="Y150" s="31">
        <v>0</v>
      </c>
      <c r="Z150" s="31">
        <v>0</v>
      </c>
      <c r="AA150" s="31">
        <v>29.063260869565219</v>
      </c>
      <c r="AB150" s="31">
        <v>0</v>
      </c>
      <c r="AC150" s="31">
        <v>17.971413043478261</v>
      </c>
      <c r="AD150" s="31">
        <v>0</v>
      </c>
      <c r="AE150" s="31">
        <v>0</v>
      </c>
      <c r="AF150" t="s">
        <v>51</v>
      </c>
      <c r="AG150" s="32">
        <v>4</v>
      </c>
      <c r="AH150"/>
    </row>
    <row r="151" spans="1:34" x14ac:dyDescent="0.25">
      <c r="A151" t="s">
        <v>634</v>
      </c>
      <c r="B151" t="s">
        <v>277</v>
      </c>
      <c r="C151" t="s">
        <v>481</v>
      </c>
      <c r="D151" t="s">
        <v>599</v>
      </c>
      <c r="E151" s="31">
        <v>102.68478260869566</v>
      </c>
      <c r="F151" s="31">
        <v>4.0506573515401714</v>
      </c>
      <c r="G151" s="31">
        <v>3.8497205462051443</v>
      </c>
      <c r="H151" s="31">
        <v>0.76923891182385939</v>
      </c>
      <c r="I151" s="31">
        <v>0.56830210648883239</v>
      </c>
      <c r="J151" s="31">
        <v>415.94086956521738</v>
      </c>
      <c r="K151" s="31">
        <v>395.30771739130432</v>
      </c>
      <c r="L151" s="31">
        <v>78.989130434782609</v>
      </c>
      <c r="M151" s="31">
        <v>58.355978260869563</v>
      </c>
      <c r="N151" s="31">
        <v>15.9375</v>
      </c>
      <c r="O151" s="31">
        <v>4.6956521739130439</v>
      </c>
      <c r="P151" s="31">
        <v>73.002717391304344</v>
      </c>
      <c r="Q151" s="31">
        <v>73.002717391304344</v>
      </c>
      <c r="R151" s="31">
        <v>0</v>
      </c>
      <c r="S151" s="31">
        <v>263.94902173913044</v>
      </c>
      <c r="T151" s="31">
        <v>263.94902173913044</v>
      </c>
      <c r="U151" s="31">
        <v>0</v>
      </c>
      <c r="V151" s="31">
        <v>0</v>
      </c>
      <c r="W151" s="31">
        <v>1.4614130434782608</v>
      </c>
      <c r="X151" s="31">
        <v>0</v>
      </c>
      <c r="Y151" s="31">
        <v>0</v>
      </c>
      <c r="Z151" s="31">
        <v>0</v>
      </c>
      <c r="AA151" s="31">
        <v>0</v>
      </c>
      <c r="AB151" s="31">
        <v>0</v>
      </c>
      <c r="AC151" s="31">
        <v>1.4614130434782608</v>
      </c>
      <c r="AD151" s="31">
        <v>0</v>
      </c>
      <c r="AE151" s="31">
        <v>0</v>
      </c>
      <c r="AF151" t="s">
        <v>57</v>
      </c>
      <c r="AG151" s="32">
        <v>4</v>
      </c>
      <c r="AH151"/>
    </row>
    <row r="152" spans="1:34" x14ac:dyDescent="0.25">
      <c r="A152" t="s">
        <v>634</v>
      </c>
      <c r="B152" t="s">
        <v>255</v>
      </c>
      <c r="C152" t="s">
        <v>441</v>
      </c>
      <c r="D152" t="s">
        <v>568</v>
      </c>
      <c r="E152" s="31">
        <v>161.4891304347826</v>
      </c>
      <c r="F152" s="31">
        <v>3.1202631756074579</v>
      </c>
      <c r="G152" s="31">
        <v>3.001892037423437</v>
      </c>
      <c r="H152" s="31">
        <v>0.33526418523255036</v>
      </c>
      <c r="I152" s="31">
        <v>0.28895604765430444</v>
      </c>
      <c r="J152" s="31">
        <v>503.88858695652175</v>
      </c>
      <c r="K152" s="31">
        <v>484.77293478260867</v>
      </c>
      <c r="L152" s="31">
        <v>54.14152173913044</v>
      </c>
      <c r="M152" s="31">
        <v>46.663260869565221</v>
      </c>
      <c r="N152" s="31">
        <v>1.9130434782608696</v>
      </c>
      <c r="O152" s="31">
        <v>5.5652173913043477</v>
      </c>
      <c r="P152" s="31">
        <v>128.44630434782607</v>
      </c>
      <c r="Q152" s="31">
        <v>116.80891304347824</v>
      </c>
      <c r="R152" s="31">
        <v>11.63739130434783</v>
      </c>
      <c r="S152" s="31">
        <v>321.30076086956524</v>
      </c>
      <c r="T152" s="31">
        <v>275.95608695652174</v>
      </c>
      <c r="U152" s="31">
        <v>45.344673913043501</v>
      </c>
      <c r="V152" s="31">
        <v>0</v>
      </c>
      <c r="W152" s="31">
        <v>81.337826086956511</v>
      </c>
      <c r="X152" s="31">
        <v>1.2391304347826086</v>
      </c>
      <c r="Y152" s="31">
        <v>0</v>
      </c>
      <c r="Z152" s="31">
        <v>0</v>
      </c>
      <c r="AA152" s="31">
        <v>19.373369565217391</v>
      </c>
      <c r="AB152" s="31">
        <v>0</v>
      </c>
      <c r="AC152" s="31">
        <v>60.725326086956514</v>
      </c>
      <c r="AD152" s="31">
        <v>0</v>
      </c>
      <c r="AE152" s="31">
        <v>0</v>
      </c>
      <c r="AF152" t="s">
        <v>35</v>
      </c>
      <c r="AG152" s="32">
        <v>4</v>
      </c>
      <c r="AH152"/>
    </row>
    <row r="153" spans="1:34" x14ac:dyDescent="0.25">
      <c r="A153" t="s">
        <v>634</v>
      </c>
      <c r="B153" t="s">
        <v>321</v>
      </c>
      <c r="C153" t="s">
        <v>511</v>
      </c>
      <c r="D153" t="s">
        <v>589</v>
      </c>
      <c r="E153" s="31">
        <v>122.82608695652173</v>
      </c>
      <c r="F153" s="31">
        <v>3.2049920353982309</v>
      </c>
      <c r="G153" s="31">
        <v>3.1264265486725669</v>
      </c>
      <c r="H153" s="31">
        <v>0.56355398230088516</v>
      </c>
      <c r="I153" s="31">
        <v>0.48928584070796471</v>
      </c>
      <c r="J153" s="31">
        <v>393.6566304347827</v>
      </c>
      <c r="K153" s="31">
        <v>384.00673913043482</v>
      </c>
      <c r="L153" s="31">
        <v>69.219130434782628</v>
      </c>
      <c r="M153" s="31">
        <v>60.097065217391318</v>
      </c>
      <c r="N153" s="31">
        <v>6.4264130434782603</v>
      </c>
      <c r="O153" s="31">
        <v>2.6956521739130435</v>
      </c>
      <c r="P153" s="31">
        <v>100.6444565217391</v>
      </c>
      <c r="Q153" s="31">
        <v>100.11663043478258</v>
      </c>
      <c r="R153" s="31">
        <v>0.52782608695652167</v>
      </c>
      <c r="S153" s="31">
        <v>223.79304347826096</v>
      </c>
      <c r="T153" s="31">
        <v>203.41586956521749</v>
      </c>
      <c r="U153" s="31">
        <v>20.377173913043475</v>
      </c>
      <c r="V153" s="31">
        <v>0</v>
      </c>
      <c r="W153" s="31">
        <v>0</v>
      </c>
      <c r="X153" s="31">
        <v>0</v>
      </c>
      <c r="Y153" s="31">
        <v>0</v>
      </c>
      <c r="Z153" s="31">
        <v>0</v>
      </c>
      <c r="AA153" s="31">
        <v>0</v>
      </c>
      <c r="AB153" s="31">
        <v>0</v>
      </c>
      <c r="AC153" s="31">
        <v>0</v>
      </c>
      <c r="AD153" s="31">
        <v>0</v>
      </c>
      <c r="AE153" s="31">
        <v>0</v>
      </c>
      <c r="AF153" t="s">
        <v>101</v>
      </c>
      <c r="AG153" s="32">
        <v>4</v>
      </c>
      <c r="AH153"/>
    </row>
    <row r="154" spans="1:34" x14ac:dyDescent="0.25">
      <c r="A154" t="s">
        <v>634</v>
      </c>
      <c r="B154" t="s">
        <v>355</v>
      </c>
      <c r="C154" t="s">
        <v>509</v>
      </c>
      <c r="D154" t="s">
        <v>590</v>
      </c>
      <c r="E154" s="31">
        <v>85.434782608695656</v>
      </c>
      <c r="F154" s="31">
        <v>2.8249465648854954</v>
      </c>
      <c r="G154" s="31">
        <v>2.4283193384223911</v>
      </c>
      <c r="H154" s="31">
        <v>0.64686259541984714</v>
      </c>
      <c r="I154" s="31">
        <v>0.31537531806615759</v>
      </c>
      <c r="J154" s="31">
        <v>241.34869565217386</v>
      </c>
      <c r="K154" s="31">
        <v>207.46293478260864</v>
      </c>
      <c r="L154" s="31">
        <v>55.264565217391294</v>
      </c>
      <c r="M154" s="31">
        <v>26.944021739130424</v>
      </c>
      <c r="N154" s="31">
        <v>22.755326086956526</v>
      </c>
      <c r="O154" s="31">
        <v>5.5652173913043477</v>
      </c>
      <c r="P154" s="31">
        <v>63.19217391304349</v>
      </c>
      <c r="Q154" s="31">
        <v>57.626956521739146</v>
      </c>
      <c r="R154" s="31">
        <v>5.5652173913043477</v>
      </c>
      <c r="S154" s="31">
        <v>122.89195652173909</v>
      </c>
      <c r="T154" s="31">
        <v>101.59999999999995</v>
      </c>
      <c r="U154" s="31">
        <v>21.291956521739138</v>
      </c>
      <c r="V154" s="31">
        <v>0</v>
      </c>
      <c r="W154" s="31">
        <v>2.1521739130434785</v>
      </c>
      <c r="X154" s="31">
        <v>0</v>
      </c>
      <c r="Y154" s="31">
        <v>0.84782608695652173</v>
      </c>
      <c r="Z154" s="31">
        <v>0</v>
      </c>
      <c r="AA154" s="31">
        <v>1.3043478260869565</v>
      </c>
      <c r="AB154" s="31">
        <v>0</v>
      </c>
      <c r="AC154" s="31">
        <v>0</v>
      </c>
      <c r="AD154" s="31">
        <v>0</v>
      </c>
      <c r="AE154" s="31">
        <v>0</v>
      </c>
      <c r="AF154" t="s">
        <v>135</v>
      </c>
      <c r="AG154" s="32">
        <v>4</v>
      </c>
      <c r="AH154"/>
    </row>
    <row r="155" spans="1:34" x14ac:dyDescent="0.25">
      <c r="A155" t="s">
        <v>634</v>
      </c>
      <c r="B155" t="s">
        <v>238</v>
      </c>
      <c r="C155" t="s">
        <v>441</v>
      </c>
      <c r="D155" t="s">
        <v>568</v>
      </c>
      <c r="E155" s="31">
        <v>107.43478260869566</v>
      </c>
      <c r="F155" s="31">
        <v>3.2258154593282069</v>
      </c>
      <c r="G155" s="31">
        <v>2.8990924726831238</v>
      </c>
      <c r="H155" s="31">
        <v>0.39152569809793603</v>
      </c>
      <c r="I155" s="31">
        <v>0.21472986645082962</v>
      </c>
      <c r="J155" s="31">
        <v>346.56478260869562</v>
      </c>
      <c r="K155" s="31">
        <v>311.46336956521736</v>
      </c>
      <c r="L155" s="31">
        <v>42.063478260869566</v>
      </c>
      <c r="M155" s="31">
        <v>23.069456521739131</v>
      </c>
      <c r="N155" s="31">
        <v>14.211413043478263</v>
      </c>
      <c r="O155" s="31">
        <v>4.7826086956521738</v>
      </c>
      <c r="P155" s="31">
        <v>68.996630434782617</v>
      </c>
      <c r="Q155" s="31">
        <v>52.889239130434788</v>
      </c>
      <c r="R155" s="31">
        <v>16.107391304347836</v>
      </c>
      <c r="S155" s="31">
        <v>235.50467391304346</v>
      </c>
      <c r="T155" s="31">
        <v>184.46489130434779</v>
      </c>
      <c r="U155" s="31">
        <v>32.437173913043488</v>
      </c>
      <c r="V155" s="31">
        <v>18.602608695652176</v>
      </c>
      <c r="W155" s="31">
        <v>0</v>
      </c>
      <c r="X155" s="31">
        <v>0</v>
      </c>
      <c r="Y155" s="31">
        <v>0</v>
      </c>
      <c r="Z155" s="31">
        <v>0</v>
      </c>
      <c r="AA155" s="31">
        <v>0</v>
      </c>
      <c r="AB155" s="31">
        <v>0</v>
      </c>
      <c r="AC155" s="31">
        <v>0</v>
      </c>
      <c r="AD155" s="31">
        <v>0</v>
      </c>
      <c r="AE155" s="31">
        <v>0</v>
      </c>
      <c r="AF155" t="s">
        <v>18</v>
      </c>
      <c r="AG155" s="32">
        <v>4</v>
      </c>
      <c r="AH155"/>
    </row>
    <row r="156" spans="1:34" x14ac:dyDescent="0.25">
      <c r="A156" t="s">
        <v>634</v>
      </c>
      <c r="B156" t="s">
        <v>269</v>
      </c>
      <c r="C156" t="s">
        <v>441</v>
      </c>
      <c r="D156" t="s">
        <v>568</v>
      </c>
      <c r="E156" s="31">
        <v>96.923913043478265</v>
      </c>
      <c r="F156" s="31">
        <v>2.9761500504654022</v>
      </c>
      <c r="G156" s="31">
        <v>2.6954480206347418</v>
      </c>
      <c r="H156" s="31">
        <v>0.65440058315576988</v>
      </c>
      <c r="I156" s="31">
        <v>0.43487159358528654</v>
      </c>
      <c r="J156" s="31">
        <v>288.46010869565208</v>
      </c>
      <c r="K156" s="31">
        <v>261.25336956521733</v>
      </c>
      <c r="L156" s="31">
        <v>63.427065217391302</v>
      </c>
      <c r="M156" s="31">
        <v>42.149456521739133</v>
      </c>
      <c r="N156" s="31">
        <v>15.712391304347825</v>
      </c>
      <c r="O156" s="31">
        <v>5.5652173913043477</v>
      </c>
      <c r="P156" s="31">
        <v>38.032717391304345</v>
      </c>
      <c r="Q156" s="31">
        <v>32.103586956521738</v>
      </c>
      <c r="R156" s="31">
        <v>5.9291304347826088</v>
      </c>
      <c r="S156" s="31">
        <v>187.00032608695648</v>
      </c>
      <c r="T156" s="31">
        <v>165.04858695652169</v>
      </c>
      <c r="U156" s="31">
        <v>20.474782608695651</v>
      </c>
      <c r="V156" s="31">
        <v>1.4769565217391303</v>
      </c>
      <c r="W156" s="31">
        <v>0</v>
      </c>
      <c r="X156" s="31">
        <v>0</v>
      </c>
      <c r="Y156" s="31">
        <v>0</v>
      </c>
      <c r="Z156" s="31">
        <v>0</v>
      </c>
      <c r="AA156" s="31">
        <v>0</v>
      </c>
      <c r="AB156" s="31">
        <v>0</v>
      </c>
      <c r="AC156" s="31">
        <v>0</v>
      </c>
      <c r="AD156" s="31">
        <v>0</v>
      </c>
      <c r="AE156" s="31">
        <v>0</v>
      </c>
      <c r="AF156" t="s">
        <v>49</v>
      </c>
      <c r="AG156" s="32">
        <v>4</v>
      </c>
      <c r="AH156"/>
    </row>
    <row r="157" spans="1:34" x14ac:dyDescent="0.25">
      <c r="A157" t="s">
        <v>634</v>
      </c>
      <c r="B157" t="s">
        <v>424</v>
      </c>
      <c r="C157" t="s">
        <v>561</v>
      </c>
      <c r="D157" t="s">
        <v>619</v>
      </c>
      <c r="E157" s="31">
        <v>72.652173913043484</v>
      </c>
      <c r="F157" s="31">
        <v>3.5481089168162772</v>
      </c>
      <c r="G157" s="31">
        <v>3.3961041292639136</v>
      </c>
      <c r="H157" s="31">
        <v>0.39547725912627163</v>
      </c>
      <c r="I157" s="31">
        <v>0.24347247157390775</v>
      </c>
      <c r="J157" s="31">
        <v>257.77782608695651</v>
      </c>
      <c r="K157" s="31">
        <v>246.73434782608695</v>
      </c>
      <c r="L157" s="31">
        <v>28.732282608695648</v>
      </c>
      <c r="M157" s="31">
        <v>17.688804347826082</v>
      </c>
      <c r="N157" s="31">
        <v>11.043478260869565</v>
      </c>
      <c r="O157" s="31">
        <v>0</v>
      </c>
      <c r="P157" s="31">
        <v>73.633043478260859</v>
      </c>
      <c r="Q157" s="31">
        <v>73.633043478260859</v>
      </c>
      <c r="R157" s="31">
        <v>0</v>
      </c>
      <c r="S157" s="31">
        <v>155.41249999999999</v>
      </c>
      <c r="T157" s="31">
        <v>155.41249999999999</v>
      </c>
      <c r="U157" s="31">
        <v>0</v>
      </c>
      <c r="V157" s="31">
        <v>0</v>
      </c>
      <c r="W157" s="31">
        <v>0</v>
      </c>
      <c r="X157" s="31">
        <v>0</v>
      </c>
      <c r="Y157" s="31">
        <v>0</v>
      </c>
      <c r="Z157" s="31">
        <v>0</v>
      </c>
      <c r="AA157" s="31">
        <v>0</v>
      </c>
      <c r="AB157" s="31">
        <v>0</v>
      </c>
      <c r="AC157" s="31">
        <v>0</v>
      </c>
      <c r="AD157" s="31">
        <v>0</v>
      </c>
      <c r="AE157" s="31">
        <v>0</v>
      </c>
      <c r="AF157" t="s">
        <v>204</v>
      </c>
      <c r="AG157" s="32">
        <v>4</v>
      </c>
      <c r="AH157"/>
    </row>
    <row r="158" spans="1:34" x14ac:dyDescent="0.25">
      <c r="A158" t="s">
        <v>634</v>
      </c>
      <c r="B158" t="s">
        <v>241</v>
      </c>
      <c r="C158" t="s">
        <v>458</v>
      </c>
      <c r="D158" t="s">
        <v>568</v>
      </c>
      <c r="E158" s="31">
        <v>62.130434782608695</v>
      </c>
      <c r="F158" s="31">
        <v>3.2288925822253334</v>
      </c>
      <c r="G158" s="31">
        <v>3.0581280615815265</v>
      </c>
      <c r="H158" s="31">
        <v>0.37183869839048295</v>
      </c>
      <c r="I158" s="31">
        <v>0.20107417774667602</v>
      </c>
      <c r="J158" s="31">
        <v>200.61250000000007</v>
      </c>
      <c r="K158" s="31">
        <v>190.00282608695659</v>
      </c>
      <c r="L158" s="31">
        <v>23.102500000000006</v>
      </c>
      <c r="M158" s="31">
        <v>12.492826086956523</v>
      </c>
      <c r="N158" s="31">
        <v>5.7396739130434824</v>
      </c>
      <c r="O158" s="31">
        <v>4.8700000000000019</v>
      </c>
      <c r="P158" s="31">
        <v>59.645217391304371</v>
      </c>
      <c r="Q158" s="31">
        <v>59.645217391304371</v>
      </c>
      <c r="R158" s="31">
        <v>0</v>
      </c>
      <c r="S158" s="31">
        <v>117.86478260869571</v>
      </c>
      <c r="T158" s="31">
        <v>117.86478260869571</v>
      </c>
      <c r="U158" s="31">
        <v>0</v>
      </c>
      <c r="V158" s="31">
        <v>0</v>
      </c>
      <c r="W158" s="31">
        <v>31.924021739130424</v>
      </c>
      <c r="X158" s="31">
        <v>2.4004347826086958</v>
      </c>
      <c r="Y158" s="31">
        <v>0</v>
      </c>
      <c r="Z158" s="31">
        <v>0</v>
      </c>
      <c r="AA158" s="31">
        <v>9.6832608695652169</v>
      </c>
      <c r="AB158" s="31">
        <v>0</v>
      </c>
      <c r="AC158" s="31">
        <v>19.840326086956512</v>
      </c>
      <c r="AD158" s="31">
        <v>0</v>
      </c>
      <c r="AE158" s="31">
        <v>0</v>
      </c>
      <c r="AF158" t="s">
        <v>21</v>
      </c>
      <c r="AG158" s="32">
        <v>4</v>
      </c>
      <c r="AH158"/>
    </row>
    <row r="159" spans="1:34" x14ac:dyDescent="0.25">
      <c r="A159" t="s">
        <v>634</v>
      </c>
      <c r="B159" t="s">
        <v>369</v>
      </c>
      <c r="C159" t="s">
        <v>458</v>
      </c>
      <c r="D159" t="s">
        <v>568</v>
      </c>
      <c r="E159" s="31">
        <v>83.760869565217391</v>
      </c>
      <c r="F159" s="31">
        <v>3.5572281339216194</v>
      </c>
      <c r="G159" s="31">
        <v>2.8905722813392165</v>
      </c>
      <c r="H159" s="31">
        <v>0.6310018167661563</v>
      </c>
      <c r="I159" s="31">
        <v>0.17901635089540618</v>
      </c>
      <c r="J159" s="31">
        <v>297.95652173913044</v>
      </c>
      <c r="K159" s="31">
        <v>242.11684782608697</v>
      </c>
      <c r="L159" s="31">
        <v>52.853260869565219</v>
      </c>
      <c r="M159" s="31">
        <v>14.994565217391305</v>
      </c>
      <c r="N159" s="31">
        <v>29.336956521739129</v>
      </c>
      <c r="O159" s="31">
        <v>8.5217391304347831</v>
      </c>
      <c r="P159" s="31">
        <v>81.233695652173921</v>
      </c>
      <c r="Q159" s="31">
        <v>63.252717391304351</v>
      </c>
      <c r="R159" s="31">
        <v>17.980978260869566</v>
      </c>
      <c r="S159" s="31">
        <v>163.86956521739131</v>
      </c>
      <c r="T159" s="31">
        <v>145.6983695652174</v>
      </c>
      <c r="U159" s="31">
        <v>18.171195652173914</v>
      </c>
      <c r="V159" s="31">
        <v>0</v>
      </c>
      <c r="W159" s="31">
        <v>0</v>
      </c>
      <c r="X159" s="31">
        <v>0</v>
      </c>
      <c r="Y159" s="31">
        <v>0</v>
      </c>
      <c r="Z159" s="31">
        <v>0</v>
      </c>
      <c r="AA159" s="31">
        <v>0</v>
      </c>
      <c r="AB159" s="31">
        <v>0</v>
      </c>
      <c r="AC159" s="31">
        <v>0</v>
      </c>
      <c r="AD159" s="31">
        <v>0</v>
      </c>
      <c r="AE159" s="31">
        <v>0</v>
      </c>
      <c r="AF159" t="s">
        <v>149</v>
      </c>
      <c r="AG159" s="32">
        <v>4</v>
      </c>
      <c r="AH159"/>
    </row>
    <row r="160" spans="1:34" x14ac:dyDescent="0.25">
      <c r="A160" t="s">
        <v>634</v>
      </c>
      <c r="B160" t="s">
        <v>350</v>
      </c>
      <c r="C160" t="s">
        <v>528</v>
      </c>
      <c r="D160" t="s">
        <v>623</v>
      </c>
      <c r="E160" s="31">
        <v>91.543478260869563</v>
      </c>
      <c r="F160" s="31">
        <v>3.5864699596295422</v>
      </c>
      <c r="G160" s="31">
        <v>3.4738482545713611</v>
      </c>
      <c r="H160" s="31">
        <v>0.5091724056043696</v>
      </c>
      <c r="I160" s="31">
        <v>0.45882806934219905</v>
      </c>
      <c r="J160" s="31">
        <v>328.31793478260875</v>
      </c>
      <c r="K160" s="31">
        <v>318.00815217391306</v>
      </c>
      <c r="L160" s="31">
        <v>46.611413043478265</v>
      </c>
      <c r="M160" s="31">
        <v>42.002717391304351</v>
      </c>
      <c r="N160" s="31">
        <v>0</v>
      </c>
      <c r="O160" s="31">
        <v>4.6086956521739131</v>
      </c>
      <c r="P160" s="31">
        <v>91.83967391304347</v>
      </c>
      <c r="Q160" s="31">
        <v>86.138586956521735</v>
      </c>
      <c r="R160" s="31">
        <v>5.7010869565217392</v>
      </c>
      <c r="S160" s="31">
        <v>189.86684782608697</v>
      </c>
      <c r="T160" s="31">
        <v>189.86684782608697</v>
      </c>
      <c r="U160" s="31">
        <v>0</v>
      </c>
      <c r="V160" s="31">
        <v>0</v>
      </c>
      <c r="W160" s="31">
        <v>0</v>
      </c>
      <c r="X160" s="31">
        <v>0</v>
      </c>
      <c r="Y160" s="31">
        <v>0</v>
      </c>
      <c r="Z160" s="31">
        <v>0</v>
      </c>
      <c r="AA160" s="31">
        <v>0</v>
      </c>
      <c r="AB160" s="31">
        <v>0</v>
      </c>
      <c r="AC160" s="31">
        <v>0</v>
      </c>
      <c r="AD160" s="31">
        <v>0</v>
      </c>
      <c r="AE160" s="31">
        <v>0</v>
      </c>
      <c r="AF160" t="s">
        <v>130</v>
      </c>
      <c r="AG160" s="32">
        <v>4</v>
      </c>
      <c r="AH160"/>
    </row>
    <row r="161" spans="1:34" x14ac:dyDescent="0.25">
      <c r="A161" t="s">
        <v>634</v>
      </c>
      <c r="B161" t="s">
        <v>402</v>
      </c>
      <c r="C161" t="s">
        <v>555</v>
      </c>
      <c r="D161" t="s">
        <v>574</v>
      </c>
      <c r="E161" s="31">
        <v>65.489130434782609</v>
      </c>
      <c r="F161" s="31">
        <v>4.5128746887966802</v>
      </c>
      <c r="G161" s="31">
        <v>4.2103817427385897</v>
      </c>
      <c r="H161" s="31">
        <v>0.70916348547717833</v>
      </c>
      <c r="I161" s="31">
        <v>0.40667053941908698</v>
      </c>
      <c r="J161" s="31">
        <v>295.54423913043479</v>
      </c>
      <c r="K161" s="31">
        <v>275.73423913043484</v>
      </c>
      <c r="L161" s="31">
        <v>46.442499999999995</v>
      </c>
      <c r="M161" s="31">
        <v>26.63249999999999</v>
      </c>
      <c r="N161" s="31">
        <v>14.331739130434785</v>
      </c>
      <c r="O161" s="31">
        <v>5.4782608695652177</v>
      </c>
      <c r="P161" s="31">
        <v>77.840869565217361</v>
      </c>
      <c r="Q161" s="31">
        <v>77.840869565217361</v>
      </c>
      <c r="R161" s="31">
        <v>0</v>
      </c>
      <c r="S161" s="31">
        <v>171.26086956521746</v>
      </c>
      <c r="T161" s="31">
        <v>171.26086956521746</v>
      </c>
      <c r="U161" s="31">
        <v>0</v>
      </c>
      <c r="V161" s="31">
        <v>0</v>
      </c>
      <c r="W161" s="31">
        <v>16.055108695652173</v>
      </c>
      <c r="X161" s="31">
        <v>1.1929347826086956</v>
      </c>
      <c r="Y161" s="31">
        <v>0</v>
      </c>
      <c r="Z161" s="31">
        <v>0</v>
      </c>
      <c r="AA161" s="31">
        <v>13.244673913043478</v>
      </c>
      <c r="AB161" s="31">
        <v>0</v>
      </c>
      <c r="AC161" s="31">
        <v>1.6174999999999999</v>
      </c>
      <c r="AD161" s="31">
        <v>0</v>
      </c>
      <c r="AE161" s="31">
        <v>0</v>
      </c>
      <c r="AF161" t="s">
        <v>182</v>
      </c>
      <c r="AG161" s="32">
        <v>4</v>
      </c>
      <c r="AH161"/>
    </row>
    <row r="162" spans="1:34" x14ac:dyDescent="0.25">
      <c r="A162" t="s">
        <v>634</v>
      </c>
      <c r="B162" t="s">
        <v>344</v>
      </c>
      <c r="C162" t="s">
        <v>529</v>
      </c>
      <c r="D162" t="s">
        <v>624</v>
      </c>
      <c r="E162" s="31">
        <v>145.86956521739131</v>
      </c>
      <c r="F162" s="31">
        <v>3.5746408345752601</v>
      </c>
      <c r="G162" s="31">
        <v>3.2333435171385987</v>
      </c>
      <c r="H162" s="31">
        <v>0.3813494783904619</v>
      </c>
      <c r="I162" s="31">
        <v>0.12382339791356184</v>
      </c>
      <c r="J162" s="31">
        <v>521.43130434782597</v>
      </c>
      <c r="K162" s="31">
        <v>471.64641304347822</v>
      </c>
      <c r="L162" s="31">
        <v>55.627282608695644</v>
      </c>
      <c r="M162" s="31">
        <v>18.062065217391304</v>
      </c>
      <c r="N162" s="31">
        <v>32.902173913043477</v>
      </c>
      <c r="O162" s="31">
        <v>4.6630434782608692</v>
      </c>
      <c r="P162" s="31">
        <v>120.98336956521737</v>
      </c>
      <c r="Q162" s="31">
        <v>108.76369565217389</v>
      </c>
      <c r="R162" s="31">
        <v>12.219673913043474</v>
      </c>
      <c r="S162" s="31">
        <v>344.820652173913</v>
      </c>
      <c r="T162" s="31">
        <v>312.8558695652174</v>
      </c>
      <c r="U162" s="31">
        <v>31.964782608695629</v>
      </c>
      <c r="V162" s="31">
        <v>0</v>
      </c>
      <c r="W162" s="31">
        <v>2.5652173913043477</v>
      </c>
      <c r="X162" s="31">
        <v>2.0217391304347827</v>
      </c>
      <c r="Y162" s="31">
        <v>0.54347826086956519</v>
      </c>
      <c r="Z162" s="31">
        <v>0</v>
      </c>
      <c r="AA162" s="31">
        <v>0</v>
      </c>
      <c r="AB162" s="31">
        <v>0</v>
      </c>
      <c r="AC162" s="31">
        <v>0</v>
      </c>
      <c r="AD162" s="31">
        <v>0</v>
      </c>
      <c r="AE162" s="31">
        <v>0</v>
      </c>
      <c r="AF162" t="s">
        <v>124</v>
      </c>
      <c r="AG162" s="32">
        <v>4</v>
      </c>
      <c r="AH162"/>
    </row>
    <row r="163" spans="1:34" x14ac:dyDescent="0.25">
      <c r="A163" t="s">
        <v>634</v>
      </c>
      <c r="B163" t="s">
        <v>417</v>
      </c>
      <c r="C163" t="s">
        <v>557</v>
      </c>
      <c r="D163" t="s">
        <v>632</v>
      </c>
      <c r="E163" s="31">
        <v>53.086956521739133</v>
      </c>
      <c r="F163" s="31">
        <v>3.72490171990172</v>
      </c>
      <c r="G163" s="31">
        <v>3.72490171990172</v>
      </c>
      <c r="H163" s="31">
        <v>0.70883906633906613</v>
      </c>
      <c r="I163" s="31">
        <v>0.70883906633906613</v>
      </c>
      <c r="J163" s="31">
        <v>197.74369565217393</v>
      </c>
      <c r="K163" s="31">
        <v>197.74369565217393</v>
      </c>
      <c r="L163" s="31">
        <v>37.630108695652162</v>
      </c>
      <c r="M163" s="31">
        <v>37.630108695652162</v>
      </c>
      <c r="N163" s="31">
        <v>0</v>
      </c>
      <c r="O163" s="31">
        <v>0</v>
      </c>
      <c r="P163" s="31">
        <v>38.58108695652173</v>
      </c>
      <c r="Q163" s="31">
        <v>38.58108695652173</v>
      </c>
      <c r="R163" s="31">
        <v>0</v>
      </c>
      <c r="S163" s="31">
        <v>121.53250000000004</v>
      </c>
      <c r="T163" s="31">
        <v>121.53250000000004</v>
      </c>
      <c r="U163" s="31">
        <v>0</v>
      </c>
      <c r="V163" s="31">
        <v>0</v>
      </c>
      <c r="W163" s="31">
        <v>0</v>
      </c>
      <c r="X163" s="31">
        <v>0</v>
      </c>
      <c r="Y163" s="31">
        <v>0</v>
      </c>
      <c r="Z163" s="31">
        <v>0</v>
      </c>
      <c r="AA163" s="31">
        <v>0</v>
      </c>
      <c r="AB163" s="31">
        <v>0</v>
      </c>
      <c r="AC163" s="31">
        <v>0</v>
      </c>
      <c r="AD163" s="31">
        <v>0</v>
      </c>
      <c r="AE163" s="31">
        <v>0</v>
      </c>
      <c r="AF163" t="s">
        <v>197</v>
      </c>
      <c r="AG163" s="32">
        <v>4</v>
      </c>
      <c r="AH163"/>
    </row>
    <row r="164" spans="1:34" x14ac:dyDescent="0.25">
      <c r="A164" t="s">
        <v>634</v>
      </c>
      <c r="B164" t="s">
        <v>342</v>
      </c>
      <c r="C164" t="s">
        <v>528</v>
      </c>
      <c r="D164" t="s">
        <v>623</v>
      </c>
      <c r="E164" s="31">
        <v>136.86956521739131</v>
      </c>
      <c r="F164" s="31">
        <v>3.5618662642947898</v>
      </c>
      <c r="G164" s="31">
        <v>3.168611022871664</v>
      </c>
      <c r="H164" s="31">
        <v>0.30606972681067346</v>
      </c>
      <c r="I164" s="31">
        <v>4.9642630241423125E-2</v>
      </c>
      <c r="J164" s="31">
        <v>487.51108695652169</v>
      </c>
      <c r="K164" s="31">
        <v>433.68641304347818</v>
      </c>
      <c r="L164" s="31">
        <v>41.891630434782613</v>
      </c>
      <c r="M164" s="31">
        <v>6.7945652173913045</v>
      </c>
      <c r="N164" s="31">
        <v>31.564456521739135</v>
      </c>
      <c r="O164" s="31">
        <v>3.5326086956521738</v>
      </c>
      <c r="P164" s="31">
        <v>131.69652173913042</v>
      </c>
      <c r="Q164" s="31">
        <v>112.96891304347824</v>
      </c>
      <c r="R164" s="31">
        <v>18.727608695652176</v>
      </c>
      <c r="S164" s="31">
        <v>313.92293478260865</v>
      </c>
      <c r="T164" s="31">
        <v>285.91326086956519</v>
      </c>
      <c r="U164" s="31">
        <v>28.009673913043471</v>
      </c>
      <c r="V164" s="31">
        <v>0</v>
      </c>
      <c r="W164" s="31">
        <v>0</v>
      </c>
      <c r="X164" s="31">
        <v>0</v>
      </c>
      <c r="Y164" s="31">
        <v>0</v>
      </c>
      <c r="Z164" s="31">
        <v>0</v>
      </c>
      <c r="AA164" s="31">
        <v>0</v>
      </c>
      <c r="AB164" s="31">
        <v>0</v>
      </c>
      <c r="AC164" s="31">
        <v>0</v>
      </c>
      <c r="AD164" s="31">
        <v>0</v>
      </c>
      <c r="AE164" s="31">
        <v>0</v>
      </c>
      <c r="AF164" t="s">
        <v>122</v>
      </c>
      <c r="AG164" s="32">
        <v>4</v>
      </c>
      <c r="AH164"/>
    </row>
    <row r="165" spans="1:34" x14ac:dyDescent="0.25">
      <c r="A165" t="s">
        <v>634</v>
      </c>
      <c r="B165" t="s">
        <v>392</v>
      </c>
      <c r="C165" t="s">
        <v>468</v>
      </c>
      <c r="D165" t="s">
        <v>589</v>
      </c>
      <c r="E165" s="31">
        <v>73.347826086956516</v>
      </c>
      <c r="F165" s="31">
        <v>3.968088322465916</v>
      </c>
      <c r="G165" s="31">
        <v>3.5605127445168945</v>
      </c>
      <c r="H165" s="31">
        <v>0.61546235921754588</v>
      </c>
      <c r="I165" s="31">
        <v>0.36471843509187912</v>
      </c>
      <c r="J165" s="31">
        <v>291.05065217391302</v>
      </c>
      <c r="K165" s="31">
        <v>261.15586956521742</v>
      </c>
      <c r="L165" s="31">
        <v>45.142826086956518</v>
      </c>
      <c r="M165" s="31">
        <v>26.751304347826089</v>
      </c>
      <c r="N165" s="31">
        <v>13.54641304347826</v>
      </c>
      <c r="O165" s="31">
        <v>4.8451086956521738</v>
      </c>
      <c r="P165" s="31">
        <v>79.818913043478247</v>
      </c>
      <c r="Q165" s="31">
        <v>68.315652173913037</v>
      </c>
      <c r="R165" s="31">
        <v>11.503260869565214</v>
      </c>
      <c r="S165" s="31">
        <v>166.08891304347827</v>
      </c>
      <c r="T165" s="31">
        <v>152.39880434782611</v>
      </c>
      <c r="U165" s="31">
        <v>13.690108695652169</v>
      </c>
      <c r="V165" s="31">
        <v>0</v>
      </c>
      <c r="W165" s="31">
        <v>0</v>
      </c>
      <c r="X165" s="31">
        <v>0</v>
      </c>
      <c r="Y165" s="31">
        <v>0</v>
      </c>
      <c r="Z165" s="31">
        <v>0</v>
      </c>
      <c r="AA165" s="31">
        <v>0</v>
      </c>
      <c r="AB165" s="31">
        <v>0</v>
      </c>
      <c r="AC165" s="31">
        <v>0</v>
      </c>
      <c r="AD165" s="31">
        <v>0</v>
      </c>
      <c r="AE165" s="31">
        <v>0</v>
      </c>
      <c r="AF165" t="s">
        <v>172</v>
      </c>
      <c r="AG165" s="32">
        <v>4</v>
      </c>
      <c r="AH165"/>
    </row>
    <row r="166" spans="1:34" x14ac:dyDescent="0.25">
      <c r="A166" t="s">
        <v>634</v>
      </c>
      <c r="B166" t="s">
        <v>364</v>
      </c>
      <c r="C166" t="s">
        <v>450</v>
      </c>
      <c r="D166" t="s">
        <v>575</v>
      </c>
      <c r="E166" s="31">
        <v>131.30434782608697</v>
      </c>
      <c r="F166" s="31">
        <v>3.9949312913907282</v>
      </c>
      <c r="G166" s="31">
        <v>3.5407367549668876</v>
      </c>
      <c r="H166" s="31">
        <v>0.45242218543046353</v>
      </c>
      <c r="I166" s="31">
        <v>0.15933443708609271</v>
      </c>
      <c r="J166" s="31">
        <v>524.55184782608694</v>
      </c>
      <c r="K166" s="31">
        <v>464.91413043478269</v>
      </c>
      <c r="L166" s="31">
        <v>59.405000000000001</v>
      </c>
      <c r="M166" s="31">
        <v>20.921304347826087</v>
      </c>
      <c r="N166" s="31">
        <v>33.614130434782609</v>
      </c>
      <c r="O166" s="31">
        <v>4.8695652173913047</v>
      </c>
      <c r="P166" s="31">
        <v>115.26336956521742</v>
      </c>
      <c r="Q166" s="31">
        <v>94.109347826086974</v>
      </c>
      <c r="R166" s="31">
        <v>21.154021739130439</v>
      </c>
      <c r="S166" s="31">
        <v>349.88347826086954</v>
      </c>
      <c r="T166" s="31">
        <v>247.36554347826092</v>
      </c>
      <c r="U166" s="31">
        <v>102.51793478260865</v>
      </c>
      <c r="V166" s="31">
        <v>0</v>
      </c>
      <c r="W166" s="31">
        <v>0</v>
      </c>
      <c r="X166" s="31">
        <v>0</v>
      </c>
      <c r="Y166" s="31">
        <v>0</v>
      </c>
      <c r="Z166" s="31">
        <v>0</v>
      </c>
      <c r="AA166" s="31">
        <v>0</v>
      </c>
      <c r="AB166" s="31">
        <v>0</v>
      </c>
      <c r="AC166" s="31">
        <v>0</v>
      </c>
      <c r="AD166" s="31">
        <v>0</v>
      </c>
      <c r="AE166" s="31">
        <v>0</v>
      </c>
      <c r="AF166" t="s">
        <v>144</v>
      </c>
      <c r="AG166" s="32">
        <v>4</v>
      </c>
      <c r="AH166"/>
    </row>
    <row r="167" spans="1:34" x14ac:dyDescent="0.25">
      <c r="A167" t="s">
        <v>634</v>
      </c>
      <c r="B167" t="s">
        <v>253</v>
      </c>
      <c r="C167" t="s">
        <v>466</v>
      </c>
      <c r="D167" t="s">
        <v>587</v>
      </c>
      <c r="E167" s="31">
        <v>90.858695652173907</v>
      </c>
      <c r="F167" s="31">
        <v>2.9076695777006822</v>
      </c>
      <c r="G167" s="31">
        <v>2.7427503289867214</v>
      </c>
      <c r="H167" s="31">
        <v>0.27339514295968415</v>
      </c>
      <c r="I167" s="31">
        <v>0.10847589424572315</v>
      </c>
      <c r="J167" s="31">
        <v>264.18706521739131</v>
      </c>
      <c r="K167" s="31">
        <v>249.20271739130436</v>
      </c>
      <c r="L167" s="31">
        <v>24.840326086956519</v>
      </c>
      <c r="M167" s="31">
        <v>9.8559782608695627</v>
      </c>
      <c r="N167" s="31">
        <v>12.462608695652175</v>
      </c>
      <c r="O167" s="31">
        <v>2.5217391304347827</v>
      </c>
      <c r="P167" s="31">
        <v>69.654130434782616</v>
      </c>
      <c r="Q167" s="31">
        <v>69.654130434782616</v>
      </c>
      <c r="R167" s="31">
        <v>0</v>
      </c>
      <c r="S167" s="31">
        <v>169.69260869565215</v>
      </c>
      <c r="T167" s="31">
        <v>96.654565217391294</v>
      </c>
      <c r="U167" s="31">
        <v>73.038043478260875</v>
      </c>
      <c r="V167" s="31">
        <v>0</v>
      </c>
      <c r="W167" s="31">
        <v>5.6857608695652173</v>
      </c>
      <c r="X167" s="31">
        <v>0.45543478260869563</v>
      </c>
      <c r="Y167" s="31">
        <v>0.43478260869565216</v>
      </c>
      <c r="Z167" s="31">
        <v>0</v>
      </c>
      <c r="AA167" s="31">
        <v>2.4429347826086958</v>
      </c>
      <c r="AB167" s="31">
        <v>0</v>
      </c>
      <c r="AC167" s="31">
        <v>2.3526086956521737</v>
      </c>
      <c r="AD167" s="31">
        <v>0</v>
      </c>
      <c r="AE167" s="31">
        <v>0</v>
      </c>
      <c r="AF167" t="s">
        <v>33</v>
      </c>
      <c r="AG167" s="32">
        <v>4</v>
      </c>
      <c r="AH167"/>
    </row>
    <row r="168" spans="1:34" x14ac:dyDescent="0.25">
      <c r="A168" t="s">
        <v>634</v>
      </c>
      <c r="B168" t="s">
        <v>318</v>
      </c>
      <c r="C168" t="s">
        <v>508</v>
      </c>
      <c r="D168" t="s">
        <v>613</v>
      </c>
      <c r="E168" s="31">
        <v>66.315217391304344</v>
      </c>
      <c r="F168" s="31">
        <v>4.1730044255040157</v>
      </c>
      <c r="G168" s="31">
        <v>3.7494673004425505</v>
      </c>
      <c r="H168" s="31">
        <v>0.96475987543025743</v>
      </c>
      <c r="I168" s="31">
        <v>0.67988854286182598</v>
      </c>
      <c r="J168" s="31">
        <v>276.73369565217388</v>
      </c>
      <c r="K168" s="31">
        <v>248.64673913043478</v>
      </c>
      <c r="L168" s="31">
        <v>63.978260869565219</v>
      </c>
      <c r="M168" s="31">
        <v>45.086956521739133</v>
      </c>
      <c r="N168" s="31">
        <v>13.326086956521738</v>
      </c>
      <c r="O168" s="31">
        <v>5.5652173913043477</v>
      </c>
      <c r="P168" s="31">
        <v>51.622282608695656</v>
      </c>
      <c r="Q168" s="31">
        <v>42.426630434782609</v>
      </c>
      <c r="R168" s="31">
        <v>9.195652173913043</v>
      </c>
      <c r="S168" s="31">
        <v>161.13315217391303</v>
      </c>
      <c r="T168" s="31">
        <v>161.13315217391303</v>
      </c>
      <c r="U168" s="31">
        <v>0</v>
      </c>
      <c r="V168" s="31">
        <v>0</v>
      </c>
      <c r="W168" s="31">
        <v>0.5</v>
      </c>
      <c r="X168" s="31">
        <v>0</v>
      </c>
      <c r="Y168" s="31">
        <v>0</v>
      </c>
      <c r="Z168" s="31">
        <v>0</v>
      </c>
      <c r="AA168" s="31">
        <v>0.5</v>
      </c>
      <c r="AB168" s="31">
        <v>0</v>
      </c>
      <c r="AC168" s="31">
        <v>0</v>
      </c>
      <c r="AD168" s="31">
        <v>0</v>
      </c>
      <c r="AE168" s="31">
        <v>0</v>
      </c>
      <c r="AF168" t="s">
        <v>98</v>
      </c>
      <c r="AG168" s="32">
        <v>4</v>
      </c>
      <c r="AH168"/>
    </row>
    <row r="169" spans="1:34" x14ac:dyDescent="0.25">
      <c r="A169" t="s">
        <v>634</v>
      </c>
      <c r="B169" t="s">
        <v>303</v>
      </c>
      <c r="C169" t="s">
        <v>470</v>
      </c>
      <c r="D169" t="s">
        <v>591</v>
      </c>
      <c r="E169" s="31">
        <v>57.456521739130437</v>
      </c>
      <c r="F169" s="31">
        <v>3.4685679152478244</v>
      </c>
      <c r="G169" s="31">
        <v>3.099716231555051</v>
      </c>
      <c r="H169" s="31">
        <v>0.39803253878168748</v>
      </c>
      <c r="I169" s="31">
        <v>0.11270336738554672</v>
      </c>
      <c r="J169" s="31">
        <v>199.29184782608695</v>
      </c>
      <c r="K169" s="31">
        <v>178.09891304347826</v>
      </c>
      <c r="L169" s="31">
        <v>22.869565217391305</v>
      </c>
      <c r="M169" s="31">
        <v>6.4755434782608692</v>
      </c>
      <c r="N169" s="31">
        <v>11.782608695652174</v>
      </c>
      <c r="O169" s="31">
        <v>4.6114130434782608</v>
      </c>
      <c r="P169" s="31">
        <v>48.858695652173907</v>
      </c>
      <c r="Q169" s="31">
        <v>44.059782608695649</v>
      </c>
      <c r="R169" s="31">
        <v>4.7989130434782608</v>
      </c>
      <c r="S169" s="31">
        <v>127.56358695652175</v>
      </c>
      <c r="T169" s="31">
        <v>122.07065217391305</v>
      </c>
      <c r="U169" s="31">
        <v>5.4929347826086961</v>
      </c>
      <c r="V169" s="31">
        <v>0</v>
      </c>
      <c r="W169" s="31">
        <v>0</v>
      </c>
      <c r="X169" s="31">
        <v>0</v>
      </c>
      <c r="Y169" s="31">
        <v>0</v>
      </c>
      <c r="Z169" s="31">
        <v>0</v>
      </c>
      <c r="AA169" s="31">
        <v>0</v>
      </c>
      <c r="AB169" s="31">
        <v>0</v>
      </c>
      <c r="AC169" s="31">
        <v>0</v>
      </c>
      <c r="AD169" s="31">
        <v>0</v>
      </c>
      <c r="AE169" s="31">
        <v>0</v>
      </c>
      <c r="AF169" t="s">
        <v>83</v>
      </c>
      <c r="AG169" s="32">
        <v>4</v>
      </c>
      <c r="AH169"/>
    </row>
    <row r="170" spans="1:34" x14ac:dyDescent="0.25">
      <c r="A170" t="s">
        <v>634</v>
      </c>
      <c r="B170" t="s">
        <v>366</v>
      </c>
      <c r="C170" t="s">
        <v>508</v>
      </c>
      <c r="D170" t="s">
        <v>613</v>
      </c>
      <c r="E170" s="31">
        <v>66.271739130434781</v>
      </c>
      <c r="F170" s="31">
        <v>3.7355961948499274</v>
      </c>
      <c r="G170" s="31">
        <v>3.5781417090372325</v>
      </c>
      <c r="H170" s="31">
        <v>0.47368049860587186</v>
      </c>
      <c r="I170" s="31">
        <v>0.3188502542233887</v>
      </c>
      <c r="J170" s="31">
        <v>247.5644565217392</v>
      </c>
      <c r="K170" s="31">
        <v>237.12967391304355</v>
      </c>
      <c r="L170" s="31">
        <v>31.391630434782616</v>
      </c>
      <c r="M170" s="31">
        <v>21.130760869565226</v>
      </c>
      <c r="N170" s="31">
        <v>5.1304347826086953</v>
      </c>
      <c r="O170" s="31">
        <v>5.1304347826086953</v>
      </c>
      <c r="P170" s="31">
        <v>49.133913043478294</v>
      </c>
      <c r="Q170" s="31">
        <v>48.960000000000036</v>
      </c>
      <c r="R170" s="31">
        <v>0.17391304347826086</v>
      </c>
      <c r="S170" s="31">
        <v>167.03891304347829</v>
      </c>
      <c r="T170" s="31">
        <v>167.03891304347829</v>
      </c>
      <c r="U170" s="31">
        <v>0</v>
      </c>
      <c r="V170" s="31">
        <v>0</v>
      </c>
      <c r="W170" s="31">
        <v>0</v>
      </c>
      <c r="X170" s="31">
        <v>0</v>
      </c>
      <c r="Y170" s="31">
        <v>0</v>
      </c>
      <c r="Z170" s="31">
        <v>0</v>
      </c>
      <c r="AA170" s="31">
        <v>0</v>
      </c>
      <c r="AB170" s="31">
        <v>0</v>
      </c>
      <c r="AC170" s="31">
        <v>0</v>
      </c>
      <c r="AD170" s="31">
        <v>0</v>
      </c>
      <c r="AE170" s="31">
        <v>0</v>
      </c>
      <c r="AF170" t="s">
        <v>146</v>
      </c>
      <c r="AG170" s="32">
        <v>4</v>
      </c>
      <c r="AH170"/>
    </row>
    <row r="171" spans="1:34" x14ac:dyDescent="0.25">
      <c r="A171" t="s">
        <v>634</v>
      </c>
      <c r="B171" t="s">
        <v>330</v>
      </c>
      <c r="C171" t="s">
        <v>519</v>
      </c>
      <c r="D171" t="s">
        <v>595</v>
      </c>
      <c r="E171" s="31">
        <v>74.119565217391298</v>
      </c>
      <c r="F171" s="31">
        <v>4.5274585716380704</v>
      </c>
      <c r="G171" s="31">
        <v>3.9960756709194896</v>
      </c>
      <c r="H171" s="31">
        <v>0.67755536002346384</v>
      </c>
      <c r="I171" s="31">
        <v>0.19551987094881951</v>
      </c>
      <c r="J171" s="31">
        <v>335.57326086956522</v>
      </c>
      <c r="K171" s="31">
        <v>296.18739130434778</v>
      </c>
      <c r="L171" s="31">
        <v>50.220108695652172</v>
      </c>
      <c r="M171" s="31">
        <v>14.491847826086957</v>
      </c>
      <c r="N171" s="31">
        <v>30.684782608695652</v>
      </c>
      <c r="O171" s="31">
        <v>5.0434782608695654</v>
      </c>
      <c r="P171" s="31">
        <v>63.350543478260867</v>
      </c>
      <c r="Q171" s="31">
        <v>59.692934782608695</v>
      </c>
      <c r="R171" s="31">
        <v>3.6576086956521738</v>
      </c>
      <c r="S171" s="31">
        <v>222.00260869565219</v>
      </c>
      <c r="T171" s="31">
        <v>210.81782608695653</v>
      </c>
      <c r="U171" s="31">
        <v>11.184782608695652</v>
      </c>
      <c r="V171" s="31">
        <v>0</v>
      </c>
      <c r="W171" s="31">
        <v>0</v>
      </c>
      <c r="X171" s="31">
        <v>0</v>
      </c>
      <c r="Y171" s="31">
        <v>0</v>
      </c>
      <c r="Z171" s="31">
        <v>0</v>
      </c>
      <c r="AA171" s="31">
        <v>0</v>
      </c>
      <c r="AB171" s="31">
        <v>0</v>
      </c>
      <c r="AC171" s="31">
        <v>0</v>
      </c>
      <c r="AD171" s="31">
        <v>0</v>
      </c>
      <c r="AE171" s="31">
        <v>0</v>
      </c>
      <c r="AF171" t="s">
        <v>110</v>
      </c>
      <c r="AG171" s="32">
        <v>4</v>
      </c>
      <c r="AH171"/>
    </row>
    <row r="172" spans="1:34" x14ac:dyDescent="0.25">
      <c r="A172" t="s">
        <v>634</v>
      </c>
      <c r="B172" t="s">
        <v>222</v>
      </c>
      <c r="C172" t="s">
        <v>442</v>
      </c>
      <c r="D172" t="s">
        <v>568</v>
      </c>
      <c r="E172" s="31">
        <v>72.413043478260875</v>
      </c>
      <c r="F172" s="31">
        <v>3.6046082257580312</v>
      </c>
      <c r="G172" s="31">
        <v>3.448414890423297</v>
      </c>
      <c r="H172" s="31">
        <v>0.35595316721705184</v>
      </c>
      <c r="I172" s="31">
        <v>0.27785649954968472</v>
      </c>
      <c r="J172" s="31">
        <v>261.02065217391311</v>
      </c>
      <c r="K172" s="31">
        <v>249.71021739130441</v>
      </c>
      <c r="L172" s="31">
        <v>25.775652173913038</v>
      </c>
      <c r="M172" s="31">
        <v>20.120434782608694</v>
      </c>
      <c r="N172" s="31">
        <v>0</v>
      </c>
      <c r="O172" s="31">
        <v>5.6552173913043449</v>
      </c>
      <c r="P172" s="31">
        <v>78.340326086956551</v>
      </c>
      <c r="Q172" s="31">
        <v>72.685108695652204</v>
      </c>
      <c r="R172" s="31">
        <v>5.6552173913043449</v>
      </c>
      <c r="S172" s="31">
        <v>156.90467391304352</v>
      </c>
      <c r="T172" s="31">
        <v>156.90467391304352</v>
      </c>
      <c r="U172" s="31">
        <v>0</v>
      </c>
      <c r="V172" s="31">
        <v>0</v>
      </c>
      <c r="W172" s="31">
        <v>0</v>
      </c>
      <c r="X172" s="31">
        <v>0</v>
      </c>
      <c r="Y172" s="31">
        <v>0</v>
      </c>
      <c r="Z172" s="31">
        <v>0</v>
      </c>
      <c r="AA172" s="31">
        <v>0</v>
      </c>
      <c r="AB172" s="31">
        <v>0</v>
      </c>
      <c r="AC172" s="31">
        <v>0</v>
      </c>
      <c r="AD172" s="31">
        <v>0</v>
      </c>
      <c r="AE172" s="31">
        <v>0</v>
      </c>
      <c r="AF172" t="s">
        <v>2</v>
      </c>
      <c r="AG172" s="32">
        <v>4</v>
      </c>
      <c r="AH172"/>
    </row>
    <row r="173" spans="1:34" x14ac:dyDescent="0.25">
      <c r="A173" t="s">
        <v>634</v>
      </c>
      <c r="B173" t="s">
        <v>245</v>
      </c>
      <c r="C173" t="s">
        <v>461</v>
      </c>
      <c r="D173" t="s">
        <v>583</v>
      </c>
      <c r="E173" s="31">
        <v>120.64130434782609</v>
      </c>
      <c r="F173" s="31">
        <v>3.9020803676006852</v>
      </c>
      <c r="G173" s="31">
        <v>3.5393765204072443</v>
      </c>
      <c r="H173" s="31">
        <v>0.46675286061807375</v>
      </c>
      <c r="I173" s="31">
        <v>0.26804126497882697</v>
      </c>
      <c r="J173" s="31">
        <v>470.75206521739136</v>
      </c>
      <c r="K173" s="31">
        <v>426.99500000000006</v>
      </c>
      <c r="L173" s="31">
        <v>56.30967391304349</v>
      </c>
      <c r="M173" s="31">
        <v>32.336847826086967</v>
      </c>
      <c r="N173" s="31">
        <v>22.059782608695652</v>
      </c>
      <c r="O173" s="31">
        <v>1.9130434782608696</v>
      </c>
      <c r="P173" s="31">
        <v>113.84054347826084</v>
      </c>
      <c r="Q173" s="31">
        <v>94.056304347826057</v>
      </c>
      <c r="R173" s="31">
        <v>19.784239130434788</v>
      </c>
      <c r="S173" s="31">
        <v>300.60184782608701</v>
      </c>
      <c r="T173" s="31">
        <v>243.23315217391308</v>
      </c>
      <c r="U173" s="31">
        <v>50.977173913043472</v>
      </c>
      <c r="V173" s="31">
        <v>6.3915217391304324</v>
      </c>
      <c r="W173" s="31">
        <v>0.61413043478260876</v>
      </c>
      <c r="X173" s="31">
        <v>0</v>
      </c>
      <c r="Y173" s="31">
        <v>0.50543478260869568</v>
      </c>
      <c r="Z173" s="31">
        <v>0</v>
      </c>
      <c r="AA173" s="31">
        <v>0</v>
      </c>
      <c r="AB173" s="31">
        <v>0.10869565217391304</v>
      </c>
      <c r="AC173" s="31">
        <v>0</v>
      </c>
      <c r="AD173" s="31">
        <v>0</v>
      </c>
      <c r="AE173" s="31">
        <v>0</v>
      </c>
      <c r="AF173" t="s">
        <v>25</v>
      </c>
      <c r="AG173" s="32">
        <v>4</v>
      </c>
      <c r="AH173"/>
    </row>
    <row r="174" spans="1:34" x14ac:dyDescent="0.25">
      <c r="A174" t="s">
        <v>634</v>
      </c>
      <c r="B174" t="s">
        <v>371</v>
      </c>
      <c r="C174" t="s">
        <v>471</v>
      </c>
      <c r="D174" t="s">
        <v>592</v>
      </c>
      <c r="E174" s="31">
        <v>81.75</v>
      </c>
      <c r="F174" s="31">
        <v>4.2800425475335722</v>
      </c>
      <c r="G174" s="31">
        <v>4.0120928068076047</v>
      </c>
      <c r="H174" s="31">
        <v>0.69107299561228563</v>
      </c>
      <c r="I174" s="31">
        <v>0.56130301821566286</v>
      </c>
      <c r="J174" s="31">
        <v>349.89347826086953</v>
      </c>
      <c r="K174" s="31">
        <v>327.98858695652171</v>
      </c>
      <c r="L174" s="31">
        <v>56.495217391304351</v>
      </c>
      <c r="M174" s="31">
        <v>45.886521739130437</v>
      </c>
      <c r="N174" s="31">
        <v>5.3913043478260869</v>
      </c>
      <c r="O174" s="31">
        <v>5.2173913043478262</v>
      </c>
      <c r="P174" s="31">
        <v>97.976086956521726</v>
      </c>
      <c r="Q174" s="31">
        <v>86.679891304347819</v>
      </c>
      <c r="R174" s="31">
        <v>11.296195652173912</v>
      </c>
      <c r="S174" s="31">
        <v>195.42217391304345</v>
      </c>
      <c r="T174" s="31">
        <v>195.42217391304345</v>
      </c>
      <c r="U174" s="31">
        <v>0</v>
      </c>
      <c r="V174" s="31">
        <v>0</v>
      </c>
      <c r="W174" s="31">
        <v>0</v>
      </c>
      <c r="X174" s="31">
        <v>0</v>
      </c>
      <c r="Y174" s="31">
        <v>0</v>
      </c>
      <c r="Z174" s="31">
        <v>0</v>
      </c>
      <c r="AA174" s="31">
        <v>0</v>
      </c>
      <c r="AB174" s="31">
        <v>0</v>
      </c>
      <c r="AC174" s="31">
        <v>0</v>
      </c>
      <c r="AD174" s="31">
        <v>0</v>
      </c>
      <c r="AE174" s="31">
        <v>0</v>
      </c>
      <c r="AF174" t="s">
        <v>151</v>
      </c>
      <c r="AG174" s="32">
        <v>4</v>
      </c>
      <c r="AH174"/>
    </row>
    <row r="175" spans="1:34" x14ac:dyDescent="0.25">
      <c r="A175" t="s">
        <v>634</v>
      </c>
      <c r="B175" t="s">
        <v>300</v>
      </c>
      <c r="C175" t="s">
        <v>474</v>
      </c>
      <c r="D175" t="s">
        <v>594</v>
      </c>
      <c r="E175" s="31">
        <v>111.97826086956522</v>
      </c>
      <c r="F175" s="31">
        <v>4.2121588041157052</v>
      </c>
      <c r="G175" s="31">
        <v>3.8686934575810521</v>
      </c>
      <c r="H175" s="31">
        <v>0.72951562803339143</v>
      </c>
      <c r="I175" s="31">
        <v>0.45942244224422435</v>
      </c>
      <c r="J175" s="31">
        <v>471.67021739130433</v>
      </c>
      <c r="K175" s="31">
        <v>433.20956521739129</v>
      </c>
      <c r="L175" s="31">
        <v>81.68989130434781</v>
      </c>
      <c r="M175" s="31">
        <v>51.445326086956513</v>
      </c>
      <c r="N175" s="31">
        <v>25.760869565217391</v>
      </c>
      <c r="O175" s="31">
        <v>4.4836956521739131</v>
      </c>
      <c r="P175" s="31">
        <v>98.56282608695652</v>
      </c>
      <c r="Q175" s="31">
        <v>90.346739130434784</v>
      </c>
      <c r="R175" s="31">
        <v>8.2160869565217389</v>
      </c>
      <c r="S175" s="31">
        <v>291.41750000000002</v>
      </c>
      <c r="T175" s="31">
        <v>268.26663043478266</v>
      </c>
      <c r="U175" s="31">
        <v>0</v>
      </c>
      <c r="V175" s="31">
        <v>23.150869565217384</v>
      </c>
      <c r="W175" s="31">
        <v>0</v>
      </c>
      <c r="X175" s="31">
        <v>0</v>
      </c>
      <c r="Y175" s="31">
        <v>0</v>
      </c>
      <c r="Z175" s="31">
        <v>0</v>
      </c>
      <c r="AA175" s="31">
        <v>0</v>
      </c>
      <c r="AB175" s="31">
        <v>0</v>
      </c>
      <c r="AC175" s="31">
        <v>0</v>
      </c>
      <c r="AD175" s="31">
        <v>0</v>
      </c>
      <c r="AE175" s="31">
        <v>0</v>
      </c>
      <c r="AF175" t="s">
        <v>80</v>
      </c>
      <c r="AG175" s="32">
        <v>4</v>
      </c>
      <c r="AH175"/>
    </row>
    <row r="176" spans="1:34" x14ac:dyDescent="0.25">
      <c r="A176" t="s">
        <v>634</v>
      </c>
      <c r="B176" t="s">
        <v>360</v>
      </c>
      <c r="C176" t="s">
        <v>474</v>
      </c>
      <c r="D176" t="s">
        <v>594</v>
      </c>
      <c r="E176" s="31">
        <v>56.489130434782609</v>
      </c>
      <c r="F176" s="31">
        <v>3.4142870887050223</v>
      </c>
      <c r="G176" s="31">
        <v>3.0112257071387347</v>
      </c>
      <c r="H176" s="31">
        <v>0.79144698864729635</v>
      </c>
      <c r="I176" s="31">
        <v>0.39913219164902825</v>
      </c>
      <c r="J176" s="31">
        <v>192.87010869565219</v>
      </c>
      <c r="K176" s="31">
        <v>170.10152173913048</v>
      </c>
      <c r="L176" s="31">
        <v>44.708152173913035</v>
      </c>
      <c r="M176" s="31">
        <v>22.546630434782607</v>
      </c>
      <c r="N176" s="31">
        <v>17.433260869565213</v>
      </c>
      <c r="O176" s="31">
        <v>4.7282608695652177</v>
      </c>
      <c r="P176" s="31">
        <v>40.222282608695657</v>
      </c>
      <c r="Q176" s="31">
        <v>39.615217391304355</v>
      </c>
      <c r="R176" s="31">
        <v>0.60706521739130437</v>
      </c>
      <c r="S176" s="31">
        <v>107.93967391304351</v>
      </c>
      <c r="T176" s="31">
        <v>96.047934782608721</v>
      </c>
      <c r="U176" s="31">
        <v>0</v>
      </c>
      <c r="V176" s="31">
        <v>11.891739130434788</v>
      </c>
      <c r="W176" s="31">
        <v>0</v>
      </c>
      <c r="X176" s="31">
        <v>0</v>
      </c>
      <c r="Y176" s="31">
        <v>0</v>
      </c>
      <c r="Z176" s="31">
        <v>0</v>
      </c>
      <c r="AA176" s="31">
        <v>0</v>
      </c>
      <c r="AB176" s="31">
        <v>0</v>
      </c>
      <c r="AC176" s="31">
        <v>0</v>
      </c>
      <c r="AD176" s="31">
        <v>0</v>
      </c>
      <c r="AE176" s="31">
        <v>0</v>
      </c>
      <c r="AF176" t="s">
        <v>140</v>
      </c>
      <c r="AG176" s="32">
        <v>4</v>
      </c>
      <c r="AH176"/>
    </row>
    <row r="177" spans="1:34" x14ac:dyDescent="0.25">
      <c r="A177" t="s">
        <v>634</v>
      </c>
      <c r="B177" t="s">
        <v>265</v>
      </c>
      <c r="C177" t="s">
        <v>473</v>
      </c>
      <c r="D177" t="s">
        <v>585</v>
      </c>
      <c r="E177" s="31">
        <v>143.95652173913044</v>
      </c>
      <c r="F177" s="31">
        <v>3.1100000000000003</v>
      </c>
      <c r="G177" s="31">
        <v>2.91496375717306</v>
      </c>
      <c r="H177" s="31">
        <v>0.49338794926004242</v>
      </c>
      <c r="I177" s="31">
        <v>0.32674796134098477</v>
      </c>
      <c r="J177" s="31">
        <v>447.70478260869572</v>
      </c>
      <c r="K177" s="31">
        <v>419.62804347826096</v>
      </c>
      <c r="L177" s="31">
        <v>71.026413043478286</v>
      </c>
      <c r="M177" s="31">
        <v>47.03750000000003</v>
      </c>
      <c r="N177" s="31">
        <v>19.089456521739127</v>
      </c>
      <c r="O177" s="31">
        <v>4.8994565217391308</v>
      </c>
      <c r="P177" s="31">
        <v>128.08521739130435</v>
      </c>
      <c r="Q177" s="31">
        <v>123.99739130434783</v>
      </c>
      <c r="R177" s="31">
        <v>4.0878260869565226</v>
      </c>
      <c r="S177" s="31">
        <v>248.5931521739131</v>
      </c>
      <c r="T177" s="31">
        <v>240.95826086956527</v>
      </c>
      <c r="U177" s="31">
        <v>7.6348913043478248</v>
      </c>
      <c r="V177" s="31">
        <v>0</v>
      </c>
      <c r="W177" s="31">
        <v>104.76358695652172</v>
      </c>
      <c r="X177" s="31">
        <v>1.3307608695652173</v>
      </c>
      <c r="Y177" s="31">
        <v>0</v>
      </c>
      <c r="Z177" s="31">
        <v>0</v>
      </c>
      <c r="AA177" s="31">
        <v>14.067826086956524</v>
      </c>
      <c r="AB177" s="31">
        <v>0</v>
      </c>
      <c r="AC177" s="31">
        <v>89.364999999999981</v>
      </c>
      <c r="AD177" s="31">
        <v>0</v>
      </c>
      <c r="AE177" s="31">
        <v>0</v>
      </c>
      <c r="AF177" t="s">
        <v>45</v>
      </c>
      <c r="AG177" s="32">
        <v>4</v>
      </c>
      <c r="AH177"/>
    </row>
    <row r="178" spans="1:34" x14ac:dyDescent="0.25">
      <c r="A178" t="s">
        <v>634</v>
      </c>
      <c r="B178" t="s">
        <v>406</v>
      </c>
      <c r="C178" t="s">
        <v>480</v>
      </c>
      <c r="D178" t="s">
        <v>598</v>
      </c>
      <c r="E178" s="31">
        <v>52.184782608695649</v>
      </c>
      <c r="F178" s="31">
        <v>3.1513726307019372</v>
      </c>
      <c r="G178" s="31">
        <v>2.9147552593209753</v>
      </c>
      <c r="H178" s="31">
        <v>0.80850656113309738</v>
      </c>
      <c r="I178" s="31">
        <v>0.57188918975213499</v>
      </c>
      <c r="J178" s="31">
        <v>164.45369565217391</v>
      </c>
      <c r="K178" s="31">
        <v>152.1058695652174</v>
      </c>
      <c r="L178" s="31">
        <v>42.191739130434783</v>
      </c>
      <c r="M178" s="31">
        <v>29.84391304347826</v>
      </c>
      <c r="N178" s="31">
        <v>6.7826086956521738</v>
      </c>
      <c r="O178" s="31">
        <v>5.5652173913043477</v>
      </c>
      <c r="P178" s="31">
        <v>32.481304347826097</v>
      </c>
      <c r="Q178" s="31">
        <v>32.481304347826097</v>
      </c>
      <c r="R178" s="31">
        <v>0</v>
      </c>
      <c r="S178" s="31">
        <v>89.78065217391304</v>
      </c>
      <c r="T178" s="31">
        <v>89.78065217391304</v>
      </c>
      <c r="U178" s="31">
        <v>0</v>
      </c>
      <c r="V178" s="31">
        <v>0</v>
      </c>
      <c r="W178" s="31">
        <v>0</v>
      </c>
      <c r="X178" s="31">
        <v>0</v>
      </c>
      <c r="Y178" s="31">
        <v>0</v>
      </c>
      <c r="Z178" s="31">
        <v>0</v>
      </c>
      <c r="AA178" s="31">
        <v>0</v>
      </c>
      <c r="AB178" s="31">
        <v>0</v>
      </c>
      <c r="AC178" s="31">
        <v>0</v>
      </c>
      <c r="AD178" s="31">
        <v>0</v>
      </c>
      <c r="AE178" s="31">
        <v>0</v>
      </c>
      <c r="AF178" t="s">
        <v>186</v>
      </c>
      <c r="AG178" s="32">
        <v>4</v>
      </c>
      <c r="AH178"/>
    </row>
    <row r="179" spans="1:34" x14ac:dyDescent="0.25">
      <c r="A179" t="s">
        <v>634</v>
      </c>
      <c r="B179" t="s">
        <v>418</v>
      </c>
      <c r="C179" t="s">
        <v>558</v>
      </c>
      <c r="D179" t="s">
        <v>574</v>
      </c>
      <c r="E179" s="31">
        <v>104.69565217391305</v>
      </c>
      <c r="F179" s="31">
        <v>3.7626858388704316</v>
      </c>
      <c r="G179" s="31">
        <v>3.7626858388704316</v>
      </c>
      <c r="H179" s="31">
        <v>0.60160195182724241</v>
      </c>
      <c r="I179" s="31">
        <v>0.60160195182724241</v>
      </c>
      <c r="J179" s="31">
        <v>393.93684782608693</v>
      </c>
      <c r="K179" s="31">
        <v>393.93684782608693</v>
      </c>
      <c r="L179" s="31">
        <v>62.985108695652158</v>
      </c>
      <c r="M179" s="31">
        <v>62.985108695652158</v>
      </c>
      <c r="N179" s="31">
        <v>0</v>
      </c>
      <c r="O179" s="31">
        <v>0</v>
      </c>
      <c r="P179" s="31">
        <v>113.05597826086957</v>
      </c>
      <c r="Q179" s="31">
        <v>113.05597826086957</v>
      </c>
      <c r="R179" s="31">
        <v>0</v>
      </c>
      <c r="S179" s="31">
        <v>217.89576086956518</v>
      </c>
      <c r="T179" s="31">
        <v>217.89576086956518</v>
      </c>
      <c r="U179" s="31">
        <v>0</v>
      </c>
      <c r="V179" s="31">
        <v>0</v>
      </c>
      <c r="W179" s="31">
        <v>0</v>
      </c>
      <c r="X179" s="31">
        <v>0</v>
      </c>
      <c r="Y179" s="31">
        <v>0</v>
      </c>
      <c r="Z179" s="31">
        <v>0</v>
      </c>
      <c r="AA179" s="31">
        <v>0</v>
      </c>
      <c r="AB179" s="31">
        <v>0</v>
      </c>
      <c r="AC179" s="31">
        <v>0</v>
      </c>
      <c r="AD179" s="31">
        <v>0</v>
      </c>
      <c r="AE179" s="31">
        <v>0</v>
      </c>
      <c r="AF179" t="s">
        <v>198</v>
      </c>
      <c r="AG179" s="32">
        <v>4</v>
      </c>
      <c r="AH179"/>
    </row>
    <row r="180" spans="1:34" x14ac:dyDescent="0.25">
      <c r="A180" t="s">
        <v>634</v>
      </c>
      <c r="B180" t="s">
        <v>248</v>
      </c>
      <c r="C180" t="s">
        <v>462</v>
      </c>
      <c r="D180" t="s">
        <v>584</v>
      </c>
      <c r="E180" s="31">
        <v>35.739130434782609</v>
      </c>
      <c r="F180" s="31">
        <v>4.6679349148418483</v>
      </c>
      <c r="G180" s="31">
        <v>4.2058515815085151</v>
      </c>
      <c r="H180" s="31">
        <v>0.89625608272506074</v>
      </c>
      <c r="I180" s="31">
        <v>0.50655717761557173</v>
      </c>
      <c r="J180" s="31">
        <v>166.82793478260868</v>
      </c>
      <c r="K180" s="31">
        <v>150.31347826086954</v>
      </c>
      <c r="L180" s="31">
        <v>32.03141304347826</v>
      </c>
      <c r="M180" s="31">
        <v>18.103913043478261</v>
      </c>
      <c r="N180" s="31">
        <v>8.1883695652173909</v>
      </c>
      <c r="O180" s="31">
        <v>5.7391304347826084</v>
      </c>
      <c r="P180" s="31">
        <v>41.191304347826105</v>
      </c>
      <c r="Q180" s="31">
        <v>38.604347826086972</v>
      </c>
      <c r="R180" s="31">
        <v>2.5869565217391304</v>
      </c>
      <c r="S180" s="31">
        <v>93.605217391304308</v>
      </c>
      <c r="T180" s="31">
        <v>93.605217391304308</v>
      </c>
      <c r="U180" s="31">
        <v>0</v>
      </c>
      <c r="V180" s="31">
        <v>0</v>
      </c>
      <c r="W180" s="31">
        <v>25.048913043478258</v>
      </c>
      <c r="X180" s="31">
        <v>0</v>
      </c>
      <c r="Y180" s="31">
        <v>0</v>
      </c>
      <c r="Z180" s="31">
        <v>0</v>
      </c>
      <c r="AA180" s="31">
        <v>5.3451086956521738</v>
      </c>
      <c r="AB180" s="31">
        <v>0</v>
      </c>
      <c r="AC180" s="31">
        <v>19.703804347826086</v>
      </c>
      <c r="AD180" s="31">
        <v>0</v>
      </c>
      <c r="AE180" s="31">
        <v>0</v>
      </c>
      <c r="AF180" t="s">
        <v>28</v>
      </c>
      <c r="AG180" s="32">
        <v>4</v>
      </c>
      <c r="AH180"/>
    </row>
    <row r="181" spans="1:34" x14ac:dyDescent="0.25">
      <c r="A181" t="s">
        <v>634</v>
      </c>
      <c r="B181" t="s">
        <v>346</v>
      </c>
      <c r="C181" t="s">
        <v>530</v>
      </c>
      <c r="D181" t="s">
        <v>568</v>
      </c>
      <c r="E181" s="31">
        <v>58.217391304347828</v>
      </c>
      <c r="F181" s="31">
        <v>4.5599477221807314</v>
      </c>
      <c r="G181" s="31">
        <v>4.3550261389096336</v>
      </c>
      <c r="H181" s="31">
        <v>0.63430545182972353</v>
      </c>
      <c r="I181" s="31">
        <v>0.46510268857356235</v>
      </c>
      <c r="J181" s="31">
        <v>265.4682608695652</v>
      </c>
      <c r="K181" s="31">
        <v>253.53826086956519</v>
      </c>
      <c r="L181" s="31">
        <v>36.927608695652168</v>
      </c>
      <c r="M181" s="31">
        <v>27.077065217391304</v>
      </c>
      <c r="N181" s="31">
        <v>4.2853260869565215</v>
      </c>
      <c r="O181" s="31">
        <v>5.5652173913043477</v>
      </c>
      <c r="P181" s="31">
        <v>67.005869565217409</v>
      </c>
      <c r="Q181" s="31">
        <v>64.926413043478277</v>
      </c>
      <c r="R181" s="31">
        <v>2.0794565217391301</v>
      </c>
      <c r="S181" s="31">
        <v>161.53478260869562</v>
      </c>
      <c r="T181" s="31">
        <v>161.53478260869562</v>
      </c>
      <c r="U181" s="31">
        <v>0</v>
      </c>
      <c r="V181" s="31">
        <v>0</v>
      </c>
      <c r="W181" s="31">
        <v>0.15217391304347827</v>
      </c>
      <c r="X181" s="31">
        <v>0</v>
      </c>
      <c r="Y181" s="31">
        <v>0</v>
      </c>
      <c r="Z181" s="31">
        <v>0</v>
      </c>
      <c r="AA181" s="31">
        <v>0</v>
      </c>
      <c r="AB181" s="31">
        <v>0</v>
      </c>
      <c r="AC181" s="31">
        <v>0.15217391304347827</v>
      </c>
      <c r="AD181" s="31">
        <v>0</v>
      </c>
      <c r="AE181" s="31">
        <v>0</v>
      </c>
      <c r="AF181" t="s">
        <v>126</v>
      </c>
      <c r="AG181" s="32">
        <v>4</v>
      </c>
      <c r="AH181"/>
    </row>
    <row r="182" spans="1:34" x14ac:dyDescent="0.25">
      <c r="A182" t="s">
        <v>634</v>
      </c>
      <c r="B182" t="s">
        <v>270</v>
      </c>
      <c r="C182" t="s">
        <v>466</v>
      </c>
      <c r="D182" t="s">
        <v>587</v>
      </c>
      <c r="E182" s="31">
        <v>107.93478260869566</v>
      </c>
      <c r="F182" s="31">
        <v>3.2460855991943602</v>
      </c>
      <c r="G182" s="31">
        <v>3.1558539778449139</v>
      </c>
      <c r="H182" s="31">
        <v>0.36374622356495467</v>
      </c>
      <c r="I182" s="31">
        <v>0.27351460221550855</v>
      </c>
      <c r="J182" s="31">
        <v>350.36554347826086</v>
      </c>
      <c r="K182" s="31">
        <v>340.62641304347824</v>
      </c>
      <c r="L182" s="31">
        <v>39.260869565217391</v>
      </c>
      <c r="M182" s="31">
        <v>29.521739130434781</v>
      </c>
      <c r="N182" s="31">
        <v>4.2608695652173916</v>
      </c>
      <c r="O182" s="31">
        <v>5.4782608695652177</v>
      </c>
      <c r="P182" s="31">
        <v>74.084239130434781</v>
      </c>
      <c r="Q182" s="31">
        <v>74.084239130434781</v>
      </c>
      <c r="R182" s="31">
        <v>0</v>
      </c>
      <c r="S182" s="31">
        <v>237.0204347826087</v>
      </c>
      <c r="T182" s="31">
        <v>237.0204347826087</v>
      </c>
      <c r="U182" s="31">
        <v>0</v>
      </c>
      <c r="V182" s="31">
        <v>0</v>
      </c>
      <c r="W182" s="31">
        <v>53.133152173913047</v>
      </c>
      <c r="X182" s="31">
        <v>0.78260869565217395</v>
      </c>
      <c r="Y182" s="31">
        <v>0</v>
      </c>
      <c r="Z182" s="31">
        <v>0</v>
      </c>
      <c r="AA182" s="31">
        <v>12.274456521739131</v>
      </c>
      <c r="AB182" s="31">
        <v>0</v>
      </c>
      <c r="AC182" s="31">
        <v>40.076086956521742</v>
      </c>
      <c r="AD182" s="31">
        <v>0</v>
      </c>
      <c r="AE182" s="31">
        <v>0</v>
      </c>
      <c r="AF182" t="s">
        <v>50</v>
      </c>
      <c r="AG182" s="32">
        <v>4</v>
      </c>
      <c r="AH182"/>
    </row>
    <row r="183" spans="1:34" x14ac:dyDescent="0.25">
      <c r="A183" t="s">
        <v>634</v>
      </c>
      <c r="B183" t="s">
        <v>226</v>
      </c>
      <c r="C183" t="s">
        <v>443</v>
      </c>
      <c r="D183" t="s">
        <v>569</v>
      </c>
      <c r="E183" s="31">
        <v>115.25</v>
      </c>
      <c r="F183" s="31">
        <v>3.1089880222578521</v>
      </c>
      <c r="G183" s="31">
        <v>2.9156587758181649</v>
      </c>
      <c r="H183" s="31">
        <v>0.38721210978025089</v>
      </c>
      <c r="I183" s="31">
        <v>0.25981420352730361</v>
      </c>
      <c r="J183" s="31">
        <v>358.31086956521744</v>
      </c>
      <c r="K183" s="31">
        <v>336.0296739130435</v>
      </c>
      <c r="L183" s="31">
        <v>44.626195652173912</v>
      </c>
      <c r="M183" s="31">
        <v>29.943586956521738</v>
      </c>
      <c r="N183" s="31">
        <v>10.255543478260874</v>
      </c>
      <c r="O183" s="31">
        <v>4.4270652173913039</v>
      </c>
      <c r="P183" s="31">
        <v>109.15608695652178</v>
      </c>
      <c r="Q183" s="31">
        <v>101.55750000000003</v>
      </c>
      <c r="R183" s="31">
        <v>7.5985869565217383</v>
      </c>
      <c r="S183" s="31">
        <v>204.52858695652176</v>
      </c>
      <c r="T183" s="31">
        <v>199.07913043478263</v>
      </c>
      <c r="U183" s="31">
        <v>5.4494565217391315</v>
      </c>
      <c r="V183" s="31">
        <v>0</v>
      </c>
      <c r="W183" s="31">
        <v>0</v>
      </c>
      <c r="X183" s="31">
        <v>0</v>
      </c>
      <c r="Y183" s="31">
        <v>0</v>
      </c>
      <c r="Z183" s="31">
        <v>0</v>
      </c>
      <c r="AA183" s="31">
        <v>0</v>
      </c>
      <c r="AB183" s="31">
        <v>0</v>
      </c>
      <c r="AC183" s="31">
        <v>0</v>
      </c>
      <c r="AD183" s="31">
        <v>0</v>
      </c>
      <c r="AE183" s="31">
        <v>0</v>
      </c>
      <c r="AF183" t="s">
        <v>6</v>
      </c>
      <c r="AG183" s="32">
        <v>4</v>
      </c>
      <c r="AH183"/>
    </row>
    <row r="184" spans="1:34" x14ac:dyDescent="0.25">
      <c r="A184" t="s">
        <v>634</v>
      </c>
      <c r="B184" t="s">
        <v>266</v>
      </c>
      <c r="C184" t="s">
        <v>474</v>
      </c>
      <c r="D184" t="s">
        <v>594</v>
      </c>
      <c r="E184" s="31">
        <v>75.510869565217391</v>
      </c>
      <c r="F184" s="31">
        <v>3.767247732834317</v>
      </c>
      <c r="G184" s="31">
        <v>3.6961393407226146</v>
      </c>
      <c r="H184" s="31">
        <v>0.68401324312652945</v>
      </c>
      <c r="I184" s="31">
        <v>0.68401324312652945</v>
      </c>
      <c r="J184" s="31">
        <v>284.46815217391304</v>
      </c>
      <c r="K184" s="31">
        <v>279.09869565217394</v>
      </c>
      <c r="L184" s="31">
        <v>51.650434782608698</v>
      </c>
      <c r="M184" s="31">
        <v>51.650434782608698</v>
      </c>
      <c r="N184" s="31">
        <v>0</v>
      </c>
      <c r="O184" s="31">
        <v>0</v>
      </c>
      <c r="P184" s="31">
        <v>72.642282608695695</v>
      </c>
      <c r="Q184" s="31">
        <v>67.27282608695657</v>
      </c>
      <c r="R184" s="31">
        <v>5.3694565217391297</v>
      </c>
      <c r="S184" s="31">
        <v>160.1754347826087</v>
      </c>
      <c r="T184" s="31">
        <v>158.9075</v>
      </c>
      <c r="U184" s="31">
        <v>1.267934782608696</v>
      </c>
      <c r="V184" s="31">
        <v>0</v>
      </c>
      <c r="W184" s="31">
        <v>0</v>
      </c>
      <c r="X184" s="31">
        <v>0</v>
      </c>
      <c r="Y184" s="31">
        <v>0</v>
      </c>
      <c r="Z184" s="31">
        <v>0</v>
      </c>
      <c r="AA184" s="31">
        <v>0</v>
      </c>
      <c r="AB184" s="31">
        <v>0</v>
      </c>
      <c r="AC184" s="31">
        <v>0</v>
      </c>
      <c r="AD184" s="31">
        <v>0</v>
      </c>
      <c r="AE184" s="31">
        <v>0</v>
      </c>
      <c r="AF184" t="s">
        <v>46</v>
      </c>
      <c r="AG184" s="32">
        <v>4</v>
      </c>
      <c r="AH184"/>
    </row>
    <row r="185" spans="1:34" x14ac:dyDescent="0.25">
      <c r="A185" t="s">
        <v>634</v>
      </c>
      <c r="B185" t="s">
        <v>398</v>
      </c>
      <c r="C185" t="s">
        <v>490</v>
      </c>
      <c r="D185" t="s">
        <v>602</v>
      </c>
      <c r="E185" s="31">
        <v>125.46739130434783</v>
      </c>
      <c r="F185" s="31">
        <v>5.3463094516156984</v>
      </c>
      <c r="G185" s="31">
        <v>5.0332080048514252</v>
      </c>
      <c r="H185" s="31">
        <v>0.48440613358745549</v>
      </c>
      <c r="I185" s="31">
        <v>0.39156631724854873</v>
      </c>
      <c r="J185" s="31">
        <v>670.78750000000002</v>
      </c>
      <c r="K185" s="31">
        <v>631.50347826086954</v>
      </c>
      <c r="L185" s="31">
        <v>60.777173913043463</v>
      </c>
      <c r="M185" s="31">
        <v>49.128804347826069</v>
      </c>
      <c r="N185" s="31">
        <v>6.274456521739129</v>
      </c>
      <c r="O185" s="31">
        <v>5.3739130434782609</v>
      </c>
      <c r="P185" s="31">
        <v>183.23228260869567</v>
      </c>
      <c r="Q185" s="31">
        <v>155.59663043478261</v>
      </c>
      <c r="R185" s="31">
        <v>27.635652173913048</v>
      </c>
      <c r="S185" s="31">
        <v>426.77804347826088</v>
      </c>
      <c r="T185" s="31">
        <v>290.6047826086957</v>
      </c>
      <c r="U185" s="31">
        <v>136.17326086956521</v>
      </c>
      <c r="V185" s="31">
        <v>0</v>
      </c>
      <c r="W185" s="31">
        <v>0</v>
      </c>
      <c r="X185" s="31">
        <v>0</v>
      </c>
      <c r="Y185" s="31">
        <v>0</v>
      </c>
      <c r="Z185" s="31">
        <v>0</v>
      </c>
      <c r="AA185" s="31">
        <v>0</v>
      </c>
      <c r="AB185" s="31">
        <v>0</v>
      </c>
      <c r="AC185" s="31">
        <v>0</v>
      </c>
      <c r="AD185" s="31">
        <v>0</v>
      </c>
      <c r="AE185" s="31">
        <v>0</v>
      </c>
      <c r="AF185" t="s">
        <v>178</v>
      </c>
      <c r="AG185" s="32">
        <v>4</v>
      </c>
      <c r="AH185"/>
    </row>
    <row r="186" spans="1:34" x14ac:dyDescent="0.25">
      <c r="A186" t="s">
        <v>634</v>
      </c>
      <c r="B186" t="s">
        <v>268</v>
      </c>
      <c r="C186" t="s">
        <v>471</v>
      </c>
      <c r="D186" t="s">
        <v>592</v>
      </c>
      <c r="E186" s="31">
        <v>93.815217391304344</v>
      </c>
      <c r="F186" s="31">
        <v>2.863684393465415</v>
      </c>
      <c r="G186" s="31">
        <v>2.5411852624261377</v>
      </c>
      <c r="H186" s="31">
        <v>0.64141350944270625</v>
      </c>
      <c r="I186" s="31">
        <v>0.38037770826091966</v>
      </c>
      <c r="J186" s="31">
        <v>268.65717391304344</v>
      </c>
      <c r="K186" s="31">
        <v>238.40184782608691</v>
      </c>
      <c r="L186" s="31">
        <v>60.17434782608693</v>
      </c>
      <c r="M186" s="31">
        <v>35.68521739130432</v>
      </c>
      <c r="N186" s="31">
        <v>18.75</v>
      </c>
      <c r="O186" s="31">
        <v>5.7391304347826084</v>
      </c>
      <c r="P186" s="31">
        <v>65.304673913043459</v>
      </c>
      <c r="Q186" s="31">
        <v>59.538478260869546</v>
      </c>
      <c r="R186" s="31">
        <v>5.7661956521739119</v>
      </c>
      <c r="S186" s="31">
        <v>143.17815217391305</v>
      </c>
      <c r="T186" s="31">
        <v>134.70054347826087</v>
      </c>
      <c r="U186" s="31">
        <v>8.4776086956521759</v>
      </c>
      <c r="V186" s="31">
        <v>0</v>
      </c>
      <c r="W186" s="31">
        <v>0.18478260869565216</v>
      </c>
      <c r="X186" s="31">
        <v>8.6956521739130432E-2</v>
      </c>
      <c r="Y186" s="31">
        <v>0</v>
      </c>
      <c r="Z186" s="31">
        <v>0</v>
      </c>
      <c r="AA186" s="31">
        <v>0</v>
      </c>
      <c r="AB186" s="31">
        <v>9.7826086956521743E-2</v>
      </c>
      <c r="AC186" s="31">
        <v>0</v>
      </c>
      <c r="AD186" s="31">
        <v>0</v>
      </c>
      <c r="AE186" s="31">
        <v>0</v>
      </c>
      <c r="AF186" t="s">
        <v>48</v>
      </c>
      <c r="AG186" s="32">
        <v>4</v>
      </c>
      <c r="AH186"/>
    </row>
    <row r="187" spans="1:34" x14ac:dyDescent="0.25">
      <c r="A187" t="s">
        <v>634</v>
      </c>
      <c r="B187" t="s">
        <v>421</v>
      </c>
      <c r="C187" t="s">
        <v>559</v>
      </c>
      <c r="D187" t="s">
        <v>592</v>
      </c>
      <c r="E187" s="31">
        <v>48.641304347826086</v>
      </c>
      <c r="F187" s="31">
        <v>4.2997765363128488</v>
      </c>
      <c r="G187" s="31">
        <v>4.0519553072625705</v>
      </c>
      <c r="H187" s="31">
        <v>0.75178770949720675</v>
      </c>
      <c r="I187" s="31">
        <v>0.61234636871508386</v>
      </c>
      <c r="J187" s="31">
        <v>209.14673913043478</v>
      </c>
      <c r="K187" s="31">
        <v>197.09239130434784</v>
      </c>
      <c r="L187" s="31">
        <v>36.567934782608695</v>
      </c>
      <c r="M187" s="31">
        <v>29.785326086956523</v>
      </c>
      <c r="N187" s="31">
        <v>1.1304347826086956</v>
      </c>
      <c r="O187" s="31">
        <v>5.6521739130434785</v>
      </c>
      <c r="P187" s="31">
        <v>54.959239130434781</v>
      </c>
      <c r="Q187" s="31">
        <v>49.6875</v>
      </c>
      <c r="R187" s="31">
        <v>5.2717391304347823</v>
      </c>
      <c r="S187" s="31">
        <v>117.6195652173913</v>
      </c>
      <c r="T187" s="31">
        <v>113.22282608695652</v>
      </c>
      <c r="U187" s="31">
        <v>4.3967391304347823</v>
      </c>
      <c r="V187" s="31">
        <v>0</v>
      </c>
      <c r="W187" s="31">
        <v>0</v>
      </c>
      <c r="X187" s="31">
        <v>0</v>
      </c>
      <c r="Y187" s="31">
        <v>0</v>
      </c>
      <c r="Z187" s="31">
        <v>0</v>
      </c>
      <c r="AA187" s="31">
        <v>0</v>
      </c>
      <c r="AB187" s="31">
        <v>0</v>
      </c>
      <c r="AC187" s="31">
        <v>0</v>
      </c>
      <c r="AD187" s="31">
        <v>0</v>
      </c>
      <c r="AE187" s="31">
        <v>0</v>
      </c>
      <c r="AF187" t="s">
        <v>201</v>
      </c>
      <c r="AG187" s="32">
        <v>4</v>
      </c>
      <c r="AH187"/>
    </row>
    <row r="188" spans="1:34" x14ac:dyDescent="0.25">
      <c r="A188" t="s">
        <v>634</v>
      </c>
      <c r="B188" t="s">
        <v>362</v>
      </c>
      <c r="C188" t="s">
        <v>441</v>
      </c>
      <c r="D188" t="s">
        <v>568</v>
      </c>
      <c r="E188" s="31">
        <v>84.456521739130437</v>
      </c>
      <c r="F188" s="31">
        <v>3.5257889317889322</v>
      </c>
      <c r="G188" s="31">
        <v>3.1837335907335911</v>
      </c>
      <c r="H188" s="31">
        <v>0.67917631917631904</v>
      </c>
      <c r="I188" s="31">
        <v>0.42692406692406681</v>
      </c>
      <c r="J188" s="31">
        <v>297.77586956521742</v>
      </c>
      <c r="K188" s="31">
        <v>268.88706521739135</v>
      </c>
      <c r="L188" s="31">
        <v>57.360869565217385</v>
      </c>
      <c r="M188" s="31">
        <v>36.056521739130424</v>
      </c>
      <c r="N188" s="31">
        <v>15.739130434782609</v>
      </c>
      <c r="O188" s="31">
        <v>5.5652173913043477</v>
      </c>
      <c r="P188" s="31">
        <v>60.78663043478263</v>
      </c>
      <c r="Q188" s="31">
        <v>53.202173913043495</v>
      </c>
      <c r="R188" s="31">
        <v>7.5844565217391331</v>
      </c>
      <c r="S188" s="31">
        <v>179.62836956521744</v>
      </c>
      <c r="T188" s="31">
        <v>172.45250000000004</v>
      </c>
      <c r="U188" s="31">
        <v>7.1758695652173907</v>
      </c>
      <c r="V188" s="31">
        <v>0</v>
      </c>
      <c r="W188" s="31">
        <v>0</v>
      </c>
      <c r="X188" s="31">
        <v>0</v>
      </c>
      <c r="Y188" s="31">
        <v>0</v>
      </c>
      <c r="Z188" s="31">
        <v>0</v>
      </c>
      <c r="AA188" s="31">
        <v>0</v>
      </c>
      <c r="AB188" s="31">
        <v>0</v>
      </c>
      <c r="AC188" s="31">
        <v>0</v>
      </c>
      <c r="AD188" s="31">
        <v>0</v>
      </c>
      <c r="AE188" s="31">
        <v>0</v>
      </c>
      <c r="AF188" t="s">
        <v>142</v>
      </c>
      <c r="AG188" s="32">
        <v>4</v>
      </c>
      <c r="AH188"/>
    </row>
    <row r="189" spans="1:34" x14ac:dyDescent="0.25">
      <c r="A189" t="s">
        <v>634</v>
      </c>
      <c r="B189" t="s">
        <v>256</v>
      </c>
      <c r="C189" t="s">
        <v>441</v>
      </c>
      <c r="D189" t="s">
        <v>568</v>
      </c>
      <c r="E189" s="31">
        <v>66.163043478260875</v>
      </c>
      <c r="F189" s="31">
        <v>2.9377164448825361</v>
      </c>
      <c r="G189" s="31">
        <v>2.5350435354033181</v>
      </c>
      <c r="H189" s="31">
        <v>0.4931887629374076</v>
      </c>
      <c r="I189" s="31">
        <v>0.14096270740923281</v>
      </c>
      <c r="J189" s="31">
        <v>194.3682608695652</v>
      </c>
      <c r="K189" s="31">
        <v>167.72619565217389</v>
      </c>
      <c r="L189" s="31">
        <v>32.630869565217395</v>
      </c>
      <c r="M189" s="31">
        <v>9.3265217391304365</v>
      </c>
      <c r="N189" s="31">
        <v>18.695652173913043</v>
      </c>
      <c r="O189" s="31">
        <v>4.6086956521739131</v>
      </c>
      <c r="P189" s="31">
        <v>39.657717391304345</v>
      </c>
      <c r="Q189" s="31">
        <v>36.319999999999993</v>
      </c>
      <c r="R189" s="31">
        <v>3.3377173913043485</v>
      </c>
      <c r="S189" s="31">
        <v>122.07967391304346</v>
      </c>
      <c r="T189" s="31">
        <v>111.82467391304347</v>
      </c>
      <c r="U189" s="31">
        <v>10.255000000000001</v>
      </c>
      <c r="V189" s="31">
        <v>0</v>
      </c>
      <c r="W189" s="31">
        <v>1.2173913043478262</v>
      </c>
      <c r="X189" s="31">
        <v>1.2173913043478262</v>
      </c>
      <c r="Y189" s="31">
        <v>0</v>
      </c>
      <c r="Z189" s="31">
        <v>0</v>
      </c>
      <c r="AA189" s="31">
        <v>0</v>
      </c>
      <c r="AB189" s="31">
        <v>0</v>
      </c>
      <c r="AC189" s="31">
        <v>0</v>
      </c>
      <c r="AD189" s="31">
        <v>0</v>
      </c>
      <c r="AE189" s="31">
        <v>0</v>
      </c>
      <c r="AF189" t="s">
        <v>36</v>
      </c>
      <c r="AG189" s="32">
        <v>4</v>
      </c>
      <c r="AH189"/>
    </row>
    <row r="190" spans="1:34" x14ac:dyDescent="0.25">
      <c r="A190" t="s">
        <v>634</v>
      </c>
      <c r="B190" t="s">
        <v>313</v>
      </c>
      <c r="C190" t="s">
        <v>504</v>
      </c>
      <c r="D190" t="s">
        <v>611</v>
      </c>
      <c r="E190" s="31">
        <v>87.858695652173907</v>
      </c>
      <c r="F190" s="31">
        <v>4.7604231102313506</v>
      </c>
      <c r="G190" s="31">
        <v>4.5115984164295435</v>
      </c>
      <c r="H190" s="31">
        <v>0.42137820116293456</v>
      </c>
      <c r="I190" s="31">
        <v>0.24768031671409133</v>
      </c>
      <c r="J190" s="31">
        <v>418.24456521739131</v>
      </c>
      <c r="K190" s="31">
        <v>396.383152173913</v>
      </c>
      <c r="L190" s="31">
        <v>37.021739130434781</v>
      </c>
      <c r="M190" s="31">
        <v>21.760869565217391</v>
      </c>
      <c r="N190" s="31">
        <v>9.304347826086957</v>
      </c>
      <c r="O190" s="31">
        <v>5.9565217391304346</v>
      </c>
      <c r="P190" s="31">
        <v>97.182065217391312</v>
      </c>
      <c r="Q190" s="31">
        <v>90.581521739130437</v>
      </c>
      <c r="R190" s="31">
        <v>6.6005434782608692</v>
      </c>
      <c r="S190" s="31">
        <v>284.04076086956519</v>
      </c>
      <c r="T190" s="31">
        <v>260.36141304347825</v>
      </c>
      <c r="U190" s="31">
        <v>23.679347826086957</v>
      </c>
      <c r="V190" s="31">
        <v>0</v>
      </c>
      <c r="W190" s="31">
        <v>0</v>
      </c>
      <c r="X190" s="31">
        <v>0</v>
      </c>
      <c r="Y190" s="31">
        <v>0</v>
      </c>
      <c r="Z190" s="31">
        <v>0</v>
      </c>
      <c r="AA190" s="31">
        <v>0</v>
      </c>
      <c r="AB190" s="31">
        <v>0</v>
      </c>
      <c r="AC190" s="31">
        <v>0</v>
      </c>
      <c r="AD190" s="31">
        <v>0</v>
      </c>
      <c r="AE190" s="31">
        <v>0</v>
      </c>
      <c r="AF190" t="s">
        <v>93</v>
      </c>
      <c r="AG190" s="32">
        <v>4</v>
      </c>
      <c r="AH190"/>
    </row>
    <row r="191" spans="1:34" x14ac:dyDescent="0.25">
      <c r="A191" t="s">
        <v>634</v>
      </c>
      <c r="B191" t="s">
        <v>261</v>
      </c>
      <c r="C191" t="s">
        <v>470</v>
      </c>
      <c r="D191" t="s">
        <v>591</v>
      </c>
      <c r="E191" s="31">
        <v>55.097826086956523</v>
      </c>
      <c r="F191" s="31">
        <v>3.7785500098638796</v>
      </c>
      <c r="G191" s="31">
        <v>3.5702248964292767</v>
      </c>
      <c r="H191" s="31">
        <v>0.66085421187610982</v>
      </c>
      <c r="I191" s="31">
        <v>0.45252909844150735</v>
      </c>
      <c r="J191" s="31">
        <v>208.1898913043479</v>
      </c>
      <c r="K191" s="31">
        <v>196.71163043478265</v>
      </c>
      <c r="L191" s="31">
        <v>36.411630434782616</v>
      </c>
      <c r="M191" s="31">
        <v>24.933369565217401</v>
      </c>
      <c r="N191" s="31">
        <v>5.7391304347826084</v>
      </c>
      <c r="O191" s="31">
        <v>5.7391304347826084</v>
      </c>
      <c r="P191" s="31">
        <v>66.050326086956531</v>
      </c>
      <c r="Q191" s="31">
        <v>66.050326086956531</v>
      </c>
      <c r="R191" s="31">
        <v>0</v>
      </c>
      <c r="S191" s="31">
        <v>105.72793478260873</v>
      </c>
      <c r="T191" s="31">
        <v>105.72793478260873</v>
      </c>
      <c r="U191" s="31">
        <v>0</v>
      </c>
      <c r="V191" s="31">
        <v>0</v>
      </c>
      <c r="W191" s="31">
        <v>0</v>
      </c>
      <c r="X191" s="31">
        <v>0</v>
      </c>
      <c r="Y191" s="31">
        <v>0</v>
      </c>
      <c r="Z191" s="31">
        <v>0</v>
      </c>
      <c r="AA191" s="31">
        <v>0</v>
      </c>
      <c r="AB191" s="31">
        <v>0</v>
      </c>
      <c r="AC191" s="31">
        <v>0</v>
      </c>
      <c r="AD191" s="31">
        <v>0</v>
      </c>
      <c r="AE191" s="31">
        <v>0</v>
      </c>
      <c r="AF191" t="s">
        <v>41</v>
      </c>
      <c r="AG191" s="32">
        <v>4</v>
      </c>
      <c r="AH191"/>
    </row>
    <row r="192" spans="1:34" x14ac:dyDescent="0.25">
      <c r="A192" t="s">
        <v>634</v>
      </c>
      <c r="B192" t="s">
        <v>413</v>
      </c>
      <c r="C192" t="s">
        <v>468</v>
      </c>
      <c r="D192" t="s">
        <v>589</v>
      </c>
      <c r="E192" s="31">
        <v>69.173913043478265</v>
      </c>
      <c r="F192" s="31">
        <v>3.8895553111250787</v>
      </c>
      <c r="G192" s="31">
        <v>3.7233076681332493</v>
      </c>
      <c r="H192" s="31">
        <v>0.83032369578881204</v>
      </c>
      <c r="I192" s="31">
        <v>0.66407605279698301</v>
      </c>
      <c r="J192" s="31">
        <v>269.05576086956523</v>
      </c>
      <c r="K192" s="31">
        <v>257.55576086956523</v>
      </c>
      <c r="L192" s="31">
        <v>57.436739130434788</v>
      </c>
      <c r="M192" s="31">
        <v>45.936739130434788</v>
      </c>
      <c r="N192" s="31">
        <v>5.7608695652173916</v>
      </c>
      <c r="O192" s="31">
        <v>5.7391304347826084</v>
      </c>
      <c r="P192" s="31">
        <v>68.028478260869562</v>
      </c>
      <c r="Q192" s="31">
        <v>68.028478260869562</v>
      </c>
      <c r="R192" s="31">
        <v>0</v>
      </c>
      <c r="S192" s="31">
        <v>143.59054347826086</v>
      </c>
      <c r="T192" s="31">
        <v>143.59054347826086</v>
      </c>
      <c r="U192" s="31">
        <v>0</v>
      </c>
      <c r="V192" s="31">
        <v>0</v>
      </c>
      <c r="W192" s="31">
        <v>0</v>
      </c>
      <c r="X192" s="31">
        <v>0</v>
      </c>
      <c r="Y192" s="31">
        <v>0</v>
      </c>
      <c r="Z192" s="31">
        <v>0</v>
      </c>
      <c r="AA192" s="31">
        <v>0</v>
      </c>
      <c r="AB192" s="31">
        <v>0</v>
      </c>
      <c r="AC192" s="31">
        <v>0</v>
      </c>
      <c r="AD192" s="31">
        <v>0</v>
      </c>
      <c r="AE192" s="31">
        <v>0</v>
      </c>
      <c r="AF192" t="s">
        <v>193</v>
      </c>
      <c r="AG192" s="32">
        <v>4</v>
      </c>
      <c r="AH192"/>
    </row>
    <row r="193" spans="1:34" x14ac:dyDescent="0.25">
      <c r="A193" t="s">
        <v>634</v>
      </c>
      <c r="B193" t="s">
        <v>411</v>
      </c>
      <c r="C193" t="s">
        <v>441</v>
      </c>
      <c r="D193" t="s">
        <v>568</v>
      </c>
      <c r="E193" s="31">
        <v>68.923913043478265</v>
      </c>
      <c r="F193" s="31">
        <v>4.9290332755085942</v>
      </c>
      <c r="G193" s="31">
        <v>4.7917520895757759</v>
      </c>
      <c r="H193" s="31">
        <v>0.41598328339378643</v>
      </c>
      <c r="I193" s="31">
        <v>0.38322031225358777</v>
      </c>
      <c r="J193" s="31">
        <v>339.72826086956519</v>
      </c>
      <c r="K193" s="31">
        <v>330.26630434782606</v>
      </c>
      <c r="L193" s="31">
        <v>28.671195652173914</v>
      </c>
      <c r="M193" s="31">
        <v>26.413043478260871</v>
      </c>
      <c r="N193" s="31">
        <v>2.2581521739130435</v>
      </c>
      <c r="O193" s="31">
        <v>0</v>
      </c>
      <c r="P193" s="31">
        <v>58.932065217391305</v>
      </c>
      <c r="Q193" s="31">
        <v>51.728260869565219</v>
      </c>
      <c r="R193" s="31">
        <v>7.2038043478260869</v>
      </c>
      <c r="S193" s="31">
        <v>252.125</v>
      </c>
      <c r="T193" s="31">
        <v>228.4266304347826</v>
      </c>
      <c r="U193" s="31">
        <v>23.698369565217391</v>
      </c>
      <c r="V193" s="31">
        <v>0</v>
      </c>
      <c r="W193" s="31">
        <v>1.6521739130434783</v>
      </c>
      <c r="X193" s="31">
        <v>1.6521739130434783</v>
      </c>
      <c r="Y193" s="31">
        <v>0</v>
      </c>
      <c r="Z193" s="31">
        <v>0</v>
      </c>
      <c r="AA193" s="31">
        <v>0</v>
      </c>
      <c r="AB193" s="31">
        <v>0</v>
      </c>
      <c r="AC193" s="31">
        <v>0</v>
      </c>
      <c r="AD193" s="31">
        <v>0</v>
      </c>
      <c r="AE193" s="31">
        <v>0</v>
      </c>
      <c r="AF193" t="s">
        <v>191</v>
      </c>
      <c r="AG193" s="32">
        <v>4</v>
      </c>
      <c r="AH193"/>
    </row>
    <row r="194" spans="1:34" x14ac:dyDescent="0.25">
      <c r="A194" t="s">
        <v>634</v>
      </c>
      <c r="B194" t="s">
        <v>250</v>
      </c>
      <c r="C194" t="s">
        <v>464</v>
      </c>
      <c r="D194" t="s">
        <v>585</v>
      </c>
      <c r="E194" s="31">
        <v>147.90217391304347</v>
      </c>
      <c r="F194" s="31">
        <v>2.9399022561916661</v>
      </c>
      <c r="G194" s="31">
        <v>2.8740537958403762</v>
      </c>
      <c r="H194" s="31">
        <v>0.57406114499889771</v>
      </c>
      <c r="I194" s="31">
        <v>0.50821268464760794</v>
      </c>
      <c r="J194" s="31">
        <v>434.81793478260869</v>
      </c>
      <c r="K194" s="31">
        <v>425.07880434782606</v>
      </c>
      <c r="L194" s="31">
        <v>84.904891304347828</v>
      </c>
      <c r="M194" s="31">
        <v>75.165760869565219</v>
      </c>
      <c r="N194" s="31">
        <v>4.9565217391304346</v>
      </c>
      <c r="O194" s="31">
        <v>4.7826086956521738</v>
      </c>
      <c r="P194" s="31">
        <v>111.26358695652173</v>
      </c>
      <c r="Q194" s="31">
        <v>111.26358695652173</v>
      </c>
      <c r="R194" s="31">
        <v>0</v>
      </c>
      <c r="S194" s="31">
        <v>238.64945652173913</v>
      </c>
      <c r="T194" s="31">
        <v>238.64945652173913</v>
      </c>
      <c r="U194" s="31">
        <v>0</v>
      </c>
      <c r="V194" s="31">
        <v>0</v>
      </c>
      <c r="W194" s="31">
        <v>0</v>
      </c>
      <c r="X194" s="31">
        <v>0</v>
      </c>
      <c r="Y194" s="31">
        <v>0</v>
      </c>
      <c r="Z194" s="31">
        <v>0</v>
      </c>
      <c r="AA194" s="31">
        <v>0</v>
      </c>
      <c r="AB194" s="31">
        <v>0</v>
      </c>
      <c r="AC194" s="31">
        <v>0</v>
      </c>
      <c r="AD194" s="31">
        <v>0</v>
      </c>
      <c r="AE194" s="31">
        <v>0</v>
      </c>
      <c r="AF194" t="s">
        <v>30</v>
      </c>
      <c r="AG194" s="32">
        <v>4</v>
      </c>
      <c r="AH194"/>
    </row>
    <row r="195" spans="1:34" x14ac:dyDescent="0.25">
      <c r="A195" t="s">
        <v>634</v>
      </c>
      <c r="B195" t="s">
        <v>235</v>
      </c>
      <c r="C195" t="s">
        <v>453</v>
      </c>
      <c r="D195" t="s">
        <v>578</v>
      </c>
      <c r="E195" s="31">
        <v>92.054347826086953</v>
      </c>
      <c r="F195" s="31">
        <v>3.2727228716495458</v>
      </c>
      <c r="G195" s="31">
        <v>2.9864978155626409</v>
      </c>
      <c r="H195" s="31">
        <v>0.48625575628763718</v>
      </c>
      <c r="I195" s="31">
        <v>0.21656630062581173</v>
      </c>
      <c r="J195" s="31">
        <v>301.26836956521743</v>
      </c>
      <c r="K195" s="31">
        <v>274.92010869565223</v>
      </c>
      <c r="L195" s="31">
        <v>44.761956521739123</v>
      </c>
      <c r="M195" s="31">
        <v>19.935869565217384</v>
      </c>
      <c r="N195" s="31">
        <v>19.913043478260871</v>
      </c>
      <c r="O195" s="31">
        <v>4.9130434782608692</v>
      </c>
      <c r="P195" s="31">
        <v>64.729347826086951</v>
      </c>
      <c r="Q195" s="31">
        <v>63.207173913043469</v>
      </c>
      <c r="R195" s="31">
        <v>1.5221739130434788</v>
      </c>
      <c r="S195" s="31">
        <v>191.77706521739137</v>
      </c>
      <c r="T195" s="31">
        <v>191.77706521739137</v>
      </c>
      <c r="U195" s="31">
        <v>0</v>
      </c>
      <c r="V195" s="31">
        <v>0</v>
      </c>
      <c r="W195" s="31">
        <v>0</v>
      </c>
      <c r="X195" s="31">
        <v>0</v>
      </c>
      <c r="Y195" s="31">
        <v>0</v>
      </c>
      <c r="Z195" s="31">
        <v>0</v>
      </c>
      <c r="AA195" s="31">
        <v>0</v>
      </c>
      <c r="AB195" s="31">
        <v>0</v>
      </c>
      <c r="AC195" s="31">
        <v>0</v>
      </c>
      <c r="AD195" s="31">
        <v>0</v>
      </c>
      <c r="AE195" s="31">
        <v>0</v>
      </c>
      <c r="AF195" t="s">
        <v>15</v>
      </c>
      <c r="AG195" s="32">
        <v>4</v>
      </c>
      <c r="AH195"/>
    </row>
    <row r="196" spans="1:34" x14ac:dyDescent="0.25">
      <c r="A196" t="s">
        <v>634</v>
      </c>
      <c r="B196" t="s">
        <v>294</v>
      </c>
      <c r="C196" t="s">
        <v>492</v>
      </c>
      <c r="D196" t="s">
        <v>603</v>
      </c>
      <c r="E196" s="31">
        <v>55.021739130434781</v>
      </c>
      <c r="F196" s="31">
        <v>4.5468174634531806</v>
      </c>
      <c r="G196" s="31">
        <v>4.3462050572896089</v>
      </c>
      <c r="H196" s="31">
        <v>0.96523508494666144</v>
      </c>
      <c r="I196" s="31">
        <v>0.76462267878308976</v>
      </c>
      <c r="J196" s="31">
        <v>250.17380434782606</v>
      </c>
      <c r="K196" s="31">
        <v>239.13576086956522</v>
      </c>
      <c r="L196" s="31">
        <v>53.10891304347826</v>
      </c>
      <c r="M196" s="31">
        <v>42.070869565217393</v>
      </c>
      <c r="N196" s="31">
        <v>5.2989130434782608</v>
      </c>
      <c r="O196" s="31">
        <v>5.7391304347826084</v>
      </c>
      <c r="P196" s="31">
        <v>55.485108695652173</v>
      </c>
      <c r="Q196" s="31">
        <v>55.485108695652173</v>
      </c>
      <c r="R196" s="31">
        <v>0</v>
      </c>
      <c r="S196" s="31">
        <v>141.57978260869564</v>
      </c>
      <c r="T196" s="31">
        <v>141.57978260869564</v>
      </c>
      <c r="U196" s="31">
        <v>0</v>
      </c>
      <c r="V196" s="31">
        <v>0</v>
      </c>
      <c r="W196" s="31">
        <v>0</v>
      </c>
      <c r="X196" s="31">
        <v>0</v>
      </c>
      <c r="Y196" s="31">
        <v>0</v>
      </c>
      <c r="Z196" s="31">
        <v>0</v>
      </c>
      <c r="AA196" s="31">
        <v>0</v>
      </c>
      <c r="AB196" s="31">
        <v>0</v>
      </c>
      <c r="AC196" s="31">
        <v>0</v>
      </c>
      <c r="AD196" s="31">
        <v>0</v>
      </c>
      <c r="AE196" s="31">
        <v>0</v>
      </c>
      <c r="AF196" t="s">
        <v>74</v>
      </c>
      <c r="AG196" s="32">
        <v>4</v>
      </c>
      <c r="AH196"/>
    </row>
    <row r="197" spans="1:34" x14ac:dyDescent="0.25">
      <c r="A197" t="s">
        <v>634</v>
      </c>
      <c r="B197" t="s">
        <v>305</v>
      </c>
      <c r="C197" t="s">
        <v>440</v>
      </c>
      <c r="D197" t="s">
        <v>567</v>
      </c>
      <c r="E197" s="31">
        <v>122.41304347826087</v>
      </c>
      <c r="F197" s="31">
        <v>3.3750443970875512</v>
      </c>
      <c r="G197" s="31">
        <v>2.9183537559936066</v>
      </c>
      <c r="H197" s="31">
        <v>0.41111703072278455</v>
      </c>
      <c r="I197" s="31">
        <v>3.9002841413603266E-2</v>
      </c>
      <c r="J197" s="31">
        <v>413.14945652173918</v>
      </c>
      <c r="K197" s="31">
        <v>357.24456521739131</v>
      </c>
      <c r="L197" s="31">
        <v>50.326086956521735</v>
      </c>
      <c r="M197" s="31">
        <v>4.7744565217391308</v>
      </c>
      <c r="N197" s="31">
        <v>24.638586956521738</v>
      </c>
      <c r="O197" s="31">
        <v>20.913043478260871</v>
      </c>
      <c r="P197" s="31">
        <v>101.13315217391305</v>
      </c>
      <c r="Q197" s="31">
        <v>90.779891304347828</v>
      </c>
      <c r="R197" s="31">
        <v>10.353260869565217</v>
      </c>
      <c r="S197" s="31">
        <v>261.69021739130437</v>
      </c>
      <c r="T197" s="31">
        <v>250.39402173913044</v>
      </c>
      <c r="U197" s="31">
        <v>11.296195652173912</v>
      </c>
      <c r="V197" s="31">
        <v>0</v>
      </c>
      <c r="W197" s="31">
        <v>0</v>
      </c>
      <c r="X197" s="31">
        <v>0</v>
      </c>
      <c r="Y197" s="31">
        <v>0</v>
      </c>
      <c r="Z197" s="31">
        <v>0</v>
      </c>
      <c r="AA197" s="31">
        <v>0</v>
      </c>
      <c r="AB197" s="31">
        <v>0</v>
      </c>
      <c r="AC197" s="31">
        <v>0</v>
      </c>
      <c r="AD197" s="31">
        <v>0</v>
      </c>
      <c r="AE197" s="31">
        <v>0</v>
      </c>
      <c r="AF197" t="s">
        <v>85</v>
      </c>
      <c r="AG197" s="32">
        <v>4</v>
      </c>
      <c r="AH197"/>
    </row>
    <row r="198" spans="1:34" x14ac:dyDescent="0.25">
      <c r="A198" t="s">
        <v>634</v>
      </c>
      <c r="B198" t="s">
        <v>306</v>
      </c>
      <c r="C198" t="s">
        <v>499</v>
      </c>
      <c r="D198" t="s">
        <v>567</v>
      </c>
      <c r="E198" s="31">
        <v>199.42391304347825</v>
      </c>
      <c r="F198" s="31">
        <v>4.1955267891208381</v>
      </c>
      <c r="G198" s="31">
        <v>3.8883648552896934</v>
      </c>
      <c r="H198" s="31">
        <v>0.5585894151632419</v>
      </c>
      <c r="I198" s="31">
        <v>0.3601564288439526</v>
      </c>
      <c r="J198" s="31">
        <v>836.6883695652175</v>
      </c>
      <c r="K198" s="31">
        <v>775.43293478260875</v>
      </c>
      <c r="L198" s="31">
        <v>111.39608695652173</v>
      </c>
      <c r="M198" s="31">
        <v>71.823804347826069</v>
      </c>
      <c r="N198" s="31">
        <v>33.985869565217406</v>
      </c>
      <c r="O198" s="31">
        <v>5.5864130434782613</v>
      </c>
      <c r="P198" s="31">
        <v>216.87934782608696</v>
      </c>
      <c r="Q198" s="31">
        <v>195.19619565217391</v>
      </c>
      <c r="R198" s="31">
        <v>21.683152173913044</v>
      </c>
      <c r="S198" s="31">
        <v>508.41293478260877</v>
      </c>
      <c r="T198" s="31">
        <v>501.95565217391311</v>
      </c>
      <c r="U198" s="31">
        <v>6.457282608695655</v>
      </c>
      <c r="V198" s="31">
        <v>0</v>
      </c>
      <c r="W198" s="31">
        <v>0</v>
      </c>
      <c r="X198" s="31">
        <v>0</v>
      </c>
      <c r="Y198" s="31">
        <v>0</v>
      </c>
      <c r="Z198" s="31">
        <v>0</v>
      </c>
      <c r="AA198" s="31">
        <v>0</v>
      </c>
      <c r="AB198" s="31">
        <v>0</v>
      </c>
      <c r="AC198" s="31">
        <v>0</v>
      </c>
      <c r="AD198" s="31">
        <v>0</v>
      </c>
      <c r="AE198" s="31">
        <v>0</v>
      </c>
      <c r="AF198" t="s">
        <v>86</v>
      </c>
      <c r="AG198" s="32">
        <v>4</v>
      </c>
      <c r="AH198"/>
    </row>
    <row r="199" spans="1:34" x14ac:dyDescent="0.25">
      <c r="A199" t="s">
        <v>634</v>
      </c>
      <c r="B199" t="s">
        <v>286</v>
      </c>
      <c r="C199" t="s">
        <v>487</v>
      </c>
      <c r="D199" t="s">
        <v>570</v>
      </c>
      <c r="E199" s="31">
        <v>77.380434782608702</v>
      </c>
      <c r="F199" s="31">
        <v>3.4801488973170382</v>
      </c>
      <c r="G199" s="31">
        <v>3.0346607669616512</v>
      </c>
      <c r="H199" s="31">
        <v>0.33729175445989595</v>
      </c>
      <c r="I199" s="31">
        <v>3.4721168703469578E-2</v>
      </c>
      <c r="J199" s="31">
        <v>269.29543478260865</v>
      </c>
      <c r="K199" s="31">
        <v>234.82336956521735</v>
      </c>
      <c r="L199" s="31">
        <v>26.099782608695648</v>
      </c>
      <c r="M199" s="31">
        <v>2.6867391304347823</v>
      </c>
      <c r="N199" s="31">
        <v>18.021739130434781</v>
      </c>
      <c r="O199" s="31">
        <v>5.3913043478260869</v>
      </c>
      <c r="P199" s="31">
        <v>77.225434782608687</v>
      </c>
      <c r="Q199" s="31">
        <v>66.166413043478258</v>
      </c>
      <c r="R199" s="31">
        <v>11.059021739130431</v>
      </c>
      <c r="S199" s="31">
        <v>165.97021739130432</v>
      </c>
      <c r="T199" s="31">
        <v>139.37271739130432</v>
      </c>
      <c r="U199" s="31">
        <v>26.597500000000004</v>
      </c>
      <c r="V199" s="31">
        <v>0</v>
      </c>
      <c r="W199" s="31">
        <v>0</v>
      </c>
      <c r="X199" s="31">
        <v>0</v>
      </c>
      <c r="Y199" s="31">
        <v>0</v>
      </c>
      <c r="Z199" s="31">
        <v>0</v>
      </c>
      <c r="AA199" s="31">
        <v>0</v>
      </c>
      <c r="AB199" s="31">
        <v>0</v>
      </c>
      <c r="AC199" s="31">
        <v>0</v>
      </c>
      <c r="AD199" s="31">
        <v>0</v>
      </c>
      <c r="AE199" s="31">
        <v>0</v>
      </c>
      <c r="AF199" t="s">
        <v>66</v>
      </c>
      <c r="AG199" s="32">
        <v>4</v>
      </c>
      <c r="AH199"/>
    </row>
    <row r="200" spans="1:34" x14ac:dyDescent="0.25">
      <c r="A200" t="s">
        <v>634</v>
      </c>
      <c r="B200" t="s">
        <v>246</v>
      </c>
      <c r="C200" t="s">
        <v>462</v>
      </c>
      <c r="D200" t="s">
        <v>584</v>
      </c>
      <c r="E200" s="31">
        <v>46.5</v>
      </c>
      <c r="F200" s="31">
        <v>3.7762178588125286</v>
      </c>
      <c r="G200" s="31">
        <v>3.2990673211781201</v>
      </c>
      <c r="H200" s="31">
        <v>1.1403015427769989</v>
      </c>
      <c r="I200" s="31">
        <v>0.76448340345956067</v>
      </c>
      <c r="J200" s="31">
        <v>175.59413043478258</v>
      </c>
      <c r="K200" s="31">
        <v>153.40663043478258</v>
      </c>
      <c r="L200" s="31">
        <v>53.024021739130447</v>
      </c>
      <c r="M200" s="31">
        <v>35.548478260869572</v>
      </c>
      <c r="N200" s="31">
        <v>11.736413043478262</v>
      </c>
      <c r="O200" s="31">
        <v>5.7391304347826084</v>
      </c>
      <c r="P200" s="31">
        <v>40.087173913043472</v>
      </c>
      <c r="Q200" s="31">
        <v>35.375217391304339</v>
      </c>
      <c r="R200" s="31">
        <v>4.7119565217391308</v>
      </c>
      <c r="S200" s="31">
        <v>82.482934782608694</v>
      </c>
      <c r="T200" s="31">
        <v>82.482934782608694</v>
      </c>
      <c r="U200" s="31">
        <v>0</v>
      </c>
      <c r="V200" s="31">
        <v>0</v>
      </c>
      <c r="W200" s="31">
        <v>0</v>
      </c>
      <c r="X200" s="31">
        <v>0</v>
      </c>
      <c r="Y200" s="31">
        <v>0</v>
      </c>
      <c r="Z200" s="31">
        <v>0</v>
      </c>
      <c r="AA200" s="31">
        <v>0</v>
      </c>
      <c r="AB200" s="31">
        <v>0</v>
      </c>
      <c r="AC200" s="31">
        <v>0</v>
      </c>
      <c r="AD200" s="31">
        <v>0</v>
      </c>
      <c r="AE200" s="31">
        <v>0</v>
      </c>
      <c r="AF200" t="s">
        <v>26</v>
      </c>
      <c r="AG200" s="32">
        <v>4</v>
      </c>
      <c r="AH200"/>
    </row>
    <row r="201" spans="1:34" x14ac:dyDescent="0.25">
      <c r="A201" t="s">
        <v>634</v>
      </c>
      <c r="B201" t="s">
        <v>243</v>
      </c>
      <c r="C201" t="s">
        <v>458</v>
      </c>
      <c r="D201" t="s">
        <v>568</v>
      </c>
      <c r="E201" s="31">
        <v>52.543478260869563</v>
      </c>
      <c r="F201" s="31">
        <v>3.1843587091435666</v>
      </c>
      <c r="G201" s="31">
        <v>3.0949834505585438</v>
      </c>
      <c r="H201" s="31">
        <v>0.27959040132395535</v>
      </c>
      <c r="I201" s="31">
        <v>0.19021514273893259</v>
      </c>
      <c r="J201" s="31">
        <v>167.31728260869565</v>
      </c>
      <c r="K201" s="31">
        <v>162.62119565217392</v>
      </c>
      <c r="L201" s="31">
        <v>14.690652173913044</v>
      </c>
      <c r="M201" s="31">
        <v>9.9945652173913047</v>
      </c>
      <c r="N201" s="31">
        <v>4.6960869565217385</v>
      </c>
      <c r="O201" s="31">
        <v>0</v>
      </c>
      <c r="P201" s="31">
        <v>52.648369565217386</v>
      </c>
      <c r="Q201" s="31">
        <v>52.648369565217386</v>
      </c>
      <c r="R201" s="31">
        <v>0</v>
      </c>
      <c r="S201" s="31">
        <v>99.978260869565219</v>
      </c>
      <c r="T201" s="31">
        <v>99.978260869565219</v>
      </c>
      <c r="U201" s="31">
        <v>0</v>
      </c>
      <c r="V201" s="31">
        <v>0</v>
      </c>
      <c r="W201" s="31">
        <v>1.0516304347826086</v>
      </c>
      <c r="X201" s="31">
        <v>0.57065217391304346</v>
      </c>
      <c r="Y201" s="31">
        <v>0</v>
      </c>
      <c r="Z201" s="31">
        <v>0</v>
      </c>
      <c r="AA201" s="31">
        <v>0.14130434782608695</v>
      </c>
      <c r="AB201" s="31">
        <v>0</v>
      </c>
      <c r="AC201" s="31">
        <v>0.33967391304347827</v>
      </c>
      <c r="AD201" s="31">
        <v>0</v>
      </c>
      <c r="AE201" s="31">
        <v>0</v>
      </c>
      <c r="AF201" t="s">
        <v>23</v>
      </c>
      <c r="AG201" s="32">
        <v>4</v>
      </c>
      <c r="AH201"/>
    </row>
    <row r="202" spans="1:34" x14ac:dyDescent="0.25">
      <c r="A202" t="s">
        <v>634</v>
      </c>
      <c r="B202" t="s">
        <v>404</v>
      </c>
      <c r="C202" t="s">
        <v>498</v>
      </c>
      <c r="D202" t="s">
        <v>608</v>
      </c>
      <c r="E202" s="31">
        <v>82.184782608695656</v>
      </c>
      <c r="F202" s="31">
        <v>4.4529890226160562</v>
      </c>
      <c r="G202" s="31">
        <v>4.0633090860997223</v>
      </c>
      <c r="H202" s="31">
        <v>1.1779447163073669</v>
      </c>
      <c r="I202" s="31">
        <v>0.8537653749504035</v>
      </c>
      <c r="J202" s="31">
        <v>365.96793478260872</v>
      </c>
      <c r="K202" s="31">
        <v>333.94217391304352</v>
      </c>
      <c r="L202" s="31">
        <v>96.809130434782617</v>
      </c>
      <c r="M202" s="31">
        <v>70.166521739130445</v>
      </c>
      <c r="N202" s="31">
        <v>20.903478260869566</v>
      </c>
      <c r="O202" s="31">
        <v>5.7391304347826084</v>
      </c>
      <c r="P202" s="31">
        <v>61.600543478260875</v>
      </c>
      <c r="Q202" s="31">
        <v>56.217391304347828</v>
      </c>
      <c r="R202" s="31">
        <v>5.3831521739130439</v>
      </c>
      <c r="S202" s="31">
        <v>207.55826086956523</v>
      </c>
      <c r="T202" s="31">
        <v>175.66402173913045</v>
      </c>
      <c r="U202" s="31">
        <v>31.894239130434787</v>
      </c>
      <c r="V202" s="31">
        <v>0</v>
      </c>
      <c r="W202" s="31">
        <v>0</v>
      </c>
      <c r="X202" s="31">
        <v>0</v>
      </c>
      <c r="Y202" s="31">
        <v>0</v>
      </c>
      <c r="Z202" s="31">
        <v>0</v>
      </c>
      <c r="AA202" s="31">
        <v>0</v>
      </c>
      <c r="AB202" s="31">
        <v>0</v>
      </c>
      <c r="AC202" s="31">
        <v>0</v>
      </c>
      <c r="AD202" s="31">
        <v>0</v>
      </c>
      <c r="AE202" s="31">
        <v>0</v>
      </c>
      <c r="AF202" t="s">
        <v>184</v>
      </c>
      <c r="AG202" s="32">
        <v>4</v>
      </c>
      <c r="AH202"/>
    </row>
    <row r="203" spans="1:34" x14ac:dyDescent="0.25">
      <c r="A203" t="s">
        <v>634</v>
      </c>
      <c r="B203" t="s">
        <v>275</v>
      </c>
      <c r="C203" t="s">
        <v>480</v>
      </c>
      <c r="D203" t="s">
        <v>598</v>
      </c>
      <c r="E203" s="31">
        <v>76.5</v>
      </c>
      <c r="F203" s="31">
        <v>4.2711466325660696</v>
      </c>
      <c r="G203" s="31">
        <v>4.0296547314578008</v>
      </c>
      <c r="H203" s="31">
        <v>1.1935223074737142</v>
      </c>
      <c r="I203" s="31">
        <v>0.95203040636544489</v>
      </c>
      <c r="J203" s="31">
        <v>326.74271739130432</v>
      </c>
      <c r="K203" s="31">
        <v>308.26858695652174</v>
      </c>
      <c r="L203" s="31">
        <v>91.304456521739141</v>
      </c>
      <c r="M203" s="31">
        <v>72.830326086956532</v>
      </c>
      <c r="N203" s="31">
        <v>13.256739130434786</v>
      </c>
      <c r="O203" s="31">
        <v>5.2173913043478262</v>
      </c>
      <c r="P203" s="31">
        <v>41.961304347826086</v>
      </c>
      <c r="Q203" s="31">
        <v>41.961304347826086</v>
      </c>
      <c r="R203" s="31">
        <v>0</v>
      </c>
      <c r="S203" s="31">
        <v>193.47695652173917</v>
      </c>
      <c r="T203" s="31">
        <v>192.08978260869569</v>
      </c>
      <c r="U203" s="31">
        <v>1.3871739130434779</v>
      </c>
      <c r="V203" s="31">
        <v>0</v>
      </c>
      <c r="W203" s="31">
        <v>0</v>
      </c>
      <c r="X203" s="31">
        <v>0</v>
      </c>
      <c r="Y203" s="31">
        <v>0</v>
      </c>
      <c r="Z203" s="31">
        <v>0</v>
      </c>
      <c r="AA203" s="31">
        <v>0</v>
      </c>
      <c r="AB203" s="31">
        <v>0</v>
      </c>
      <c r="AC203" s="31">
        <v>0</v>
      </c>
      <c r="AD203" s="31">
        <v>0</v>
      </c>
      <c r="AE203" s="31">
        <v>0</v>
      </c>
      <c r="AF203" t="s">
        <v>55</v>
      </c>
      <c r="AG203" s="32">
        <v>4</v>
      </c>
      <c r="AH203"/>
    </row>
    <row r="204" spans="1:34" x14ac:dyDescent="0.25">
      <c r="A204" t="s">
        <v>634</v>
      </c>
      <c r="B204" t="s">
        <v>347</v>
      </c>
      <c r="C204" t="s">
        <v>531</v>
      </c>
      <c r="D204" t="s">
        <v>625</v>
      </c>
      <c r="E204" s="31">
        <v>114.20652173913044</v>
      </c>
      <c r="F204" s="31">
        <v>4.1849129151993907</v>
      </c>
      <c r="G204" s="31">
        <v>4.1430360711906342</v>
      </c>
      <c r="H204" s="31">
        <v>0.56188731321975827</v>
      </c>
      <c r="I204" s="31">
        <v>0.52001046921100225</v>
      </c>
      <c r="J204" s="31">
        <v>477.94434782608698</v>
      </c>
      <c r="K204" s="31">
        <v>473.16173913043474</v>
      </c>
      <c r="L204" s="31">
        <v>64.171195652173921</v>
      </c>
      <c r="M204" s="31">
        <v>59.388586956521742</v>
      </c>
      <c r="N204" s="31">
        <v>0</v>
      </c>
      <c r="O204" s="31">
        <v>4.7826086956521738</v>
      </c>
      <c r="P204" s="31">
        <v>115.3695652173913</v>
      </c>
      <c r="Q204" s="31">
        <v>115.3695652173913</v>
      </c>
      <c r="R204" s="31">
        <v>0</v>
      </c>
      <c r="S204" s="31">
        <v>298.40358695652174</v>
      </c>
      <c r="T204" s="31">
        <v>298.40358695652174</v>
      </c>
      <c r="U204" s="31">
        <v>0</v>
      </c>
      <c r="V204" s="31">
        <v>0</v>
      </c>
      <c r="W204" s="31">
        <v>0</v>
      </c>
      <c r="X204" s="31">
        <v>0</v>
      </c>
      <c r="Y204" s="31">
        <v>0</v>
      </c>
      <c r="Z204" s="31">
        <v>0</v>
      </c>
      <c r="AA204" s="31">
        <v>0</v>
      </c>
      <c r="AB204" s="31">
        <v>0</v>
      </c>
      <c r="AC204" s="31">
        <v>0</v>
      </c>
      <c r="AD204" s="31">
        <v>0</v>
      </c>
      <c r="AE204" s="31">
        <v>0</v>
      </c>
      <c r="AF204" t="s">
        <v>127</v>
      </c>
      <c r="AG204" s="32">
        <v>4</v>
      </c>
      <c r="AH204"/>
    </row>
    <row r="205" spans="1:34" x14ac:dyDescent="0.25">
      <c r="A205" t="s">
        <v>634</v>
      </c>
      <c r="B205" t="s">
        <v>437</v>
      </c>
      <c r="C205" t="s">
        <v>565</v>
      </c>
      <c r="D205" t="s">
        <v>568</v>
      </c>
      <c r="E205" s="31">
        <v>79.597826086956516</v>
      </c>
      <c r="F205" s="31">
        <v>3.3159565751741091</v>
      </c>
      <c r="G205" s="31">
        <v>3.1059333606445447</v>
      </c>
      <c r="H205" s="31">
        <v>0.41362829441485738</v>
      </c>
      <c r="I205" s="31">
        <v>0.27871091082889526</v>
      </c>
      <c r="J205" s="31">
        <v>263.94293478260869</v>
      </c>
      <c r="K205" s="31">
        <v>247.22554347826087</v>
      </c>
      <c r="L205" s="31">
        <v>32.923913043478265</v>
      </c>
      <c r="M205" s="31">
        <v>22.184782608695652</v>
      </c>
      <c r="N205" s="31">
        <v>6.3043478260869561</v>
      </c>
      <c r="O205" s="31">
        <v>4.4347826086956523</v>
      </c>
      <c r="P205" s="31">
        <v>92.097826086956516</v>
      </c>
      <c r="Q205" s="31">
        <v>86.119565217391298</v>
      </c>
      <c r="R205" s="31">
        <v>5.9782608695652177</v>
      </c>
      <c r="S205" s="31">
        <v>138.92119565217391</v>
      </c>
      <c r="T205" s="31">
        <v>138.92119565217391</v>
      </c>
      <c r="U205" s="31">
        <v>0</v>
      </c>
      <c r="V205" s="31">
        <v>0</v>
      </c>
      <c r="W205" s="31">
        <v>0</v>
      </c>
      <c r="X205" s="31">
        <v>0</v>
      </c>
      <c r="Y205" s="31">
        <v>0</v>
      </c>
      <c r="Z205" s="31">
        <v>0</v>
      </c>
      <c r="AA205" s="31">
        <v>0</v>
      </c>
      <c r="AB205" s="31">
        <v>0</v>
      </c>
      <c r="AC205" s="31">
        <v>0</v>
      </c>
      <c r="AD205" s="31">
        <v>0</v>
      </c>
      <c r="AE205" s="31">
        <v>0</v>
      </c>
      <c r="AF205" t="s">
        <v>217</v>
      </c>
      <c r="AG205" s="32">
        <v>4</v>
      </c>
      <c r="AH205"/>
    </row>
    <row r="206" spans="1:34" x14ac:dyDescent="0.25">
      <c r="A206" t="s">
        <v>634</v>
      </c>
      <c r="B206" t="s">
        <v>345</v>
      </c>
      <c r="C206" t="s">
        <v>468</v>
      </c>
      <c r="D206" t="s">
        <v>589</v>
      </c>
      <c r="E206" s="31">
        <v>96.619565217391298</v>
      </c>
      <c r="F206" s="31">
        <v>3.6899133760827985</v>
      </c>
      <c r="G206" s="31">
        <v>3.6899133760827985</v>
      </c>
      <c r="H206" s="31">
        <v>0.64247384407694907</v>
      </c>
      <c r="I206" s="31">
        <v>0.64247384407694907</v>
      </c>
      <c r="J206" s="31">
        <v>356.51782608695646</v>
      </c>
      <c r="K206" s="31">
        <v>356.51782608695646</v>
      </c>
      <c r="L206" s="31">
        <v>62.075543478260869</v>
      </c>
      <c r="M206" s="31">
        <v>62.075543478260869</v>
      </c>
      <c r="N206" s="31">
        <v>0</v>
      </c>
      <c r="O206" s="31">
        <v>0</v>
      </c>
      <c r="P206" s="31">
        <v>88.374021739130399</v>
      </c>
      <c r="Q206" s="31">
        <v>88.374021739130399</v>
      </c>
      <c r="R206" s="31">
        <v>0</v>
      </c>
      <c r="S206" s="31">
        <v>206.06826086956517</v>
      </c>
      <c r="T206" s="31">
        <v>206.06826086956517</v>
      </c>
      <c r="U206" s="31">
        <v>0</v>
      </c>
      <c r="V206" s="31">
        <v>0</v>
      </c>
      <c r="W206" s="31">
        <v>0</v>
      </c>
      <c r="X206" s="31">
        <v>0</v>
      </c>
      <c r="Y206" s="31">
        <v>0</v>
      </c>
      <c r="Z206" s="31">
        <v>0</v>
      </c>
      <c r="AA206" s="31">
        <v>0</v>
      </c>
      <c r="AB206" s="31">
        <v>0</v>
      </c>
      <c r="AC206" s="31">
        <v>0</v>
      </c>
      <c r="AD206" s="31">
        <v>0</v>
      </c>
      <c r="AE206" s="31">
        <v>0</v>
      </c>
      <c r="AF206" t="s">
        <v>125</v>
      </c>
      <c r="AG206" s="32">
        <v>4</v>
      </c>
      <c r="AH206"/>
    </row>
    <row r="207" spans="1:34" x14ac:dyDescent="0.25">
      <c r="A207" t="s">
        <v>634</v>
      </c>
      <c r="B207" t="s">
        <v>410</v>
      </c>
      <c r="C207" t="s">
        <v>532</v>
      </c>
      <c r="D207" t="s">
        <v>592</v>
      </c>
      <c r="E207" s="31">
        <v>131.70652173913044</v>
      </c>
      <c r="F207" s="31">
        <v>3.8595073037880669</v>
      </c>
      <c r="G207" s="31">
        <v>3.4414558058925477</v>
      </c>
      <c r="H207" s="31">
        <v>0.61572418915573179</v>
      </c>
      <c r="I207" s="31">
        <v>0.36976809441280861</v>
      </c>
      <c r="J207" s="31">
        <v>508.32228260869573</v>
      </c>
      <c r="K207" s="31">
        <v>453.26217391304351</v>
      </c>
      <c r="L207" s="31">
        <v>81.094891304347854</v>
      </c>
      <c r="M207" s="31">
        <v>48.700869565217417</v>
      </c>
      <c r="N207" s="31">
        <v>27.350543478260871</v>
      </c>
      <c r="O207" s="31">
        <v>5.0434782608695654</v>
      </c>
      <c r="P207" s="31">
        <v>103.2738043478261</v>
      </c>
      <c r="Q207" s="31">
        <v>80.607717391304362</v>
      </c>
      <c r="R207" s="31">
        <v>22.666086956521742</v>
      </c>
      <c r="S207" s="31">
        <v>323.95358695652175</v>
      </c>
      <c r="T207" s="31">
        <v>294.47065217391309</v>
      </c>
      <c r="U207" s="31">
        <v>24.468695652173917</v>
      </c>
      <c r="V207" s="31">
        <v>5.0142391304347838</v>
      </c>
      <c r="W207" s="31">
        <v>0</v>
      </c>
      <c r="X207" s="31">
        <v>0</v>
      </c>
      <c r="Y207" s="31">
        <v>0</v>
      </c>
      <c r="Z207" s="31">
        <v>0</v>
      </c>
      <c r="AA207" s="31">
        <v>0</v>
      </c>
      <c r="AB207" s="31">
        <v>0</v>
      </c>
      <c r="AC207" s="31">
        <v>0</v>
      </c>
      <c r="AD207" s="31">
        <v>0</v>
      </c>
      <c r="AE207" s="31">
        <v>0</v>
      </c>
      <c r="AF207" t="s">
        <v>190</v>
      </c>
      <c r="AG207" s="32">
        <v>4</v>
      </c>
      <c r="AH207"/>
    </row>
    <row r="208" spans="1:34" x14ac:dyDescent="0.25">
      <c r="A208" t="s">
        <v>634</v>
      </c>
      <c r="B208" t="s">
        <v>331</v>
      </c>
      <c r="C208" t="s">
        <v>515</v>
      </c>
      <c r="D208" t="s">
        <v>618</v>
      </c>
      <c r="E208" s="31">
        <v>98.902173913043484</v>
      </c>
      <c r="F208" s="31">
        <v>3.1512528849324104</v>
      </c>
      <c r="G208" s="31">
        <v>2.6073469612045281</v>
      </c>
      <c r="H208" s="31">
        <v>0.52090889108693261</v>
      </c>
      <c r="I208" s="31">
        <v>9.2592592592592587E-2</v>
      </c>
      <c r="J208" s="31">
        <v>311.66576086956525</v>
      </c>
      <c r="K208" s="31">
        <v>257.87228260869568</v>
      </c>
      <c r="L208" s="31">
        <v>51.519021739130437</v>
      </c>
      <c r="M208" s="31">
        <v>9.1576086956521738</v>
      </c>
      <c r="N208" s="31">
        <v>22.230978260869566</v>
      </c>
      <c r="O208" s="31">
        <v>20.130434782608695</v>
      </c>
      <c r="P208" s="31">
        <v>60.035326086956523</v>
      </c>
      <c r="Q208" s="31">
        <v>48.603260869565219</v>
      </c>
      <c r="R208" s="31">
        <v>11.432065217391305</v>
      </c>
      <c r="S208" s="31">
        <v>200.11141304347825</v>
      </c>
      <c r="T208" s="31">
        <v>193.93478260869566</v>
      </c>
      <c r="U208" s="31">
        <v>6.1766304347826084</v>
      </c>
      <c r="V208" s="31">
        <v>0</v>
      </c>
      <c r="W208" s="31">
        <v>0</v>
      </c>
      <c r="X208" s="31">
        <v>0</v>
      </c>
      <c r="Y208" s="31">
        <v>0</v>
      </c>
      <c r="Z208" s="31">
        <v>0</v>
      </c>
      <c r="AA208" s="31">
        <v>0</v>
      </c>
      <c r="AB208" s="31">
        <v>0</v>
      </c>
      <c r="AC208" s="31">
        <v>0</v>
      </c>
      <c r="AD208" s="31">
        <v>0</v>
      </c>
      <c r="AE208" s="31">
        <v>0</v>
      </c>
      <c r="AF208" t="s">
        <v>111</v>
      </c>
      <c r="AG208" s="32">
        <v>4</v>
      </c>
      <c r="AH208"/>
    </row>
    <row r="209" spans="1:34" x14ac:dyDescent="0.25">
      <c r="A209" t="s">
        <v>634</v>
      </c>
      <c r="B209" t="s">
        <v>396</v>
      </c>
      <c r="C209" t="s">
        <v>553</v>
      </c>
      <c r="D209" t="s">
        <v>594</v>
      </c>
      <c r="E209" s="31">
        <v>45.608695652173914</v>
      </c>
      <c r="F209" s="31">
        <v>4.224897521448999</v>
      </c>
      <c r="G209" s="31">
        <v>3.9888083889418495</v>
      </c>
      <c r="H209" s="31">
        <v>0.76784795042897991</v>
      </c>
      <c r="I209" s="31">
        <v>0.53175881792183033</v>
      </c>
      <c r="J209" s="31">
        <v>192.6920652173913</v>
      </c>
      <c r="K209" s="31">
        <v>181.92434782608697</v>
      </c>
      <c r="L209" s="31">
        <v>35.020543478260869</v>
      </c>
      <c r="M209" s="31">
        <v>24.252826086956524</v>
      </c>
      <c r="N209" s="31">
        <v>5.5990217391304338</v>
      </c>
      <c r="O209" s="31">
        <v>5.1686956521739118</v>
      </c>
      <c r="P209" s="31">
        <v>70.60499999999999</v>
      </c>
      <c r="Q209" s="31">
        <v>70.60499999999999</v>
      </c>
      <c r="R209" s="31">
        <v>0</v>
      </c>
      <c r="S209" s="31">
        <v>87.066521739130451</v>
      </c>
      <c r="T209" s="31">
        <v>77.136521739130444</v>
      </c>
      <c r="U209" s="31">
        <v>9.93</v>
      </c>
      <c r="V209" s="31">
        <v>0</v>
      </c>
      <c r="W209" s="31">
        <v>7.5</v>
      </c>
      <c r="X209" s="31">
        <v>0</v>
      </c>
      <c r="Y209" s="31">
        <v>0</v>
      </c>
      <c r="Z209" s="31">
        <v>0</v>
      </c>
      <c r="AA209" s="31">
        <v>2.4891304347826089</v>
      </c>
      <c r="AB209" s="31">
        <v>0</v>
      </c>
      <c r="AC209" s="31">
        <v>5.0108695652173916</v>
      </c>
      <c r="AD209" s="31">
        <v>0</v>
      </c>
      <c r="AE209" s="31">
        <v>0</v>
      </c>
      <c r="AF209" t="s">
        <v>176</v>
      </c>
      <c r="AG209" s="32">
        <v>4</v>
      </c>
      <c r="AH209"/>
    </row>
    <row r="210" spans="1:34" x14ac:dyDescent="0.25">
      <c r="A210" t="s">
        <v>634</v>
      </c>
      <c r="B210" t="s">
        <v>273</v>
      </c>
      <c r="C210" t="s">
        <v>478</v>
      </c>
      <c r="D210" t="s">
        <v>596</v>
      </c>
      <c r="E210" s="31">
        <v>78.217391304347828</v>
      </c>
      <c r="F210" s="31">
        <v>3.5647929405225129</v>
      </c>
      <c r="G210" s="31">
        <v>3.3392509727626458</v>
      </c>
      <c r="H210" s="31">
        <v>0.64341300722623673</v>
      </c>
      <c r="I210" s="31">
        <v>0.41787103946637016</v>
      </c>
      <c r="J210" s="31">
        <v>278.82880434782612</v>
      </c>
      <c r="K210" s="31">
        <v>261.1875</v>
      </c>
      <c r="L210" s="31">
        <v>50.326086956521735</v>
      </c>
      <c r="M210" s="31">
        <v>32.684782608695649</v>
      </c>
      <c r="N210" s="31">
        <v>11.584239130434783</v>
      </c>
      <c r="O210" s="31">
        <v>6.0570652173913047</v>
      </c>
      <c r="P210" s="31">
        <v>60.179347826086953</v>
      </c>
      <c r="Q210" s="31">
        <v>60.179347826086953</v>
      </c>
      <c r="R210" s="31">
        <v>0</v>
      </c>
      <c r="S210" s="31">
        <v>168.3233695652174</v>
      </c>
      <c r="T210" s="31">
        <v>168.3233695652174</v>
      </c>
      <c r="U210" s="31">
        <v>0</v>
      </c>
      <c r="V210" s="31">
        <v>0</v>
      </c>
      <c r="W210" s="31">
        <v>25.375</v>
      </c>
      <c r="X210" s="31">
        <v>0</v>
      </c>
      <c r="Y210" s="31">
        <v>0</v>
      </c>
      <c r="Z210" s="31">
        <v>0</v>
      </c>
      <c r="AA210" s="31">
        <v>0</v>
      </c>
      <c r="AB210" s="31">
        <v>0</v>
      </c>
      <c r="AC210" s="31">
        <v>25.375</v>
      </c>
      <c r="AD210" s="31">
        <v>0</v>
      </c>
      <c r="AE210" s="31">
        <v>0</v>
      </c>
      <c r="AF210" t="s">
        <v>53</v>
      </c>
      <c r="AG210" s="32">
        <v>4</v>
      </c>
      <c r="AH210"/>
    </row>
    <row r="211" spans="1:34" x14ac:dyDescent="0.25">
      <c r="A211" t="s">
        <v>634</v>
      </c>
      <c r="B211" t="s">
        <v>315</v>
      </c>
      <c r="C211" t="s">
        <v>494</v>
      </c>
      <c r="D211" t="s">
        <v>605</v>
      </c>
      <c r="E211" s="31">
        <v>143.58695652173913</v>
      </c>
      <c r="F211" s="31">
        <v>3.9015942467827402</v>
      </c>
      <c r="G211" s="31">
        <v>3.7310037850113553</v>
      </c>
      <c r="H211" s="31">
        <v>0.44197577592732779</v>
      </c>
      <c r="I211" s="31">
        <v>0.35480696442089332</v>
      </c>
      <c r="J211" s="31">
        <v>560.21804347826082</v>
      </c>
      <c r="K211" s="31">
        <v>535.72347826086957</v>
      </c>
      <c r="L211" s="31">
        <v>63.461956521739133</v>
      </c>
      <c r="M211" s="31">
        <v>50.945652173913047</v>
      </c>
      <c r="N211" s="31">
        <v>5.6711956521739131</v>
      </c>
      <c r="O211" s="31">
        <v>6.8451086956521738</v>
      </c>
      <c r="P211" s="31">
        <v>170.29684782608695</v>
      </c>
      <c r="Q211" s="31">
        <v>158.31858695652173</v>
      </c>
      <c r="R211" s="31">
        <v>11.978260869565217</v>
      </c>
      <c r="S211" s="31">
        <v>326.45923913043475</v>
      </c>
      <c r="T211" s="31">
        <v>319.17391304347825</v>
      </c>
      <c r="U211" s="31">
        <v>7.2853260869565215</v>
      </c>
      <c r="V211" s="31">
        <v>0</v>
      </c>
      <c r="W211" s="31">
        <v>21.51152173913043</v>
      </c>
      <c r="X211" s="31">
        <v>0</v>
      </c>
      <c r="Y211" s="31">
        <v>0</v>
      </c>
      <c r="Z211" s="31">
        <v>0</v>
      </c>
      <c r="AA211" s="31">
        <v>21.51152173913043</v>
      </c>
      <c r="AB211" s="31">
        <v>0</v>
      </c>
      <c r="AC211" s="31">
        <v>0</v>
      </c>
      <c r="AD211" s="31">
        <v>0</v>
      </c>
      <c r="AE211" s="31">
        <v>0</v>
      </c>
      <c r="AF211" t="s">
        <v>95</v>
      </c>
      <c r="AG211" s="32">
        <v>4</v>
      </c>
      <c r="AH211"/>
    </row>
    <row r="212" spans="1:34" x14ac:dyDescent="0.25">
      <c r="A212" t="s">
        <v>634</v>
      </c>
      <c r="B212" t="s">
        <v>232</v>
      </c>
      <c r="C212" t="s">
        <v>451</v>
      </c>
      <c r="D212" t="s">
        <v>576</v>
      </c>
      <c r="E212" s="31">
        <v>102.82608695652173</v>
      </c>
      <c r="F212" s="31">
        <v>4.3668255813953492</v>
      </c>
      <c r="G212" s="31">
        <v>4.0472695560253698</v>
      </c>
      <c r="H212" s="31">
        <v>0.5613636363636364</v>
      </c>
      <c r="I212" s="31">
        <v>0.26540697674418612</v>
      </c>
      <c r="J212" s="31">
        <v>449.02358695652174</v>
      </c>
      <c r="K212" s="31">
        <v>416.1648913043478</v>
      </c>
      <c r="L212" s="31">
        <v>57.722826086956523</v>
      </c>
      <c r="M212" s="31">
        <v>27.290760869565222</v>
      </c>
      <c r="N212" s="31">
        <v>24.529891304347824</v>
      </c>
      <c r="O212" s="31">
        <v>5.9021739130434785</v>
      </c>
      <c r="P212" s="31">
        <v>121.36326086956522</v>
      </c>
      <c r="Q212" s="31">
        <v>118.93663043478261</v>
      </c>
      <c r="R212" s="31">
        <v>2.4266304347826089</v>
      </c>
      <c r="S212" s="31">
        <v>269.9375</v>
      </c>
      <c r="T212" s="31">
        <v>222.51902173913044</v>
      </c>
      <c r="U212" s="31">
        <v>47.418478260869563</v>
      </c>
      <c r="V212" s="31">
        <v>0</v>
      </c>
      <c r="W212" s="31">
        <v>3.4592391304347827</v>
      </c>
      <c r="X212" s="31">
        <v>0</v>
      </c>
      <c r="Y212" s="31">
        <v>0</v>
      </c>
      <c r="Z212" s="31">
        <v>0</v>
      </c>
      <c r="AA212" s="31">
        <v>1.9646739130434783</v>
      </c>
      <c r="AB212" s="31">
        <v>0</v>
      </c>
      <c r="AC212" s="31">
        <v>1.4945652173913044</v>
      </c>
      <c r="AD212" s="31">
        <v>0</v>
      </c>
      <c r="AE212" s="31">
        <v>0</v>
      </c>
      <c r="AF212" t="s">
        <v>12</v>
      </c>
      <c r="AG212" s="32">
        <v>4</v>
      </c>
      <c r="AH212"/>
    </row>
    <row r="213" spans="1:34" x14ac:dyDescent="0.25">
      <c r="A213" t="s">
        <v>634</v>
      </c>
      <c r="B213" t="s">
        <v>359</v>
      </c>
      <c r="C213" t="s">
        <v>441</v>
      </c>
      <c r="D213" t="s">
        <v>568</v>
      </c>
      <c r="E213" s="31">
        <v>65.608695652173907</v>
      </c>
      <c r="F213" s="31">
        <v>2.2483515573227306</v>
      </c>
      <c r="G213" s="31">
        <v>2.135942677269715</v>
      </c>
      <c r="H213" s="31">
        <v>0.26271537442014581</v>
      </c>
      <c r="I213" s="31">
        <v>0.15030649436713059</v>
      </c>
      <c r="J213" s="31">
        <v>147.51141304347826</v>
      </c>
      <c r="K213" s="31">
        <v>140.13641304347826</v>
      </c>
      <c r="L213" s="31">
        <v>17.236413043478262</v>
      </c>
      <c r="M213" s="31">
        <v>9.8614130434782616</v>
      </c>
      <c r="N213" s="31">
        <v>0</v>
      </c>
      <c r="O213" s="31">
        <v>7.375</v>
      </c>
      <c r="P213" s="31">
        <v>41.277173913043477</v>
      </c>
      <c r="Q213" s="31">
        <v>41.277173913043477</v>
      </c>
      <c r="R213" s="31">
        <v>0</v>
      </c>
      <c r="S213" s="31">
        <v>88.997826086956522</v>
      </c>
      <c r="T213" s="31">
        <v>88.997826086956522</v>
      </c>
      <c r="U213" s="31">
        <v>0</v>
      </c>
      <c r="V213" s="31">
        <v>0</v>
      </c>
      <c r="W213" s="31">
        <v>1.6684782608695652</v>
      </c>
      <c r="X213" s="31">
        <v>1.6684782608695652</v>
      </c>
      <c r="Y213" s="31">
        <v>0</v>
      </c>
      <c r="Z213" s="31">
        <v>0</v>
      </c>
      <c r="AA213" s="31">
        <v>0</v>
      </c>
      <c r="AB213" s="31">
        <v>0</v>
      </c>
      <c r="AC213" s="31">
        <v>0</v>
      </c>
      <c r="AD213" s="31">
        <v>0</v>
      </c>
      <c r="AE213" s="31">
        <v>0</v>
      </c>
      <c r="AF213" t="s">
        <v>139</v>
      </c>
      <c r="AG213" s="32">
        <v>4</v>
      </c>
      <c r="AH213"/>
    </row>
    <row r="214" spans="1:34" x14ac:dyDescent="0.25">
      <c r="A214" t="s">
        <v>634</v>
      </c>
      <c r="B214" t="s">
        <v>407</v>
      </c>
      <c r="C214" t="s">
        <v>494</v>
      </c>
      <c r="D214" t="s">
        <v>605</v>
      </c>
      <c r="E214" s="31">
        <v>144.56521739130434</v>
      </c>
      <c r="F214" s="31">
        <v>4.1098684210526315</v>
      </c>
      <c r="G214" s="31">
        <v>3.7118609022556397</v>
      </c>
      <c r="H214" s="31">
        <v>0.42798872180451131</v>
      </c>
      <c r="I214" s="31">
        <v>0.20947368421052634</v>
      </c>
      <c r="J214" s="31">
        <v>594.14402173913038</v>
      </c>
      <c r="K214" s="31">
        <v>536.60597826086962</v>
      </c>
      <c r="L214" s="31">
        <v>61.872282608695656</v>
      </c>
      <c r="M214" s="31">
        <v>30.282608695652176</v>
      </c>
      <c r="N214" s="31">
        <v>26.951086956521738</v>
      </c>
      <c r="O214" s="31">
        <v>4.6385869565217392</v>
      </c>
      <c r="P214" s="31">
        <v>173.50271739130437</v>
      </c>
      <c r="Q214" s="31">
        <v>147.55434782608697</v>
      </c>
      <c r="R214" s="31">
        <v>25.948369565217391</v>
      </c>
      <c r="S214" s="31">
        <v>358.76902173913044</v>
      </c>
      <c r="T214" s="31">
        <v>332.05706521739131</v>
      </c>
      <c r="U214" s="31">
        <v>26.711956521739129</v>
      </c>
      <c r="V214" s="31">
        <v>0</v>
      </c>
      <c r="W214" s="31">
        <v>0</v>
      </c>
      <c r="X214" s="31">
        <v>0</v>
      </c>
      <c r="Y214" s="31">
        <v>0</v>
      </c>
      <c r="Z214" s="31">
        <v>0</v>
      </c>
      <c r="AA214" s="31">
        <v>0</v>
      </c>
      <c r="AB214" s="31">
        <v>0</v>
      </c>
      <c r="AC214" s="31">
        <v>0</v>
      </c>
      <c r="AD214" s="31">
        <v>0</v>
      </c>
      <c r="AE214" s="31">
        <v>0</v>
      </c>
      <c r="AF214" t="s">
        <v>187</v>
      </c>
      <c r="AG214" s="32">
        <v>4</v>
      </c>
      <c r="AH214"/>
    </row>
    <row r="215" spans="1:34" x14ac:dyDescent="0.25">
      <c r="A215" t="s">
        <v>634</v>
      </c>
      <c r="B215" t="s">
        <v>227</v>
      </c>
      <c r="C215" t="s">
        <v>446</v>
      </c>
      <c r="D215" t="s">
        <v>570</v>
      </c>
      <c r="E215" s="31">
        <v>107.75</v>
      </c>
      <c r="F215" s="31">
        <v>3.8474488046000195</v>
      </c>
      <c r="G215" s="31">
        <v>3.5154605064057294</v>
      </c>
      <c r="H215" s="31">
        <v>0.27581963078785438</v>
      </c>
      <c r="I215" s="31">
        <v>0.14908201351760314</v>
      </c>
      <c r="J215" s="31">
        <v>414.5626086956521</v>
      </c>
      <c r="K215" s="31">
        <v>378.79086956521735</v>
      </c>
      <c r="L215" s="31">
        <v>29.719565217391306</v>
      </c>
      <c r="M215" s="31">
        <v>16.063586956521739</v>
      </c>
      <c r="N215" s="31">
        <v>8.0038043478260867</v>
      </c>
      <c r="O215" s="31">
        <v>5.6521739130434785</v>
      </c>
      <c r="P215" s="31">
        <v>105.62336956521736</v>
      </c>
      <c r="Q215" s="31">
        <v>83.507608695652138</v>
      </c>
      <c r="R215" s="31">
        <v>22.115760869565214</v>
      </c>
      <c r="S215" s="31">
        <v>279.21967391304344</v>
      </c>
      <c r="T215" s="31">
        <v>259.23630434782609</v>
      </c>
      <c r="U215" s="31">
        <v>18.764239130434774</v>
      </c>
      <c r="V215" s="31">
        <v>1.2191304347826089</v>
      </c>
      <c r="W215" s="31">
        <v>0</v>
      </c>
      <c r="X215" s="31">
        <v>0</v>
      </c>
      <c r="Y215" s="31">
        <v>0</v>
      </c>
      <c r="Z215" s="31">
        <v>0</v>
      </c>
      <c r="AA215" s="31">
        <v>0</v>
      </c>
      <c r="AB215" s="31">
        <v>0</v>
      </c>
      <c r="AC215" s="31">
        <v>0</v>
      </c>
      <c r="AD215" s="31">
        <v>0</v>
      </c>
      <c r="AE215" s="31">
        <v>0</v>
      </c>
      <c r="AF215" t="s">
        <v>7</v>
      </c>
      <c r="AG215" s="32">
        <v>4</v>
      </c>
      <c r="AH215"/>
    </row>
    <row r="216" spans="1:34" x14ac:dyDescent="0.25">
      <c r="A216" t="s">
        <v>634</v>
      </c>
      <c r="B216" t="s">
        <v>422</v>
      </c>
      <c r="C216" t="s">
        <v>471</v>
      </c>
      <c r="D216" t="s">
        <v>592</v>
      </c>
      <c r="E216" s="31">
        <v>25.347826086956523</v>
      </c>
      <c r="F216" s="31">
        <v>2.7635334476843902</v>
      </c>
      <c r="G216" s="31">
        <v>2.430141509433962</v>
      </c>
      <c r="H216" s="31">
        <v>1.018782161234991</v>
      </c>
      <c r="I216" s="31">
        <v>0.68539022298456254</v>
      </c>
      <c r="J216" s="31">
        <v>70.04956521739129</v>
      </c>
      <c r="K216" s="31">
        <v>61.598804347826089</v>
      </c>
      <c r="L216" s="31">
        <v>25.82391304347825</v>
      </c>
      <c r="M216" s="31">
        <v>17.373152173913041</v>
      </c>
      <c r="N216" s="31">
        <v>5.378260869565211</v>
      </c>
      <c r="O216" s="31">
        <v>3.0724999999999967</v>
      </c>
      <c r="P216" s="31">
        <v>11.330869565217393</v>
      </c>
      <c r="Q216" s="31">
        <v>11.330869565217393</v>
      </c>
      <c r="R216" s="31">
        <v>0</v>
      </c>
      <c r="S216" s="31">
        <v>32.894782608695657</v>
      </c>
      <c r="T216" s="31">
        <v>32.894782608695657</v>
      </c>
      <c r="U216" s="31">
        <v>0</v>
      </c>
      <c r="V216" s="31">
        <v>0</v>
      </c>
      <c r="W216" s="31">
        <v>0</v>
      </c>
      <c r="X216" s="31">
        <v>0</v>
      </c>
      <c r="Y216" s="31">
        <v>0</v>
      </c>
      <c r="Z216" s="31">
        <v>0</v>
      </c>
      <c r="AA216" s="31">
        <v>0</v>
      </c>
      <c r="AB216" s="31">
        <v>0</v>
      </c>
      <c r="AC216" s="31">
        <v>0</v>
      </c>
      <c r="AD216" s="31">
        <v>0</v>
      </c>
      <c r="AE216" s="31">
        <v>0</v>
      </c>
      <c r="AF216" t="s">
        <v>202</v>
      </c>
      <c r="AG216" s="32">
        <v>4</v>
      </c>
      <c r="AH216"/>
    </row>
    <row r="217" spans="1:34" x14ac:dyDescent="0.25">
      <c r="A217" t="s">
        <v>634</v>
      </c>
      <c r="B217" t="s">
        <v>378</v>
      </c>
      <c r="C217" t="s">
        <v>547</v>
      </c>
      <c r="D217" t="s">
        <v>574</v>
      </c>
      <c r="E217" s="31">
        <v>23.25</v>
      </c>
      <c r="F217" s="31">
        <v>4.0745254791958869</v>
      </c>
      <c r="G217" s="31">
        <v>3.7522159887798039</v>
      </c>
      <c r="H217" s="31">
        <v>1.1851285647498833</v>
      </c>
      <c r="I217" s="31">
        <v>0.86281907433380078</v>
      </c>
      <c r="J217" s="31">
        <v>94.732717391304362</v>
      </c>
      <c r="K217" s="31">
        <v>87.239021739130436</v>
      </c>
      <c r="L217" s="31">
        <v>27.554239130434784</v>
      </c>
      <c r="M217" s="31">
        <v>20.060543478260868</v>
      </c>
      <c r="N217" s="31">
        <v>3.6558695652173929</v>
      </c>
      <c r="O217" s="31">
        <v>3.8378260869565226</v>
      </c>
      <c r="P217" s="31">
        <v>19.240326086956529</v>
      </c>
      <c r="Q217" s="31">
        <v>19.240326086956529</v>
      </c>
      <c r="R217" s="31">
        <v>0</v>
      </c>
      <c r="S217" s="31">
        <v>47.938152173913046</v>
      </c>
      <c r="T217" s="31">
        <v>47.938152173913046</v>
      </c>
      <c r="U217" s="31">
        <v>0</v>
      </c>
      <c r="V217" s="31">
        <v>0</v>
      </c>
      <c r="W217" s="31">
        <v>0</v>
      </c>
      <c r="X217" s="31">
        <v>0</v>
      </c>
      <c r="Y217" s="31">
        <v>0</v>
      </c>
      <c r="Z217" s="31">
        <v>0</v>
      </c>
      <c r="AA217" s="31">
        <v>0</v>
      </c>
      <c r="AB217" s="31">
        <v>0</v>
      </c>
      <c r="AC217" s="31">
        <v>0</v>
      </c>
      <c r="AD217" s="31">
        <v>0</v>
      </c>
      <c r="AE217" s="31">
        <v>0</v>
      </c>
      <c r="AF217" t="s">
        <v>158</v>
      </c>
      <c r="AG217" s="32">
        <v>4</v>
      </c>
      <c r="AH217"/>
    </row>
    <row r="218" spans="1:34" x14ac:dyDescent="0.25">
      <c r="A218" t="s">
        <v>634</v>
      </c>
      <c r="B218" t="s">
        <v>388</v>
      </c>
      <c r="C218" t="s">
        <v>471</v>
      </c>
      <c r="D218" t="s">
        <v>592</v>
      </c>
      <c r="E218" s="31">
        <v>88.815217391304344</v>
      </c>
      <c r="F218" s="31">
        <v>3.1087443397380983</v>
      </c>
      <c r="G218" s="31">
        <v>2.8453420633949329</v>
      </c>
      <c r="H218" s="31">
        <v>0.46132419532492958</v>
      </c>
      <c r="I218" s="31">
        <v>0.19792191898176481</v>
      </c>
      <c r="J218" s="31">
        <v>276.1038043478261</v>
      </c>
      <c r="K218" s="31">
        <v>252.70967391304345</v>
      </c>
      <c r="L218" s="31">
        <v>40.97260869565217</v>
      </c>
      <c r="M218" s="31">
        <v>17.578478260869566</v>
      </c>
      <c r="N218" s="31">
        <v>17.100652173913037</v>
      </c>
      <c r="O218" s="31">
        <v>6.2934782608695654</v>
      </c>
      <c r="P218" s="31">
        <v>67.936195652173893</v>
      </c>
      <c r="Q218" s="31">
        <v>67.936195652173893</v>
      </c>
      <c r="R218" s="31">
        <v>0</v>
      </c>
      <c r="S218" s="31">
        <v>167.19499999999999</v>
      </c>
      <c r="T218" s="31">
        <v>144.31141304347827</v>
      </c>
      <c r="U218" s="31">
        <v>22.883586956521732</v>
      </c>
      <c r="V218" s="31">
        <v>0</v>
      </c>
      <c r="W218" s="31">
        <v>32.2425</v>
      </c>
      <c r="X218" s="31">
        <v>7.1988043478260879</v>
      </c>
      <c r="Y218" s="31">
        <v>5.7030434782608701</v>
      </c>
      <c r="Z218" s="31">
        <v>1.5108695652173914</v>
      </c>
      <c r="AA218" s="31">
        <v>10.201521739130435</v>
      </c>
      <c r="AB218" s="31">
        <v>0</v>
      </c>
      <c r="AC218" s="31">
        <v>7.6282608695652181</v>
      </c>
      <c r="AD218" s="31">
        <v>0</v>
      </c>
      <c r="AE218" s="31">
        <v>0</v>
      </c>
      <c r="AF218" t="s">
        <v>168</v>
      </c>
      <c r="AG218" s="32">
        <v>4</v>
      </c>
      <c r="AH218"/>
    </row>
    <row r="219" spans="1:34" x14ac:dyDescent="0.25">
      <c r="A219" t="s">
        <v>634</v>
      </c>
      <c r="B219" t="s">
        <v>295</v>
      </c>
      <c r="C219" t="s">
        <v>493</v>
      </c>
      <c r="D219" t="s">
        <v>604</v>
      </c>
      <c r="E219" s="31">
        <v>81.173913043478265</v>
      </c>
      <c r="F219" s="31">
        <v>3.7037694161756827</v>
      </c>
      <c r="G219" s="31">
        <v>3.5368572576325654</v>
      </c>
      <c r="H219" s="31">
        <v>0.59540707016604177</v>
      </c>
      <c r="I219" s="31">
        <v>0.42849491162292441</v>
      </c>
      <c r="J219" s="31">
        <v>300.64945652173913</v>
      </c>
      <c r="K219" s="31">
        <v>287.10054347826087</v>
      </c>
      <c r="L219" s="31">
        <v>48.331521739130437</v>
      </c>
      <c r="M219" s="31">
        <v>34.782608695652172</v>
      </c>
      <c r="N219" s="31">
        <v>6.0706521739130439</v>
      </c>
      <c r="O219" s="31">
        <v>7.4782608695652177</v>
      </c>
      <c r="P219" s="31">
        <v>47.084239130434781</v>
      </c>
      <c r="Q219" s="31">
        <v>47.084239130434781</v>
      </c>
      <c r="R219" s="31">
        <v>0</v>
      </c>
      <c r="S219" s="31">
        <v>205.23369565217391</v>
      </c>
      <c r="T219" s="31">
        <v>198.03532608695653</v>
      </c>
      <c r="U219" s="31">
        <v>1.9184782608695652</v>
      </c>
      <c r="V219" s="31">
        <v>5.2798913043478262</v>
      </c>
      <c r="W219" s="31">
        <v>0</v>
      </c>
      <c r="X219" s="31">
        <v>0</v>
      </c>
      <c r="Y219" s="31">
        <v>0</v>
      </c>
      <c r="Z219" s="31">
        <v>0</v>
      </c>
      <c r="AA219" s="31">
        <v>0</v>
      </c>
      <c r="AB219" s="31">
        <v>0</v>
      </c>
      <c r="AC219" s="31">
        <v>0</v>
      </c>
      <c r="AD219" s="31">
        <v>0</v>
      </c>
      <c r="AE219" s="31">
        <v>0</v>
      </c>
      <c r="AF219" t="s">
        <v>75</v>
      </c>
      <c r="AG219" s="32">
        <v>4</v>
      </c>
      <c r="AH219"/>
    </row>
    <row r="220" spans="1:34" x14ac:dyDescent="0.25">
      <c r="A220" t="s">
        <v>634</v>
      </c>
      <c r="B220" t="s">
        <v>317</v>
      </c>
      <c r="C220" t="s">
        <v>507</v>
      </c>
      <c r="D220" t="s">
        <v>612</v>
      </c>
      <c r="E220" s="31">
        <v>57.880434782608695</v>
      </c>
      <c r="F220" s="31">
        <v>4.0894046948356806</v>
      </c>
      <c r="G220" s="31">
        <v>3.7811417840375587</v>
      </c>
      <c r="H220" s="31">
        <v>0.50338028169014082</v>
      </c>
      <c r="I220" s="31">
        <v>0.23131455399061032</v>
      </c>
      <c r="J220" s="31">
        <v>236.69652173913045</v>
      </c>
      <c r="K220" s="31">
        <v>218.8541304347826</v>
      </c>
      <c r="L220" s="31">
        <v>29.135869565217391</v>
      </c>
      <c r="M220" s="31">
        <v>13.388586956521738</v>
      </c>
      <c r="N220" s="31">
        <v>10.877717391304348</v>
      </c>
      <c r="O220" s="31">
        <v>4.8695652173913047</v>
      </c>
      <c r="P220" s="31">
        <v>75.647608695652167</v>
      </c>
      <c r="Q220" s="31">
        <v>73.552499999999995</v>
      </c>
      <c r="R220" s="31">
        <v>2.0951086956521738</v>
      </c>
      <c r="S220" s="31">
        <v>131.91304347826087</v>
      </c>
      <c r="T220" s="31">
        <v>131.91304347826087</v>
      </c>
      <c r="U220" s="31">
        <v>0</v>
      </c>
      <c r="V220" s="31">
        <v>0</v>
      </c>
      <c r="W220" s="31">
        <v>0.46739130434782611</v>
      </c>
      <c r="X220" s="31">
        <v>0</v>
      </c>
      <c r="Y220" s="31">
        <v>0</v>
      </c>
      <c r="Z220" s="31">
        <v>0</v>
      </c>
      <c r="AA220" s="31">
        <v>0.46739130434782611</v>
      </c>
      <c r="AB220" s="31">
        <v>0</v>
      </c>
      <c r="AC220" s="31">
        <v>0</v>
      </c>
      <c r="AD220" s="31">
        <v>0</v>
      </c>
      <c r="AE220" s="31">
        <v>0</v>
      </c>
      <c r="AF220" t="s">
        <v>97</v>
      </c>
      <c r="AG220" s="32">
        <v>4</v>
      </c>
      <c r="AH220"/>
    </row>
    <row r="221" spans="1:34" x14ac:dyDescent="0.25">
      <c r="A221" t="s">
        <v>634</v>
      </c>
      <c r="B221" t="s">
        <v>380</v>
      </c>
      <c r="C221" t="s">
        <v>456</v>
      </c>
      <c r="D221" t="s">
        <v>580</v>
      </c>
      <c r="E221" s="31">
        <v>102.90217391304348</v>
      </c>
      <c r="F221" s="31">
        <v>3.7575567761698534</v>
      </c>
      <c r="G221" s="31">
        <v>3.2340540826027255</v>
      </c>
      <c r="H221" s="31">
        <v>0.61323544945600506</v>
      </c>
      <c r="I221" s="31">
        <v>0.23978028942642865</v>
      </c>
      <c r="J221" s="31">
        <v>386.66076086956525</v>
      </c>
      <c r="K221" s="31">
        <v>332.79119565217394</v>
      </c>
      <c r="L221" s="31">
        <v>63.103260869565219</v>
      </c>
      <c r="M221" s="31">
        <v>24.673913043478262</v>
      </c>
      <c r="N221" s="31">
        <v>38.429347826086953</v>
      </c>
      <c r="O221" s="31">
        <v>0</v>
      </c>
      <c r="P221" s="31">
        <v>91.323369565217391</v>
      </c>
      <c r="Q221" s="31">
        <v>75.883152173913047</v>
      </c>
      <c r="R221" s="31">
        <v>15.440217391304348</v>
      </c>
      <c r="S221" s="31">
        <v>232.23413043478263</v>
      </c>
      <c r="T221" s="31">
        <v>205.48413043478263</v>
      </c>
      <c r="U221" s="31">
        <v>1.2690217391304348</v>
      </c>
      <c r="V221" s="31">
        <v>25.480978260869566</v>
      </c>
      <c r="W221" s="31">
        <v>8.6956521739130432E-2</v>
      </c>
      <c r="X221" s="31">
        <v>0</v>
      </c>
      <c r="Y221" s="31">
        <v>8.6956521739130432E-2</v>
      </c>
      <c r="Z221" s="31">
        <v>0</v>
      </c>
      <c r="AA221" s="31">
        <v>0</v>
      </c>
      <c r="AB221" s="31">
        <v>0</v>
      </c>
      <c r="AC221" s="31">
        <v>0</v>
      </c>
      <c r="AD221" s="31">
        <v>0</v>
      </c>
      <c r="AE221" s="31">
        <v>0</v>
      </c>
      <c r="AF221" t="s">
        <v>160</v>
      </c>
      <c r="AG221" s="32">
        <v>4</v>
      </c>
      <c r="AH221"/>
    </row>
    <row r="222" spans="1:34" x14ac:dyDescent="0.25">
      <c r="AH222"/>
    </row>
    <row r="223" spans="1:34" x14ac:dyDescent="0.25">
      <c r="W223" s="31"/>
      <c r="AH223"/>
    </row>
    <row r="224" spans="1:34" x14ac:dyDescent="0.25">
      <c r="AH224"/>
    </row>
    <row r="225" spans="34:34" x14ac:dyDescent="0.25">
      <c r="AH225"/>
    </row>
    <row r="226" spans="34:34" x14ac:dyDescent="0.25">
      <c r="AH226"/>
    </row>
    <row r="233" spans="34:34" x14ac:dyDescent="0.25">
      <c r="AH233"/>
    </row>
  </sheetData>
  <pageMargins left="0.7" right="0.7" top="0.75" bottom="0.75" header="0.3" footer="0.3"/>
  <pageSetup orientation="portrait" horizontalDpi="1200" verticalDpi="1200" r:id="rId1"/>
  <ignoredErrors>
    <ignoredError sqref="AF2:AF22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234"/>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684</v>
      </c>
      <c r="B1" s="1" t="s">
        <v>751</v>
      </c>
      <c r="C1" s="1" t="s">
        <v>687</v>
      </c>
      <c r="D1" s="1" t="s">
        <v>686</v>
      </c>
      <c r="E1" s="1" t="s">
        <v>688</v>
      </c>
      <c r="F1" s="1" t="s">
        <v>731</v>
      </c>
      <c r="G1" s="1" t="s">
        <v>754</v>
      </c>
      <c r="H1" s="35" t="s">
        <v>756</v>
      </c>
      <c r="I1" s="1" t="s">
        <v>732</v>
      </c>
      <c r="J1" s="1" t="s">
        <v>757</v>
      </c>
      <c r="K1" s="35" t="s">
        <v>758</v>
      </c>
      <c r="L1" s="1" t="s">
        <v>734</v>
      </c>
      <c r="M1" s="1" t="s">
        <v>744</v>
      </c>
      <c r="N1" s="35" t="s">
        <v>759</v>
      </c>
      <c r="O1" s="1" t="s">
        <v>735</v>
      </c>
      <c r="P1" s="1" t="s">
        <v>743</v>
      </c>
      <c r="Q1" s="35" t="s">
        <v>760</v>
      </c>
      <c r="R1" s="1" t="s">
        <v>736</v>
      </c>
      <c r="S1" s="1" t="s">
        <v>745</v>
      </c>
      <c r="T1" s="35" t="s">
        <v>761</v>
      </c>
      <c r="U1" s="1" t="s">
        <v>742</v>
      </c>
      <c r="V1" s="1" t="s">
        <v>755</v>
      </c>
      <c r="W1" s="35" t="s">
        <v>762</v>
      </c>
      <c r="X1" s="1" t="s">
        <v>737</v>
      </c>
      <c r="Y1" s="1" t="s">
        <v>746</v>
      </c>
      <c r="Z1" s="35" t="s">
        <v>763</v>
      </c>
      <c r="AA1" s="1" t="s">
        <v>738</v>
      </c>
      <c r="AB1" s="1" t="s">
        <v>747</v>
      </c>
      <c r="AC1" s="35" t="s">
        <v>764</v>
      </c>
      <c r="AD1" s="1" t="s">
        <v>739</v>
      </c>
      <c r="AE1" s="1" t="s">
        <v>748</v>
      </c>
      <c r="AF1" s="35" t="s">
        <v>765</v>
      </c>
      <c r="AG1" s="1" t="s">
        <v>740</v>
      </c>
      <c r="AH1" s="1" t="s">
        <v>749</v>
      </c>
      <c r="AI1" s="35" t="s">
        <v>766</v>
      </c>
      <c r="AJ1" s="1" t="s">
        <v>685</v>
      </c>
      <c r="AK1" s="38" t="s">
        <v>696</v>
      </c>
    </row>
    <row r="2" spans="1:46" x14ac:dyDescent="0.25">
      <c r="A2" t="s">
        <v>634</v>
      </c>
      <c r="B2" t="s">
        <v>381</v>
      </c>
      <c r="C2" t="s">
        <v>516</v>
      </c>
      <c r="D2" t="s">
        <v>610</v>
      </c>
      <c r="E2" s="31">
        <v>48.467391304347828</v>
      </c>
      <c r="F2" s="31">
        <v>201.54315217391306</v>
      </c>
      <c r="G2" s="31">
        <v>0.25543478260869568</v>
      </c>
      <c r="H2" s="36">
        <v>1.2673949963245546E-3</v>
      </c>
      <c r="I2" s="31">
        <v>17.442934782608695</v>
      </c>
      <c r="J2" s="31">
        <v>0.25543478260869568</v>
      </c>
      <c r="K2" s="36">
        <v>1.4644025549150961E-2</v>
      </c>
      <c r="L2" s="31">
        <v>8.559239130434781</v>
      </c>
      <c r="M2" s="31">
        <v>0</v>
      </c>
      <c r="N2" s="36">
        <v>0</v>
      </c>
      <c r="O2" s="31">
        <v>4.9407608695652172</v>
      </c>
      <c r="P2" s="31">
        <v>0.25543478260869568</v>
      </c>
      <c r="Q2" s="36">
        <v>5.1699483005169952E-2</v>
      </c>
      <c r="R2" s="31">
        <v>3.9429347826086958</v>
      </c>
      <c r="S2" s="31">
        <v>0</v>
      </c>
      <c r="T2" s="36">
        <v>0</v>
      </c>
      <c r="U2" s="31">
        <v>38.195652173913047</v>
      </c>
      <c r="V2" s="31">
        <v>0</v>
      </c>
      <c r="W2" s="36">
        <v>0</v>
      </c>
      <c r="X2" s="31">
        <v>1.548913043478261</v>
      </c>
      <c r="Y2" s="31">
        <v>0</v>
      </c>
      <c r="Z2" s="36">
        <v>0</v>
      </c>
      <c r="AA2" s="31">
        <v>139.69989130434783</v>
      </c>
      <c r="AB2" s="31">
        <v>0</v>
      </c>
      <c r="AC2" s="36">
        <v>0</v>
      </c>
      <c r="AD2" s="31">
        <v>0</v>
      </c>
      <c r="AE2" s="31">
        <v>0</v>
      </c>
      <c r="AF2" s="36" t="s">
        <v>827</v>
      </c>
      <c r="AG2" s="31">
        <v>4.655760869565218</v>
      </c>
      <c r="AH2" s="31">
        <v>0</v>
      </c>
      <c r="AI2" s="36">
        <v>0</v>
      </c>
      <c r="AJ2" t="s">
        <v>161</v>
      </c>
      <c r="AK2" s="37">
        <v>4</v>
      </c>
      <c r="AT2"/>
    </row>
    <row r="3" spans="1:46" x14ac:dyDescent="0.25">
      <c r="A3" t="s">
        <v>634</v>
      </c>
      <c r="B3" t="s">
        <v>290</v>
      </c>
      <c r="C3" t="s">
        <v>490</v>
      </c>
      <c r="D3" t="s">
        <v>602</v>
      </c>
      <c r="E3" s="31">
        <v>144.06521739130434</v>
      </c>
      <c r="F3" s="31">
        <v>499.14434782608703</v>
      </c>
      <c r="G3" s="31">
        <v>112.19010869565221</v>
      </c>
      <c r="H3" s="36">
        <v>0.22476485847084407</v>
      </c>
      <c r="I3" s="31">
        <v>52.294239130434796</v>
      </c>
      <c r="J3" s="31">
        <v>3.1176086956521738</v>
      </c>
      <c r="K3" s="36">
        <v>5.9616675708314346E-2</v>
      </c>
      <c r="L3" s="31">
        <v>40.963369565217405</v>
      </c>
      <c r="M3" s="31">
        <v>2.548695652173913</v>
      </c>
      <c r="N3" s="36">
        <v>6.2218896522078293E-2</v>
      </c>
      <c r="O3" s="31">
        <v>6.0265217391304358</v>
      </c>
      <c r="P3" s="31">
        <v>0.56891304347826088</v>
      </c>
      <c r="Q3" s="36">
        <v>9.4401558329124863E-2</v>
      </c>
      <c r="R3" s="31">
        <v>5.3043478260869561</v>
      </c>
      <c r="S3" s="31">
        <v>0</v>
      </c>
      <c r="T3" s="36">
        <v>0</v>
      </c>
      <c r="U3" s="31">
        <v>142.02130434782612</v>
      </c>
      <c r="V3" s="31">
        <v>76.877608695652199</v>
      </c>
      <c r="W3" s="36">
        <v>0.54131039739904308</v>
      </c>
      <c r="X3" s="31">
        <v>9.7213043478260897</v>
      </c>
      <c r="Y3" s="31">
        <v>0</v>
      </c>
      <c r="Z3" s="36">
        <v>0</v>
      </c>
      <c r="AA3" s="31">
        <v>274.87434782608699</v>
      </c>
      <c r="AB3" s="31">
        <v>32.194891304347827</v>
      </c>
      <c r="AC3" s="36">
        <v>0.11712584880680658</v>
      </c>
      <c r="AD3" s="31">
        <v>20.233152173913044</v>
      </c>
      <c r="AE3" s="31">
        <v>0</v>
      </c>
      <c r="AF3" s="36">
        <v>0</v>
      </c>
      <c r="AG3" s="31">
        <v>0</v>
      </c>
      <c r="AH3" s="31">
        <v>0</v>
      </c>
      <c r="AI3" s="36" t="s">
        <v>827</v>
      </c>
      <c r="AJ3" t="s">
        <v>70</v>
      </c>
      <c r="AK3" s="37">
        <v>4</v>
      </c>
      <c r="AT3"/>
    </row>
    <row r="4" spans="1:46" x14ac:dyDescent="0.25">
      <c r="A4" t="s">
        <v>634</v>
      </c>
      <c r="B4" t="s">
        <v>430</v>
      </c>
      <c r="C4" t="s">
        <v>471</v>
      </c>
      <c r="D4" t="s">
        <v>592</v>
      </c>
      <c r="E4" s="31">
        <v>74.152173913043484</v>
      </c>
      <c r="F4" s="31">
        <v>293.78260869565219</v>
      </c>
      <c r="G4" s="31">
        <v>0</v>
      </c>
      <c r="H4" s="36">
        <v>0</v>
      </c>
      <c r="I4" s="31">
        <v>78.46467391304347</v>
      </c>
      <c r="J4" s="31">
        <v>0</v>
      </c>
      <c r="K4" s="36">
        <v>0</v>
      </c>
      <c r="L4" s="31">
        <v>39.394021739130437</v>
      </c>
      <c r="M4" s="31">
        <v>0</v>
      </c>
      <c r="N4" s="36">
        <v>0</v>
      </c>
      <c r="O4" s="31">
        <v>33.548913043478258</v>
      </c>
      <c r="P4" s="31">
        <v>0</v>
      </c>
      <c r="Q4" s="36">
        <v>0</v>
      </c>
      <c r="R4" s="31">
        <v>5.5217391304347823</v>
      </c>
      <c r="S4" s="31">
        <v>0</v>
      </c>
      <c r="T4" s="36">
        <v>0</v>
      </c>
      <c r="U4" s="31">
        <v>45.317934782608695</v>
      </c>
      <c r="V4" s="31">
        <v>0</v>
      </c>
      <c r="W4" s="36">
        <v>0</v>
      </c>
      <c r="X4" s="31">
        <v>6.0108695652173916</v>
      </c>
      <c r="Y4" s="31">
        <v>0</v>
      </c>
      <c r="Z4" s="36">
        <v>0</v>
      </c>
      <c r="AA4" s="31">
        <v>162.76902173913044</v>
      </c>
      <c r="AB4" s="31">
        <v>0</v>
      </c>
      <c r="AC4" s="36">
        <v>0</v>
      </c>
      <c r="AD4" s="31">
        <v>1.2201086956521738</v>
      </c>
      <c r="AE4" s="31">
        <v>0</v>
      </c>
      <c r="AF4" s="36">
        <v>0</v>
      </c>
      <c r="AG4" s="31">
        <v>0</v>
      </c>
      <c r="AH4" s="31">
        <v>0</v>
      </c>
      <c r="AI4" s="36" t="s">
        <v>827</v>
      </c>
      <c r="AJ4" t="s">
        <v>210</v>
      </c>
      <c r="AK4" s="37">
        <v>4</v>
      </c>
      <c r="AT4"/>
    </row>
    <row r="5" spans="1:46" x14ac:dyDescent="0.25">
      <c r="A5" t="s">
        <v>634</v>
      </c>
      <c r="B5" t="s">
        <v>307</v>
      </c>
      <c r="C5" t="s">
        <v>500</v>
      </c>
      <c r="D5" t="s">
        <v>582</v>
      </c>
      <c r="E5" s="31">
        <v>154.64130434782609</v>
      </c>
      <c r="F5" s="31">
        <v>707.79456521739121</v>
      </c>
      <c r="G5" s="31">
        <v>0</v>
      </c>
      <c r="H5" s="36">
        <v>0</v>
      </c>
      <c r="I5" s="31">
        <v>117.02815217391303</v>
      </c>
      <c r="J5" s="31">
        <v>0</v>
      </c>
      <c r="K5" s="36">
        <v>0</v>
      </c>
      <c r="L5" s="31">
        <v>99.919999999999987</v>
      </c>
      <c r="M5" s="31">
        <v>0</v>
      </c>
      <c r="N5" s="36">
        <v>0</v>
      </c>
      <c r="O5" s="31">
        <v>11.862499999999997</v>
      </c>
      <c r="P5" s="31">
        <v>0</v>
      </c>
      <c r="Q5" s="36">
        <v>0</v>
      </c>
      <c r="R5" s="31">
        <v>5.2456521739130437</v>
      </c>
      <c r="S5" s="31">
        <v>0</v>
      </c>
      <c r="T5" s="36">
        <v>0</v>
      </c>
      <c r="U5" s="31">
        <v>126.54847826086956</v>
      </c>
      <c r="V5" s="31">
        <v>0</v>
      </c>
      <c r="W5" s="36">
        <v>0</v>
      </c>
      <c r="X5" s="31">
        <v>42.786195652173909</v>
      </c>
      <c r="Y5" s="31">
        <v>0</v>
      </c>
      <c r="Z5" s="36">
        <v>0</v>
      </c>
      <c r="AA5" s="31">
        <v>377.31923913043471</v>
      </c>
      <c r="AB5" s="31">
        <v>0</v>
      </c>
      <c r="AC5" s="36">
        <v>0</v>
      </c>
      <c r="AD5" s="31">
        <v>44.112499999999997</v>
      </c>
      <c r="AE5" s="31">
        <v>0</v>
      </c>
      <c r="AF5" s="36">
        <v>0</v>
      </c>
      <c r="AG5" s="31">
        <v>0</v>
      </c>
      <c r="AH5" s="31">
        <v>0</v>
      </c>
      <c r="AI5" s="36" t="s">
        <v>827</v>
      </c>
      <c r="AJ5" t="s">
        <v>87</v>
      </c>
      <c r="AK5" s="37">
        <v>4</v>
      </c>
      <c r="AT5"/>
    </row>
    <row r="6" spans="1:46" x14ac:dyDescent="0.25">
      <c r="A6" t="s">
        <v>634</v>
      </c>
      <c r="B6" t="s">
        <v>284</v>
      </c>
      <c r="C6" t="s">
        <v>485</v>
      </c>
      <c r="D6" t="s">
        <v>600</v>
      </c>
      <c r="E6" s="31">
        <v>68.75</v>
      </c>
      <c r="F6" s="31">
        <v>364.31793478260869</v>
      </c>
      <c r="G6" s="31">
        <v>0</v>
      </c>
      <c r="H6" s="36">
        <v>0</v>
      </c>
      <c r="I6" s="31">
        <v>75.59782608695653</v>
      </c>
      <c r="J6" s="31">
        <v>0</v>
      </c>
      <c r="K6" s="36">
        <v>0</v>
      </c>
      <c r="L6" s="31">
        <v>60.328804347826086</v>
      </c>
      <c r="M6" s="31">
        <v>0</v>
      </c>
      <c r="N6" s="36">
        <v>0</v>
      </c>
      <c r="O6" s="31">
        <v>10.396739130434783</v>
      </c>
      <c r="P6" s="31">
        <v>0</v>
      </c>
      <c r="Q6" s="36">
        <v>0</v>
      </c>
      <c r="R6" s="31">
        <v>4.8722826086956523</v>
      </c>
      <c r="S6" s="31">
        <v>0</v>
      </c>
      <c r="T6" s="36">
        <v>0</v>
      </c>
      <c r="U6" s="31">
        <v>57.896739130434781</v>
      </c>
      <c r="V6" s="31">
        <v>0</v>
      </c>
      <c r="W6" s="36">
        <v>0</v>
      </c>
      <c r="X6" s="31">
        <v>5.1548913043478262</v>
      </c>
      <c r="Y6" s="31">
        <v>0</v>
      </c>
      <c r="Z6" s="36">
        <v>0</v>
      </c>
      <c r="AA6" s="31">
        <v>225.09782608695653</v>
      </c>
      <c r="AB6" s="31">
        <v>0</v>
      </c>
      <c r="AC6" s="36">
        <v>0</v>
      </c>
      <c r="AD6" s="31">
        <v>0.57065217391304346</v>
      </c>
      <c r="AE6" s="31">
        <v>0</v>
      </c>
      <c r="AF6" s="36">
        <v>0</v>
      </c>
      <c r="AG6" s="31">
        <v>0</v>
      </c>
      <c r="AH6" s="31">
        <v>0</v>
      </c>
      <c r="AI6" s="36" t="s">
        <v>827</v>
      </c>
      <c r="AJ6" t="s">
        <v>64</v>
      </c>
      <c r="AK6" s="37">
        <v>4</v>
      </c>
      <c r="AT6"/>
    </row>
    <row r="7" spans="1:46" x14ac:dyDescent="0.25">
      <c r="A7" t="s">
        <v>634</v>
      </c>
      <c r="B7" t="s">
        <v>257</v>
      </c>
      <c r="C7" t="s">
        <v>468</v>
      </c>
      <c r="D7" t="s">
        <v>589</v>
      </c>
      <c r="E7" s="31">
        <v>61.836956521739133</v>
      </c>
      <c r="F7" s="31">
        <v>254.56521739130434</v>
      </c>
      <c r="G7" s="31">
        <v>0</v>
      </c>
      <c r="H7" s="36">
        <v>0</v>
      </c>
      <c r="I7" s="31">
        <v>45.105978260869563</v>
      </c>
      <c r="J7" s="31">
        <v>0</v>
      </c>
      <c r="K7" s="36">
        <v>0</v>
      </c>
      <c r="L7" s="31">
        <v>7.8016304347826084</v>
      </c>
      <c r="M7" s="31">
        <v>0</v>
      </c>
      <c r="N7" s="36">
        <v>0</v>
      </c>
      <c r="O7" s="31">
        <v>18.608695652173914</v>
      </c>
      <c r="P7" s="31">
        <v>0</v>
      </c>
      <c r="Q7" s="36">
        <v>0</v>
      </c>
      <c r="R7" s="31">
        <v>18.695652173913043</v>
      </c>
      <c r="S7" s="31">
        <v>0</v>
      </c>
      <c r="T7" s="36">
        <v>0</v>
      </c>
      <c r="U7" s="31">
        <v>60.744565217391305</v>
      </c>
      <c r="V7" s="31">
        <v>0</v>
      </c>
      <c r="W7" s="36">
        <v>0</v>
      </c>
      <c r="X7" s="31">
        <v>0</v>
      </c>
      <c r="Y7" s="31">
        <v>0</v>
      </c>
      <c r="Z7" s="36" t="s">
        <v>827</v>
      </c>
      <c r="AA7" s="31">
        <v>132.71195652173913</v>
      </c>
      <c r="AB7" s="31">
        <v>0</v>
      </c>
      <c r="AC7" s="36">
        <v>0</v>
      </c>
      <c r="AD7" s="31">
        <v>16.002717391304348</v>
      </c>
      <c r="AE7" s="31">
        <v>0</v>
      </c>
      <c r="AF7" s="36">
        <v>0</v>
      </c>
      <c r="AG7" s="31">
        <v>0</v>
      </c>
      <c r="AH7" s="31">
        <v>0</v>
      </c>
      <c r="AI7" s="36" t="s">
        <v>827</v>
      </c>
      <c r="AJ7" t="s">
        <v>37</v>
      </c>
      <c r="AK7" s="37">
        <v>4</v>
      </c>
      <c r="AT7"/>
    </row>
    <row r="8" spans="1:46" x14ac:dyDescent="0.25">
      <c r="A8" t="s">
        <v>634</v>
      </c>
      <c r="B8" t="s">
        <v>259</v>
      </c>
      <c r="C8" t="s">
        <v>469</v>
      </c>
      <c r="D8" t="s">
        <v>590</v>
      </c>
      <c r="E8" s="31">
        <v>44.010869565217391</v>
      </c>
      <c r="F8" s="31">
        <v>197.42304347826087</v>
      </c>
      <c r="G8" s="31">
        <v>0</v>
      </c>
      <c r="H8" s="36">
        <v>0</v>
      </c>
      <c r="I8" s="31">
        <v>42.532608695652172</v>
      </c>
      <c r="J8" s="31">
        <v>0</v>
      </c>
      <c r="K8" s="36">
        <v>0</v>
      </c>
      <c r="L8" s="31">
        <v>36.978260869565219</v>
      </c>
      <c r="M8" s="31">
        <v>0</v>
      </c>
      <c r="N8" s="36">
        <v>0</v>
      </c>
      <c r="O8" s="31">
        <v>5.5543478260869561</v>
      </c>
      <c r="P8" s="31">
        <v>0</v>
      </c>
      <c r="Q8" s="36">
        <v>0</v>
      </c>
      <c r="R8" s="31">
        <v>0</v>
      </c>
      <c r="S8" s="31">
        <v>0</v>
      </c>
      <c r="T8" s="36" t="s">
        <v>827</v>
      </c>
      <c r="U8" s="31">
        <v>34.875</v>
      </c>
      <c r="V8" s="31">
        <v>0</v>
      </c>
      <c r="W8" s="36">
        <v>0</v>
      </c>
      <c r="X8" s="31">
        <v>0</v>
      </c>
      <c r="Y8" s="31">
        <v>0</v>
      </c>
      <c r="Z8" s="36" t="s">
        <v>827</v>
      </c>
      <c r="AA8" s="31">
        <v>118.34695652173913</v>
      </c>
      <c r="AB8" s="31">
        <v>0</v>
      </c>
      <c r="AC8" s="36">
        <v>0</v>
      </c>
      <c r="AD8" s="31">
        <v>1.6684782608695652</v>
      </c>
      <c r="AE8" s="31">
        <v>0</v>
      </c>
      <c r="AF8" s="36">
        <v>0</v>
      </c>
      <c r="AG8" s="31">
        <v>0</v>
      </c>
      <c r="AH8" s="31">
        <v>0</v>
      </c>
      <c r="AI8" s="36" t="s">
        <v>827</v>
      </c>
      <c r="AJ8" t="s">
        <v>39</v>
      </c>
      <c r="AK8" s="37">
        <v>4</v>
      </c>
      <c r="AT8"/>
    </row>
    <row r="9" spans="1:46" x14ac:dyDescent="0.25">
      <c r="A9" t="s">
        <v>634</v>
      </c>
      <c r="B9" t="s">
        <v>401</v>
      </c>
      <c r="C9" t="s">
        <v>554</v>
      </c>
      <c r="D9" t="s">
        <v>624</v>
      </c>
      <c r="E9" s="31">
        <v>91.456521739130437</v>
      </c>
      <c r="F9" s="31">
        <v>457.03619565217394</v>
      </c>
      <c r="G9" s="31">
        <v>0</v>
      </c>
      <c r="H9" s="36">
        <v>0</v>
      </c>
      <c r="I9" s="31">
        <v>95.930760869565205</v>
      </c>
      <c r="J9" s="31">
        <v>0</v>
      </c>
      <c r="K9" s="36">
        <v>0</v>
      </c>
      <c r="L9" s="31">
        <v>54.275217391304345</v>
      </c>
      <c r="M9" s="31">
        <v>0</v>
      </c>
      <c r="N9" s="36">
        <v>0</v>
      </c>
      <c r="O9" s="31">
        <v>35.621739130434769</v>
      </c>
      <c r="P9" s="31">
        <v>0</v>
      </c>
      <c r="Q9" s="36">
        <v>0</v>
      </c>
      <c r="R9" s="31">
        <v>6.0338043478260888</v>
      </c>
      <c r="S9" s="31">
        <v>0</v>
      </c>
      <c r="T9" s="36">
        <v>0</v>
      </c>
      <c r="U9" s="31">
        <v>77.291086956521752</v>
      </c>
      <c r="V9" s="31">
        <v>0</v>
      </c>
      <c r="W9" s="36">
        <v>0</v>
      </c>
      <c r="X9" s="31">
        <v>14.821630434782612</v>
      </c>
      <c r="Y9" s="31">
        <v>0</v>
      </c>
      <c r="Z9" s="36">
        <v>0</v>
      </c>
      <c r="AA9" s="31">
        <v>251.89141304347828</v>
      </c>
      <c r="AB9" s="31">
        <v>0</v>
      </c>
      <c r="AC9" s="36">
        <v>0</v>
      </c>
      <c r="AD9" s="31">
        <v>17.101304347826083</v>
      </c>
      <c r="AE9" s="31">
        <v>0</v>
      </c>
      <c r="AF9" s="36">
        <v>0</v>
      </c>
      <c r="AG9" s="31">
        <v>0</v>
      </c>
      <c r="AH9" s="31">
        <v>0</v>
      </c>
      <c r="AI9" s="36" t="s">
        <v>827</v>
      </c>
      <c r="AJ9" t="s">
        <v>181</v>
      </c>
      <c r="AK9" s="37">
        <v>4</v>
      </c>
      <c r="AT9"/>
    </row>
    <row r="10" spans="1:46" x14ac:dyDescent="0.25">
      <c r="A10" t="s">
        <v>634</v>
      </c>
      <c r="B10" t="s">
        <v>374</v>
      </c>
      <c r="C10" t="s">
        <v>476</v>
      </c>
      <c r="D10" t="s">
        <v>595</v>
      </c>
      <c r="E10" s="31">
        <v>70.25</v>
      </c>
      <c r="F10" s="31">
        <v>191.5353260869565</v>
      </c>
      <c r="G10" s="31">
        <v>0</v>
      </c>
      <c r="H10" s="36">
        <v>0</v>
      </c>
      <c r="I10" s="31">
        <v>43.301630434782609</v>
      </c>
      <c r="J10" s="31">
        <v>0</v>
      </c>
      <c r="K10" s="36">
        <v>0</v>
      </c>
      <c r="L10" s="31">
        <v>5.9429347826086953</v>
      </c>
      <c r="M10" s="31">
        <v>0</v>
      </c>
      <c r="N10" s="36">
        <v>0</v>
      </c>
      <c r="O10" s="31">
        <v>31.619565217391305</v>
      </c>
      <c r="P10" s="31">
        <v>0</v>
      </c>
      <c r="Q10" s="36">
        <v>0</v>
      </c>
      <c r="R10" s="31">
        <v>5.7391304347826084</v>
      </c>
      <c r="S10" s="31">
        <v>0</v>
      </c>
      <c r="T10" s="36">
        <v>0</v>
      </c>
      <c r="U10" s="31">
        <v>29.146739130434781</v>
      </c>
      <c r="V10" s="31">
        <v>0</v>
      </c>
      <c r="W10" s="36">
        <v>0</v>
      </c>
      <c r="X10" s="31">
        <v>4.0407608695652177</v>
      </c>
      <c r="Y10" s="31">
        <v>0</v>
      </c>
      <c r="Z10" s="36">
        <v>0</v>
      </c>
      <c r="AA10" s="31">
        <v>115.04619565217391</v>
      </c>
      <c r="AB10" s="31">
        <v>0</v>
      </c>
      <c r="AC10" s="36">
        <v>0</v>
      </c>
      <c r="AD10" s="31">
        <v>0</v>
      </c>
      <c r="AE10" s="31">
        <v>0</v>
      </c>
      <c r="AF10" s="36" t="s">
        <v>827</v>
      </c>
      <c r="AG10" s="31">
        <v>0</v>
      </c>
      <c r="AH10" s="31">
        <v>0</v>
      </c>
      <c r="AI10" s="36" t="s">
        <v>827</v>
      </c>
      <c r="AJ10" t="s">
        <v>154</v>
      </c>
      <c r="AK10" s="37">
        <v>4</v>
      </c>
      <c r="AT10"/>
    </row>
    <row r="11" spans="1:46" x14ac:dyDescent="0.25">
      <c r="A11" t="s">
        <v>634</v>
      </c>
      <c r="B11" t="s">
        <v>328</v>
      </c>
      <c r="C11" t="s">
        <v>517</v>
      </c>
      <c r="D11" t="s">
        <v>619</v>
      </c>
      <c r="E11" s="31">
        <v>116.21739130434783</v>
      </c>
      <c r="F11" s="31">
        <v>498.26554347826078</v>
      </c>
      <c r="G11" s="31">
        <v>10.705543478260868</v>
      </c>
      <c r="H11" s="36">
        <v>2.1485618699475552E-2</v>
      </c>
      <c r="I11" s="31">
        <v>53.097934782608704</v>
      </c>
      <c r="J11" s="31">
        <v>0</v>
      </c>
      <c r="K11" s="36">
        <v>0</v>
      </c>
      <c r="L11" s="31">
        <v>26.693369565217395</v>
      </c>
      <c r="M11" s="31">
        <v>0</v>
      </c>
      <c r="N11" s="36">
        <v>0</v>
      </c>
      <c r="O11" s="31">
        <v>20.839347826086957</v>
      </c>
      <c r="P11" s="31">
        <v>0</v>
      </c>
      <c r="Q11" s="36">
        <v>0</v>
      </c>
      <c r="R11" s="31">
        <v>5.5652173913043477</v>
      </c>
      <c r="S11" s="31">
        <v>0</v>
      </c>
      <c r="T11" s="36">
        <v>0</v>
      </c>
      <c r="U11" s="31">
        <v>133.73847826086958</v>
      </c>
      <c r="V11" s="31">
        <v>10.705543478260868</v>
      </c>
      <c r="W11" s="36">
        <v>8.0048342238339884E-2</v>
      </c>
      <c r="X11" s="31">
        <v>4.655760869565218</v>
      </c>
      <c r="Y11" s="31">
        <v>0</v>
      </c>
      <c r="Z11" s="36">
        <v>0</v>
      </c>
      <c r="AA11" s="31">
        <v>248.35967391304339</v>
      </c>
      <c r="AB11" s="31">
        <v>0</v>
      </c>
      <c r="AC11" s="36">
        <v>0</v>
      </c>
      <c r="AD11" s="31">
        <v>13.685108695652174</v>
      </c>
      <c r="AE11" s="31">
        <v>0</v>
      </c>
      <c r="AF11" s="36">
        <v>0</v>
      </c>
      <c r="AG11" s="31">
        <v>44.728586956521724</v>
      </c>
      <c r="AH11" s="31">
        <v>0</v>
      </c>
      <c r="AI11" s="36">
        <v>0</v>
      </c>
      <c r="AJ11" t="s">
        <v>108</v>
      </c>
      <c r="AK11" s="37">
        <v>4</v>
      </c>
      <c r="AT11"/>
    </row>
    <row r="12" spans="1:46" x14ac:dyDescent="0.25">
      <c r="A12" t="s">
        <v>634</v>
      </c>
      <c r="B12" t="s">
        <v>287</v>
      </c>
      <c r="C12" t="s">
        <v>488</v>
      </c>
      <c r="D12" t="s">
        <v>600</v>
      </c>
      <c r="E12" s="31">
        <v>51.358695652173914</v>
      </c>
      <c r="F12" s="31">
        <v>220.5291304347825</v>
      </c>
      <c r="G12" s="31">
        <v>0</v>
      </c>
      <c r="H12" s="36">
        <v>0</v>
      </c>
      <c r="I12" s="31">
        <v>43.413152173913033</v>
      </c>
      <c r="J12" s="31">
        <v>0</v>
      </c>
      <c r="K12" s="36">
        <v>0</v>
      </c>
      <c r="L12" s="31">
        <v>35.587065217391299</v>
      </c>
      <c r="M12" s="31">
        <v>0</v>
      </c>
      <c r="N12" s="36">
        <v>0</v>
      </c>
      <c r="O12" s="31">
        <v>2.2608695652173911</v>
      </c>
      <c r="P12" s="31">
        <v>0</v>
      </c>
      <c r="Q12" s="36">
        <v>0</v>
      </c>
      <c r="R12" s="31">
        <v>5.5652173913043477</v>
      </c>
      <c r="S12" s="31">
        <v>0</v>
      </c>
      <c r="T12" s="36">
        <v>0</v>
      </c>
      <c r="U12" s="31">
        <v>23.723804347826082</v>
      </c>
      <c r="V12" s="31">
        <v>0</v>
      </c>
      <c r="W12" s="36">
        <v>0</v>
      </c>
      <c r="X12" s="31">
        <v>0.69500000000000006</v>
      </c>
      <c r="Y12" s="31">
        <v>0</v>
      </c>
      <c r="Z12" s="36">
        <v>0</v>
      </c>
      <c r="AA12" s="31">
        <v>147.78793478260863</v>
      </c>
      <c r="AB12" s="31">
        <v>0</v>
      </c>
      <c r="AC12" s="36">
        <v>0</v>
      </c>
      <c r="AD12" s="31">
        <v>4.9092391304347824</v>
      </c>
      <c r="AE12" s="31">
        <v>0</v>
      </c>
      <c r="AF12" s="36">
        <v>0</v>
      </c>
      <c r="AG12" s="31">
        <v>0</v>
      </c>
      <c r="AH12" s="31">
        <v>0</v>
      </c>
      <c r="AI12" s="36" t="s">
        <v>827</v>
      </c>
      <c r="AJ12" t="s">
        <v>67</v>
      </c>
      <c r="AK12" s="37">
        <v>4</v>
      </c>
      <c r="AT12"/>
    </row>
    <row r="13" spans="1:46" x14ac:dyDescent="0.25">
      <c r="A13" t="s">
        <v>634</v>
      </c>
      <c r="B13" t="s">
        <v>298</v>
      </c>
      <c r="C13" t="s">
        <v>441</v>
      </c>
      <c r="D13" t="s">
        <v>568</v>
      </c>
      <c r="E13" s="31">
        <v>104.35869565217391</v>
      </c>
      <c r="F13" s="31">
        <v>5.9130434782608692</v>
      </c>
      <c r="G13" s="31">
        <v>0</v>
      </c>
      <c r="H13" s="36">
        <v>0</v>
      </c>
      <c r="I13" s="31">
        <v>5.9130434782608692</v>
      </c>
      <c r="J13" s="31">
        <v>0</v>
      </c>
      <c r="K13" s="36">
        <v>0</v>
      </c>
      <c r="L13" s="31">
        <v>0</v>
      </c>
      <c r="M13" s="31">
        <v>0</v>
      </c>
      <c r="N13" s="36" t="s">
        <v>827</v>
      </c>
      <c r="O13" s="31">
        <v>0</v>
      </c>
      <c r="P13" s="31">
        <v>0</v>
      </c>
      <c r="Q13" s="36" t="s">
        <v>827</v>
      </c>
      <c r="R13" s="31">
        <v>5.9130434782608692</v>
      </c>
      <c r="S13" s="31">
        <v>0</v>
      </c>
      <c r="T13" s="36">
        <v>0</v>
      </c>
      <c r="U13" s="31">
        <v>0</v>
      </c>
      <c r="V13" s="31">
        <v>0</v>
      </c>
      <c r="W13" s="36" t="s">
        <v>827</v>
      </c>
      <c r="X13" s="31">
        <v>0</v>
      </c>
      <c r="Y13" s="31">
        <v>0</v>
      </c>
      <c r="Z13" s="36" t="s">
        <v>827</v>
      </c>
      <c r="AA13" s="31">
        <v>0</v>
      </c>
      <c r="AB13" s="31">
        <v>0</v>
      </c>
      <c r="AC13" s="36" t="s">
        <v>827</v>
      </c>
      <c r="AD13" s="31">
        <v>0</v>
      </c>
      <c r="AE13" s="31">
        <v>0</v>
      </c>
      <c r="AF13" s="36" t="s">
        <v>827</v>
      </c>
      <c r="AG13" s="31">
        <v>0</v>
      </c>
      <c r="AH13" s="31">
        <v>0</v>
      </c>
      <c r="AI13" s="36" t="s">
        <v>827</v>
      </c>
      <c r="AJ13" t="s">
        <v>78</v>
      </c>
      <c r="AK13" s="37">
        <v>4</v>
      </c>
      <c r="AT13"/>
    </row>
    <row r="14" spans="1:46" x14ac:dyDescent="0.25">
      <c r="A14" t="s">
        <v>634</v>
      </c>
      <c r="B14" t="s">
        <v>260</v>
      </c>
      <c r="C14" t="s">
        <v>468</v>
      </c>
      <c r="D14" t="s">
        <v>589</v>
      </c>
      <c r="E14" s="31">
        <v>137.59782608695653</v>
      </c>
      <c r="F14" s="31">
        <v>449.34815217391304</v>
      </c>
      <c r="G14" s="31">
        <v>0</v>
      </c>
      <c r="H14" s="36">
        <v>0</v>
      </c>
      <c r="I14" s="31">
        <v>65.296956521739133</v>
      </c>
      <c r="J14" s="31">
        <v>0</v>
      </c>
      <c r="K14" s="36">
        <v>0</v>
      </c>
      <c r="L14" s="31">
        <v>27.296956521739133</v>
      </c>
      <c r="M14" s="31">
        <v>0</v>
      </c>
      <c r="N14" s="36">
        <v>0</v>
      </c>
      <c r="O14" s="31">
        <v>32.608695652173914</v>
      </c>
      <c r="P14" s="31">
        <v>0</v>
      </c>
      <c r="Q14" s="36">
        <v>0</v>
      </c>
      <c r="R14" s="31">
        <v>5.3913043478260869</v>
      </c>
      <c r="S14" s="31">
        <v>0</v>
      </c>
      <c r="T14" s="36">
        <v>0</v>
      </c>
      <c r="U14" s="31">
        <v>107.19032608695643</v>
      </c>
      <c r="V14" s="31">
        <v>0</v>
      </c>
      <c r="W14" s="36">
        <v>0</v>
      </c>
      <c r="X14" s="31">
        <v>11.273043478260865</v>
      </c>
      <c r="Y14" s="31">
        <v>0</v>
      </c>
      <c r="Z14" s="36">
        <v>0</v>
      </c>
      <c r="AA14" s="31">
        <v>235.66130434782616</v>
      </c>
      <c r="AB14" s="31">
        <v>0</v>
      </c>
      <c r="AC14" s="36">
        <v>0</v>
      </c>
      <c r="AD14" s="31">
        <v>24.404565217391301</v>
      </c>
      <c r="AE14" s="31">
        <v>0</v>
      </c>
      <c r="AF14" s="36">
        <v>0</v>
      </c>
      <c r="AG14" s="31">
        <v>5.5219565217391287</v>
      </c>
      <c r="AH14" s="31">
        <v>0</v>
      </c>
      <c r="AI14" s="36">
        <v>0</v>
      </c>
      <c r="AJ14" t="s">
        <v>40</v>
      </c>
      <c r="AK14" s="37">
        <v>4</v>
      </c>
      <c r="AT14"/>
    </row>
    <row r="15" spans="1:46" x14ac:dyDescent="0.25">
      <c r="A15" t="s">
        <v>634</v>
      </c>
      <c r="B15" t="s">
        <v>438</v>
      </c>
      <c r="C15" t="s">
        <v>566</v>
      </c>
      <c r="D15" t="s">
        <v>568</v>
      </c>
      <c r="E15" s="31">
        <v>82.478260869565219</v>
      </c>
      <c r="F15" s="31">
        <v>339.34554347826082</v>
      </c>
      <c r="G15" s="31">
        <v>0</v>
      </c>
      <c r="H15" s="36">
        <v>0</v>
      </c>
      <c r="I15" s="31">
        <v>61.469130434782599</v>
      </c>
      <c r="J15" s="31">
        <v>0</v>
      </c>
      <c r="K15" s="36">
        <v>0</v>
      </c>
      <c r="L15" s="31">
        <v>58.288478260869553</v>
      </c>
      <c r="M15" s="31">
        <v>0</v>
      </c>
      <c r="N15" s="36">
        <v>0</v>
      </c>
      <c r="O15" s="31">
        <v>3.1806521739130433</v>
      </c>
      <c r="P15" s="31">
        <v>0</v>
      </c>
      <c r="Q15" s="36">
        <v>0</v>
      </c>
      <c r="R15" s="31">
        <v>0</v>
      </c>
      <c r="S15" s="31">
        <v>0</v>
      </c>
      <c r="T15" s="36" t="s">
        <v>827</v>
      </c>
      <c r="U15" s="31">
        <v>84.704673913043464</v>
      </c>
      <c r="V15" s="31">
        <v>0</v>
      </c>
      <c r="W15" s="36">
        <v>0</v>
      </c>
      <c r="X15" s="31">
        <v>14.2845652173913</v>
      </c>
      <c r="Y15" s="31">
        <v>0</v>
      </c>
      <c r="Z15" s="36">
        <v>0</v>
      </c>
      <c r="AA15" s="31">
        <v>165.41326086956519</v>
      </c>
      <c r="AB15" s="31">
        <v>0</v>
      </c>
      <c r="AC15" s="36">
        <v>0</v>
      </c>
      <c r="AD15" s="31">
        <v>13.473913043478264</v>
      </c>
      <c r="AE15" s="31">
        <v>0</v>
      </c>
      <c r="AF15" s="36">
        <v>0</v>
      </c>
      <c r="AG15" s="31">
        <v>0</v>
      </c>
      <c r="AH15" s="31">
        <v>0</v>
      </c>
      <c r="AI15" s="36" t="s">
        <v>827</v>
      </c>
      <c r="AJ15" t="s">
        <v>218</v>
      </c>
      <c r="AK15" s="37">
        <v>4</v>
      </c>
      <c r="AT15"/>
    </row>
    <row r="16" spans="1:46" x14ac:dyDescent="0.25">
      <c r="A16" t="s">
        <v>634</v>
      </c>
      <c r="B16" t="s">
        <v>435</v>
      </c>
      <c r="C16" t="s">
        <v>564</v>
      </c>
      <c r="D16" t="s">
        <v>568</v>
      </c>
      <c r="E16" s="31">
        <v>85.25</v>
      </c>
      <c r="F16" s="31">
        <v>358.28586956521747</v>
      </c>
      <c r="G16" s="31">
        <v>0</v>
      </c>
      <c r="H16" s="36">
        <v>0</v>
      </c>
      <c r="I16" s="31">
        <v>77.965652173913057</v>
      </c>
      <c r="J16" s="31">
        <v>0</v>
      </c>
      <c r="K16" s="36">
        <v>0</v>
      </c>
      <c r="L16" s="31">
        <v>48.835217391304361</v>
      </c>
      <c r="M16" s="31">
        <v>0</v>
      </c>
      <c r="N16" s="36">
        <v>0</v>
      </c>
      <c r="O16" s="31">
        <v>22.695652173913043</v>
      </c>
      <c r="P16" s="31">
        <v>0</v>
      </c>
      <c r="Q16" s="36">
        <v>0</v>
      </c>
      <c r="R16" s="31">
        <v>6.4347826086956523</v>
      </c>
      <c r="S16" s="31">
        <v>0</v>
      </c>
      <c r="T16" s="36">
        <v>0</v>
      </c>
      <c r="U16" s="31">
        <v>51.309673913043504</v>
      </c>
      <c r="V16" s="31">
        <v>0</v>
      </c>
      <c r="W16" s="36">
        <v>0</v>
      </c>
      <c r="X16" s="31">
        <v>25.150217391304341</v>
      </c>
      <c r="Y16" s="31">
        <v>0</v>
      </c>
      <c r="Z16" s="36">
        <v>0</v>
      </c>
      <c r="AA16" s="31">
        <v>191.94358695652176</v>
      </c>
      <c r="AB16" s="31">
        <v>0</v>
      </c>
      <c r="AC16" s="36">
        <v>0</v>
      </c>
      <c r="AD16" s="31">
        <v>11.916739130434779</v>
      </c>
      <c r="AE16" s="31">
        <v>0</v>
      </c>
      <c r="AF16" s="36">
        <v>0</v>
      </c>
      <c r="AG16" s="31">
        <v>0</v>
      </c>
      <c r="AH16" s="31">
        <v>0</v>
      </c>
      <c r="AI16" s="36" t="s">
        <v>827</v>
      </c>
      <c r="AJ16" t="s">
        <v>215</v>
      </c>
      <c r="AK16" s="37">
        <v>4</v>
      </c>
      <c r="AT16"/>
    </row>
    <row r="17" spans="1:46" x14ac:dyDescent="0.25">
      <c r="A17" t="s">
        <v>634</v>
      </c>
      <c r="B17" t="s">
        <v>436</v>
      </c>
      <c r="C17" t="s">
        <v>450</v>
      </c>
      <c r="D17" t="s">
        <v>575</v>
      </c>
      <c r="E17" s="31">
        <v>69.576086956521735</v>
      </c>
      <c r="F17" s="31">
        <v>316.57641304347828</v>
      </c>
      <c r="G17" s="31">
        <v>0</v>
      </c>
      <c r="H17" s="36">
        <v>0</v>
      </c>
      <c r="I17" s="31">
        <v>74.925652173913022</v>
      </c>
      <c r="J17" s="31">
        <v>0</v>
      </c>
      <c r="K17" s="36">
        <v>0</v>
      </c>
      <c r="L17" s="31">
        <v>45.012608695652162</v>
      </c>
      <c r="M17" s="31">
        <v>0</v>
      </c>
      <c r="N17" s="36">
        <v>0</v>
      </c>
      <c r="O17" s="31">
        <v>24.782608695652176</v>
      </c>
      <c r="P17" s="31">
        <v>0</v>
      </c>
      <c r="Q17" s="36">
        <v>0</v>
      </c>
      <c r="R17" s="31">
        <v>5.1304347826086953</v>
      </c>
      <c r="S17" s="31">
        <v>0</v>
      </c>
      <c r="T17" s="36">
        <v>0</v>
      </c>
      <c r="U17" s="31">
        <v>66.21934782608696</v>
      </c>
      <c r="V17" s="31">
        <v>0</v>
      </c>
      <c r="W17" s="36">
        <v>0</v>
      </c>
      <c r="X17" s="31">
        <v>10.087500000000004</v>
      </c>
      <c r="Y17" s="31">
        <v>0</v>
      </c>
      <c r="Z17" s="36">
        <v>0</v>
      </c>
      <c r="AA17" s="31">
        <v>157.51184782608698</v>
      </c>
      <c r="AB17" s="31">
        <v>0</v>
      </c>
      <c r="AC17" s="36">
        <v>0</v>
      </c>
      <c r="AD17" s="31">
        <v>3.1393478260869565</v>
      </c>
      <c r="AE17" s="31">
        <v>0</v>
      </c>
      <c r="AF17" s="36">
        <v>0</v>
      </c>
      <c r="AG17" s="31">
        <v>4.6927173913043472</v>
      </c>
      <c r="AH17" s="31">
        <v>0</v>
      </c>
      <c r="AI17" s="36">
        <v>0</v>
      </c>
      <c r="AJ17" t="s">
        <v>216</v>
      </c>
      <c r="AK17" s="37">
        <v>4</v>
      </c>
      <c r="AT17"/>
    </row>
    <row r="18" spans="1:46" x14ac:dyDescent="0.25">
      <c r="A18" t="s">
        <v>634</v>
      </c>
      <c r="B18" t="s">
        <v>223</v>
      </c>
      <c r="C18" t="s">
        <v>443</v>
      </c>
      <c r="D18" t="s">
        <v>569</v>
      </c>
      <c r="E18" s="31">
        <v>119.1195652173913</v>
      </c>
      <c r="F18" s="31">
        <v>399.19217391304335</v>
      </c>
      <c r="G18" s="31">
        <v>0</v>
      </c>
      <c r="H18" s="36">
        <v>0</v>
      </c>
      <c r="I18" s="31">
        <v>82.504239130434769</v>
      </c>
      <c r="J18" s="31">
        <v>0</v>
      </c>
      <c r="K18" s="36">
        <v>0</v>
      </c>
      <c r="L18" s="31">
        <v>38.864347826086941</v>
      </c>
      <c r="M18" s="31">
        <v>0</v>
      </c>
      <c r="N18" s="36">
        <v>0</v>
      </c>
      <c r="O18" s="31">
        <v>37.987717391304344</v>
      </c>
      <c r="P18" s="31">
        <v>0</v>
      </c>
      <c r="Q18" s="36">
        <v>0</v>
      </c>
      <c r="R18" s="31">
        <v>5.6521739130434785</v>
      </c>
      <c r="S18" s="31">
        <v>0</v>
      </c>
      <c r="T18" s="36">
        <v>0</v>
      </c>
      <c r="U18" s="31">
        <v>60.25684782608694</v>
      </c>
      <c r="V18" s="31">
        <v>0</v>
      </c>
      <c r="W18" s="36">
        <v>0</v>
      </c>
      <c r="X18" s="31">
        <v>15.332608695652171</v>
      </c>
      <c r="Y18" s="31">
        <v>0</v>
      </c>
      <c r="Z18" s="36">
        <v>0</v>
      </c>
      <c r="AA18" s="31">
        <v>217.33467391304336</v>
      </c>
      <c r="AB18" s="31">
        <v>0</v>
      </c>
      <c r="AC18" s="36">
        <v>0</v>
      </c>
      <c r="AD18" s="31">
        <v>6.9792391304347845</v>
      </c>
      <c r="AE18" s="31">
        <v>0</v>
      </c>
      <c r="AF18" s="36">
        <v>0</v>
      </c>
      <c r="AG18" s="31">
        <v>16.784565217391307</v>
      </c>
      <c r="AH18" s="31">
        <v>0</v>
      </c>
      <c r="AI18" s="36">
        <v>0</v>
      </c>
      <c r="AJ18" t="s">
        <v>3</v>
      </c>
      <c r="AK18" s="37">
        <v>4</v>
      </c>
      <c r="AT18"/>
    </row>
    <row r="19" spans="1:46" x14ac:dyDescent="0.25">
      <c r="A19" t="s">
        <v>634</v>
      </c>
      <c r="B19" t="s">
        <v>278</v>
      </c>
      <c r="C19" t="s">
        <v>482</v>
      </c>
      <c r="D19" t="s">
        <v>576</v>
      </c>
      <c r="E19" s="31">
        <v>68.358695652173907</v>
      </c>
      <c r="F19" s="31">
        <v>313.60597826086956</v>
      </c>
      <c r="G19" s="31">
        <v>5.7119565217391308</v>
      </c>
      <c r="H19" s="36">
        <v>1.8213799856161238E-2</v>
      </c>
      <c r="I19" s="31">
        <v>39.826086956521735</v>
      </c>
      <c r="J19" s="31">
        <v>0</v>
      </c>
      <c r="K19" s="36">
        <v>0</v>
      </c>
      <c r="L19" s="31">
        <v>5.8641304347826084</v>
      </c>
      <c r="M19" s="31">
        <v>0</v>
      </c>
      <c r="N19" s="36">
        <v>0</v>
      </c>
      <c r="O19" s="31">
        <v>28.831521739130434</v>
      </c>
      <c r="P19" s="31">
        <v>0</v>
      </c>
      <c r="Q19" s="36">
        <v>0</v>
      </c>
      <c r="R19" s="31">
        <v>5.1304347826086953</v>
      </c>
      <c r="S19" s="31">
        <v>0</v>
      </c>
      <c r="T19" s="36">
        <v>0</v>
      </c>
      <c r="U19" s="31">
        <v>73.508152173913047</v>
      </c>
      <c r="V19" s="31">
        <v>4.4211956521739131</v>
      </c>
      <c r="W19" s="36">
        <v>6.0145650807733542E-2</v>
      </c>
      <c r="X19" s="31">
        <v>0</v>
      </c>
      <c r="Y19" s="31">
        <v>0</v>
      </c>
      <c r="Z19" s="36" t="s">
        <v>827</v>
      </c>
      <c r="AA19" s="31">
        <v>200.27173913043478</v>
      </c>
      <c r="AB19" s="31">
        <v>1.2907608695652173</v>
      </c>
      <c r="AC19" s="36">
        <v>6.4450474898236085E-3</v>
      </c>
      <c r="AD19" s="31">
        <v>0</v>
      </c>
      <c r="AE19" s="31">
        <v>0</v>
      </c>
      <c r="AF19" s="36" t="s">
        <v>827</v>
      </c>
      <c r="AG19" s="31">
        <v>0</v>
      </c>
      <c r="AH19" s="31">
        <v>0</v>
      </c>
      <c r="AI19" s="36" t="s">
        <v>827</v>
      </c>
      <c r="AJ19" t="s">
        <v>58</v>
      </c>
      <c r="AK19" s="37">
        <v>4</v>
      </c>
      <c r="AT19"/>
    </row>
    <row r="20" spans="1:46" x14ac:dyDescent="0.25">
      <c r="A20" t="s">
        <v>634</v>
      </c>
      <c r="B20" t="s">
        <v>338</v>
      </c>
      <c r="C20" t="s">
        <v>525</v>
      </c>
      <c r="D20" t="s">
        <v>590</v>
      </c>
      <c r="E20" s="31">
        <v>128.10869565217391</v>
      </c>
      <c r="F20" s="31">
        <v>313.46228260869566</v>
      </c>
      <c r="G20" s="31">
        <v>157.77771739130432</v>
      </c>
      <c r="H20" s="36">
        <v>0.50333876241264719</v>
      </c>
      <c r="I20" s="31">
        <v>60.178152173913034</v>
      </c>
      <c r="J20" s="31">
        <v>20.121304347826094</v>
      </c>
      <c r="K20" s="36">
        <v>0.33436228300390702</v>
      </c>
      <c r="L20" s="31">
        <v>34.905760869565206</v>
      </c>
      <c r="M20" s="31">
        <v>9.0710869565217411</v>
      </c>
      <c r="N20" s="36">
        <v>0.25987363491139198</v>
      </c>
      <c r="O20" s="31">
        <v>15.503586956521739</v>
      </c>
      <c r="P20" s="31">
        <v>7.8979347826086972</v>
      </c>
      <c r="Q20" s="36">
        <v>0.50942628984877281</v>
      </c>
      <c r="R20" s="31">
        <v>9.7688043478260873</v>
      </c>
      <c r="S20" s="31">
        <v>3.1522826086956521</v>
      </c>
      <c r="T20" s="36">
        <v>0.32268868291923047</v>
      </c>
      <c r="U20" s="31">
        <v>66.565326086956532</v>
      </c>
      <c r="V20" s="31">
        <v>29.714565217391307</v>
      </c>
      <c r="W20" s="36">
        <v>0.44639705029874216</v>
      </c>
      <c r="X20" s="31">
        <v>7.348260869565217</v>
      </c>
      <c r="Y20" s="31">
        <v>7.348260869565217</v>
      </c>
      <c r="Z20" s="36">
        <v>1</v>
      </c>
      <c r="AA20" s="31">
        <v>176.09641304347826</v>
      </c>
      <c r="AB20" s="31">
        <v>100.5935869565217</v>
      </c>
      <c r="AC20" s="36">
        <v>0.5712415444355764</v>
      </c>
      <c r="AD20" s="31">
        <v>3.274130434782609</v>
      </c>
      <c r="AE20" s="31">
        <v>0</v>
      </c>
      <c r="AF20" s="36">
        <v>0</v>
      </c>
      <c r="AG20" s="31">
        <v>0</v>
      </c>
      <c r="AH20" s="31">
        <v>0</v>
      </c>
      <c r="AI20" s="36" t="s">
        <v>827</v>
      </c>
      <c r="AJ20" t="s">
        <v>118</v>
      </c>
      <c r="AK20" s="37">
        <v>4</v>
      </c>
      <c r="AT20"/>
    </row>
    <row r="21" spans="1:46" x14ac:dyDescent="0.25">
      <c r="A21" t="s">
        <v>634</v>
      </c>
      <c r="B21" t="s">
        <v>296</v>
      </c>
      <c r="C21" t="s">
        <v>468</v>
      </c>
      <c r="D21" t="s">
        <v>589</v>
      </c>
      <c r="E21" s="31">
        <v>73.641304347826093</v>
      </c>
      <c r="F21" s="31">
        <v>258.12880434782608</v>
      </c>
      <c r="G21" s="31">
        <v>0</v>
      </c>
      <c r="H21" s="36">
        <v>0</v>
      </c>
      <c r="I21" s="31">
        <v>55.698369565217391</v>
      </c>
      <c r="J21" s="31">
        <v>0</v>
      </c>
      <c r="K21" s="36">
        <v>0</v>
      </c>
      <c r="L21" s="31">
        <v>49.089673913043477</v>
      </c>
      <c r="M21" s="31">
        <v>0</v>
      </c>
      <c r="N21" s="36">
        <v>0</v>
      </c>
      <c r="O21" s="31">
        <v>2.5217391304347827</v>
      </c>
      <c r="P21" s="31">
        <v>0</v>
      </c>
      <c r="Q21" s="36">
        <v>0</v>
      </c>
      <c r="R21" s="31">
        <v>4.0869565217391308</v>
      </c>
      <c r="S21" s="31">
        <v>0</v>
      </c>
      <c r="T21" s="36">
        <v>0</v>
      </c>
      <c r="U21" s="31">
        <v>53.459239130434781</v>
      </c>
      <c r="V21" s="31">
        <v>0</v>
      </c>
      <c r="W21" s="36">
        <v>0</v>
      </c>
      <c r="X21" s="31">
        <v>0</v>
      </c>
      <c r="Y21" s="31">
        <v>0</v>
      </c>
      <c r="Z21" s="36" t="s">
        <v>827</v>
      </c>
      <c r="AA21" s="31">
        <v>148.97119565217392</v>
      </c>
      <c r="AB21" s="31">
        <v>0</v>
      </c>
      <c r="AC21" s="36">
        <v>0</v>
      </c>
      <c r="AD21" s="31">
        <v>0</v>
      </c>
      <c r="AE21" s="31">
        <v>0</v>
      </c>
      <c r="AF21" s="36" t="s">
        <v>827</v>
      </c>
      <c r="AG21" s="31">
        <v>0</v>
      </c>
      <c r="AH21" s="31">
        <v>0</v>
      </c>
      <c r="AI21" s="36" t="s">
        <v>827</v>
      </c>
      <c r="AJ21" t="s">
        <v>76</v>
      </c>
      <c r="AK21" s="37">
        <v>4</v>
      </c>
      <c r="AT21"/>
    </row>
    <row r="22" spans="1:46" x14ac:dyDescent="0.25">
      <c r="A22" t="s">
        <v>634</v>
      </c>
      <c r="B22" t="s">
        <v>356</v>
      </c>
      <c r="C22" t="s">
        <v>536</v>
      </c>
      <c r="D22" t="s">
        <v>582</v>
      </c>
      <c r="E22" s="31">
        <v>106.6195652173913</v>
      </c>
      <c r="F22" s="31">
        <v>382.700652173913</v>
      </c>
      <c r="G22" s="31">
        <v>0</v>
      </c>
      <c r="H22" s="36">
        <v>0</v>
      </c>
      <c r="I22" s="31">
        <v>70.574782608695656</v>
      </c>
      <c r="J22" s="31">
        <v>0</v>
      </c>
      <c r="K22" s="36">
        <v>0</v>
      </c>
      <c r="L22" s="31">
        <v>42.543260869565216</v>
      </c>
      <c r="M22" s="31">
        <v>0</v>
      </c>
      <c r="N22" s="36">
        <v>0</v>
      </c>
      <c r="O22" s="31">
        <v>22.600543478260875</v>
      </c>
      <c r="P22" s="31">
        <v>0</v>
      </c>
      <c r="Q22" s="36">
        <v>0</v>
      </c>
      <c r="R22" s="31">
        <v>5.4309782608695656</v>
      </c>
      <c r="S22" s="31">
        <v>0</v>
      </c>
      <c r="T22" s="36">
        <v>0</v>
      </c>
      <c r="U22" s="31">
        <v>49.832608695652176</v>
      </c>
      <c r="V22" s="31">
        <v>0</v>
      </c>
      <c r="W22" s="36">
        <v>0</v>
      </c>
      <c r="X22" s="31">
        <v>15.016521739130432</v>
      </c>
      <c r="Y22" s="31">
        <v>0</v>
      </c>
      <c r="Z22" s="36">
        <v>0</v>
      </c>
      <c r="AA22" s="31">
        <v>208.3909782608695</v>
      </c>
      <c r="AB22" s="31">
        <v>0</v>
      </c>
      <c r="AC22" s="36">
        <v>0</v>
      </c>
      <c r="AD22" s="31">
        <v>35.448804347826083</v>
      </c>
      <c r="AE22" s="31">
        <v>0</v>
      </c>
      <c r="AF22" s="36">
        <v>0</v>
      </c>
      <c r="AG22" s="31">
        <v>3.4369565217391309</v>
      </c>
      <c r="AH22" s="31">
        <v>0</v>
      </c>
      <c r="AI22" s="36">
        <v>0</v>
      </c>
      <c r="AJ22" t="s">
        <v>136</v>
      </c>
      <c r="AK22" s="37">
        <v>4</v>
      </c>
      <c r="AT22"/>
    </row>
    <row r="23" spans="1:46" x14ac:dyDescent="0.25">
      <c r="A23" t="s">
        <v>634</v>
      </c>
      <c r="B23" t="s">
        <v>393</v>
      </c>
      <c r="C23" t="s">
        <v>530</v>
      </c>
      <c r="D23" t="s">
        <v>568</v>
      </c>
      <c r="E23" s="31">
        <v>32.239130434782609</v>
      </c>
      <c r="F23" s="31">
        <v>98.781195652173921</v>
      </c>
      <c r="G23" s="31">
        <v>8.6956521739130432E-2</v>
      </c>
      <c r="H23" s="36">
        <v>8.8029428237859913E-4</v>
      </c>
      <c r="I23" s="31">
        <v>20.431521739130432</v>
      </c>
      <c r="J23" s="31">
        <v>8.6956521739130432E-2</v>
      </c>
      <c r="K23" s="36">
        <v>4.2559982976006815E-3</v>
      </c>
      <c r="L23" s="31">
        <v>15.029347826086955</v>
      </c>
      <c r="M23" s="31">
        <v>0</v>
      </c>
      <c r="N23" s="36">
        <v>0</v>
      </c>
      <c r="O23" s="31">
        <v>0.27173913043478259</v>
      </c>
      <c r="P23" s="31">
        <v>8.6956521739130432E-2</v>
      </c>
      <c r="Q23" s="36">
        <v>0.32</v>
      </c>
      <c r="R23" s="31">
        <v>5.1304347826086953</v>
      </c>
      <c r="S23" s="31">
        <v>0</v>
      </c>
      <c r="T23" s="36">
        <v>0</v>
      </c>
      <c r="U23" s="31">
        <v>23.376086956521739</v>
      </c>
      <c r="V23" s="31">
        <v>0</v>
      </c>
      <c r="W23" s="36">
        <v>0</v>
      </c>
      <c r="X23" s="31">
        <v>0</v>
      </c>
      <c r="Y23" s="31">
        <v>0</v>
      </c>
      <c r="Z23" s="36" t="s">
        <v>827</v>
      </c>
      <c r="AA23" s="31">
        <v>53.473369565217411</v>
      </c>
      <c r="AB23" s="31">
        <v>0</v>
      </c>
      <c r="AC23" s="36">
        <v>0</v>
      </c>
      <c r="AD23" s="31">
        <v>1.5002173913043477</v>
      </c>
      <c r="AE23" s="31">
        <v>0</v>
      </c>
      <c r="AF23" s="36">
        <v>0</v>
      </c>
      <c r="AG23" s="31">
        <v>0</v>
      </c>
      <c r="AH23" s="31">
        <v>0</v>
      </c>
      <c r="AI23" s="36" t="s">
        <v>827</v>
      </c>
      <c r="AJ23" t="s">
        <v>173</v>
      </c>
      <c r="AK23" s="37">
        <v>4</v>
      </c>
      <c r="AT23"/>
    </row>
    <row r="24" spans="1:46" x14ac:dyDescent="0.25">
      <c r="A24" t="s">
        <v>634</v>
      </c>
      <c r="B24" t="s">
        <v>349</v>
      </c>
      <c r="C24" t="s">
        <v>533</v>
      </c>
      <c r="D24" t="s">
        <v>626</v>
      </c>
      <c r="E24" s="31">
        <v>110.75</v>
      </c>
      <c r="F24" s="31">
        <v>409.570652173913</v>
      </c>
      <c r="G24" s="31">
        <v>0</v>
      </c>
      <c r="H24" s="36">
        <v>0</v>
      </c>
      <c r="I24" s="31">
        <v>47.649456521739133</v>
      </c>
      <c r="J24" s="31">
        <v>0</v>
      </c>
      <c r="K24" s="36">
        <v>0</v>
      </c>
      <c r="L24" s="31">
        <v>37.339673913043477</v>
      </c>
      <c r="M24" s="31">
        <v>0</v>
      </c>
      <c r="N24" s="36">
        <v>0</v>
      </c>
      <c r="O24" s="31">
        <v>4.8260869565217392</v>
      </c>
      <c r="P24" s="31">
        <v>0</v>
      </c>
      <c r="Q24" s="36">
        <v>0</v>
      </c>
      <c r="R24" s="31">
        <v>5.4836956521739131</v>
      </c>
      <c r="S24" s="31">
        <v>0</v>
      </c>
      <c r="T24" s="36">
        <v>0</v>
      </c>
      <c r="U24" s="31">
        <v>107.08423913043478</v>
      </c>
      <c r="V24" s="31">
        <v>0</v>
      </c>
      <c r="W24" s="36">
        <v>0</v>
      </c>
      <c r="X24" s="31">
        <v>0</v>
      </c>
      <c r="Y24" s="31">
        <v>0</v>
      </c>
      <c r="Z24" s="36" t="s">
        <v>827</v>
      </c>
      <c r="AA24" s="31">
        <v>254.83695652173913</v>
      </c>
      <c r="AB24" s="31">
        <v>0</v>
      </c>
      <c r="AC24" s="36">
        <v>0</v>
      </c>
      <c r="AD24" s="31">
        <v>0</v>
      </c>
      <c r="AE24" s="31">
        <v>0</v>
      </c>
      <c r="AF24" s="36" t="s">
        <v>827</v>
      </c>
      <c r="AG24" s="31">
        <v>0</v>
      </c>
      <c r="AH24" s="31">
        <v>0</v>
      </c>
      <c r="AI24" s="36" t="s">
        <v>827</v>
      </c>
      <c r="AJ24" t="s">
        <v>129</v>
      </c>
      <c r="AK24" s="37">
        <v>4</v>
      </c>
      <c r="AT24"/>
    </row>
    <row r="25" spans="1:46" x14ac:dyDescent="0.25">
      <c r="A25" t="s">
        <v>634</v>
      </c>
      <c r="B25" t="s">
        <v>281</v>
      </c>
      <c r="C25" t="s">
        <v>441</v>
      </c>
      <c r="D25" t="s">
        <v>568</v>
      </c>
      <c r="E25" s="31">
        <v>107.57608695652173</v>
      </c>
      <c r="F25" s="31">
        <v>248.73999999999998</v>
      </c>
      <c r="G25" s="31">
        <v>0</v>
      </c>
      <c r="H25" s="36">
        <v>0</v>
      </c>
      <c r="I25" s="31">
        <v>57.644891304347816</v>
      </c>
      <c r="J25" s="31">
        <v>0</v>
      </c>
      <c r="K25" s="36">
        <v>0</v>
      </c>
      <c r="L25" s="31">
        <v>46.949239130434769</v>
      </c>
      <c r="M25" s="31">
        <v>0</v>
      </c>
      <c r="N25" s="36">
        <v>0</v>
      </c>
      <c r="O25" s="31">
        <v>5.4782608695652177</v>
      </c>
      <c r="P25" s="31">
        <v>0</v>
      </c>
      <c r="Q25" s="36">
        <v>0</v>
      </c>
      <c r="R25" s="31">
        <v>5.2173913043478262</v>
      </c>
      <c r="S25" s="31">
        <v>0</v>
      </c>
      <c r="T25" s="36">
        <v>0</v>
      </c>
      <c r="U25" s="31">
        <v>53.539456521739119</v>
      </c>
      <c r="V25" s="31">
        <v>0</v>
      </c>
      <c r="W25" s="36">
        <v>0</v>
      </c>
      <c r="X25" s="31">
        <v>0</v>
      </c>
      <c r="Y25" s="31">
        <v>0</v>
      </c>
      <c r="Z25" s="36" t="s">
        <v>827</v>
      </c>
      <c r="AA25" s="31">
        <v>137.55565217391305</v>
      </c>
      <c r="AB25" s="31">
        <v>0</v>
      </c>
      <c r="AC25" s="36">
        <v>0</v>
      </c>
      <c r="AD25" s="31">
        <v>0</v>
      </c>
      <c r="AE25" s="31">
        <v>0</v>
      </c>
      <c r="AF25" s="36" t="s">
        <v>827</v>
      </c>
      <c r="AG25" s="31">
        <v>0</v>
      </c>
      <c r="AH25" s="31">
        <v>0</v>
      </c>
      <c r="AI25" s="36" t="s">
        <v>827</v>
      </c>
      <c r="AJ25" t="s">
        <v>61</v>
      </c>
      <c r="AK25" s="37">
        <v>4</v>
      </c>
      <c r="AT25"/>
    </row>
    <row r="26" spans="1:46" x14ac:dyDescent="0.25">
      <c r="A26" t="s">
        <v>634</v>
      </c>
      <c r="B26" t="s">
        <v>351</v>
      </c>
      <c r="C26" t="s">
        <v>441</v>
      </c>
      <c r="D26" t="s">
        <v>568</v>
      </c>
      <c r="E26" s="31">
        <v>125.40217391304348</v>
      </c>
      <c r="F26" s="31">
        <v>324.5105434782609</v>
      </c>
      <c r="G26" s="31">
        <v>0</v>
      </c>
      <c r="H26" s="36">
        <v>0</v>
      </c>
      <c r="I26" s="31">
        <v>51.652173913043463</v>
      </c>
      <c r="J26" s="31">
        <v>0</v>
      </c>
      <c r="K26" s="36">
        <v>0</v>
      </c>
      <c r="L26" s="31">
        <v>41.217391304347814</v>
      </c>
      <c r="M26" s="31">
        <v>0</v>
      </c>
      <c r="N26" s="36">
        <v>0</v>
      </c>
      <c r="O26" s="31">
        <v>5.3913043478260869</v>
      </c>
      <c r="P26" s="31">
        <v>0</v>
      </c>
      <c r="Q26" s="36">
        <v>0</v>
      </c>
      <c r="R26" s="31">
        <v>5.0434782608695654</v>
      </c>
      <c r="S26" s="31">
        <v>0</v>
      </c>
      <c r="T26" s="36">
        <v>0</v>
      </c>
      <c r="U26" s="31">
        <v>85.489782608695677</v>
      </c>
      <c r="V26" s="31">
        <v>0</v>
      </c>
      <c r="W26" s="36">
        <v>0</v>
      </c>
      <c r="X26" s="31">
        <v>15.027608695652173</v>
      </c>
      <c r="Y26" s="31">
        <v>0</v>
      </c>
      <c r="Z26" s="36">
        <v>0</v>
      </c>
      <c r="AA26" s="31">
        <v>140.41684782608695</v>
      </c>
      <c r="AB26" s="31">
        <v>0</v>
      </c>
      <c r="AC26" s="36">
        <v>0</v>
      </c>
      <c r="AD26" s="31">
        <v>31.924130434782619</v>
      </c>
      <c r="AE26" s="31">
        <v>0</v>
      </c>
      <c r="AF26" s="36">
        <v>0</v>
      </c>
      <c r="AG26" s="31">
        <v>0</v>
      </c>
      <c r="AH26" s="31">
        <v>0</v>
      </c>
      <c r="AI26" s="36" t="s">
        <v>827</v>
      </c>
      <c r="AJ26" t="s">
        <v>131</v>
      </c>
      <c r="AK26" s="37">
        <v>4</v>
      </c>
      <c r="AT26"/>
    </row>
    <row r="27" spans="1:46" x14ac:dyDescent="0.25">
      <c r="A27" t="s">
        <v>634</v>
      </c>
      <c r="B27" t="s">
        <v>405</v>
      </c>
      <c r="C27" t="s">
        <v>441</v>
      </c>
      <c r="D27" t="s">
        <v>568</v>
      </c>
      <c r="E27" s="31">
        <v>56.086956521739133</v>
      </c>
      <c r="F27" s="31">
        <v>230.06521739130437</v>
      </c>
      <c r="G27" s="31">
        <v>38.736413043478258</v>
      </c>
      <c r="H27" s="36">
        <v>0.16837144476991397</v>
      </c>
      <c r="I27" s="31">
        <v>38.828804347826086</v>
      </c>
      <c r="J27" s="31">
        <v>1.6005434782608696</v>
      </c>
      <c r="K27" s="36">
        <v>4.1220519280565471E-2</v>
      </c>
      <c r="L27" s="31">
        <v>21.467391304347824</v>
      </c>
      <c r="M27" s="31">
        <v>1.6005434782608696</v>
      </c>
      <c r="N27" s="36">
        <v>7.4556962025316462E-2</v>
      </c>
      <c r="O27" s="31">
        <v>13.622282608695652</v>
      </c>
      <c r="P27" s="31">
        <v>0</v>
      </c>
      <c r="Q27" s="36">
        <v>0</v>
      </c>
      <c r="R27" s="31">
        <v>3.7391304347826089</v>
      </c>
      <c r="S27" s="31">
        <v>0</v>
      </c>
      <c r="T27" s="36">
        <v>0</v>
      </c>
      <c r="U27" s="31">
        <v>64.377717391304344</v>
      </c>
      <c r="V27" s="31">
        <v>11.483695652173912</v>
      </c>
      <c r="W27" s="36">
        <v>0.17837997551812926</v>
      </c>
      <c r="X27" s="31">
        <v>5.9456521739130439</v>
      </c>
      <c r="Y27" s="31">
        <v>0</v>
      </c>
      <c r="Z27" s="36">
        <v>0</v>
      </c>
      <c r="AA27" s="31">
        <v>120.91304347826087</v>
      </c>
      <c r="AB27" s="31">
        <v>25.652173913043477</v>
      </c>
      <c r="AC27" s="36">
        <v>0.21215390147428981</v>
      </c>
      <c r="AD27" s="31">
        <v>0</v>
      </c>
      <c r="AE27" s="31">
        <v>0</v>
      </c>
      <c r="AF27" s="36" t="s">
        <v>827</v>
      </c>
      <c r="AG27" s="31">
        <v>0</v>
      </c>
      <c r="AH27" s="31">
        <v>0</v>
      </c>
      <c r="AI27" s="36" t="s">
        <v>827</v>
      </c>
      <c r="AJ27" t="s">
        <v>185</v>
      </c>
      <c r="AK27" s="37">
        <v>4</v>
      </c>
      <c r="AT27"/>
    </row>
    <row r="28" spans="1:46" x14ac:dyDescent="0.25">
      <c r="A28" t="s">
        <v>634</v>
      </c>
      <c r="B28" t="s">
        <v>276</v>
      </c>
      <c r="C28" t="s">
        <v>471</v>
      </c>
      <c r="D28" t="s">
        <v>592</v>
      </c>
      <c r="E28" s="31">
        <v>100.75</v>
      </c>
      <c r="F28" s="31">
        <v>226.72358695652176</v>
      </c>
      <c r="G28" s="31">
        <v>12.627717391304348</v>
      </c>
      <c r="H28" s="36">
        <v>5.5696531449663134E-2</v>
      </c>
      <c r="I28" s="31">
        <v>39.2425</v>
      </c>
      <c r="J28" s="31">
        <v>3.0543478260869565</v>
      </c>
      <c r="K28" s="36">
        <v>7.7832651489761262E-2</v>
      </c>
      <c r="L28" s="31">
        <v>22.656413043478256</v>
      </c>
      <c r="M28" s="31">
        <v>0</v>
      </c>
      <c r="N28" s="36">
        <v>0</v>
      </c>
      <c r="O28" s="31">
        <v>12.499130434782607</v>
      </c>
      <c r="P28" s="31">
        <v>1.4891304347826086</v>
      </c>
      <c r="Q28" s="36">
        <v>0.11913872269375261</v>
      </c>
      <c r="R28" s="31">
        <v>4.0869565217391308</v>
      </c>
      <c r="S28" s="31">
        <v>1.5652173913043479</v>
      </c>
      <c r="T28" s="36">
        <v>0.38297872340425532</v>
      </c>
      <c r="U28" s="31">
        <v>51.278586956521742</v>
      </c>
      <c r="V28" s="31">
        <v>5.1195652173913047</v>
      </c>
      <c r="W28" s="36">
        <v>9.9838266248094915E-2</v>
      </c>
      <c r="X28" s="31">
        <v>2.7735869565217395</v>
      </c>
      <c r="Y28" s="31">
        <v>0</v>
      </c>
      <c r="Z28" s="36">
        <v>0</v>
      </c>
      <c r="AA28" s="31">
        <v>97.613804347826076</v>
      </c>
      <c r="AB28" s="31">
        <v>4.4538043478260869</v>
      </c>
      <c r="AC28" s="36">
        <v>4.5626787907537138E-2</v>
      </c>
      <c r="AD28" s="31">
        <v>35.815108695652178</v>
      </c>
      <c r="AE28" s="31">
        <v>0</v>
      </c>
      <c r="AF28" s="36">
        <v>0</v>
      </c>
      <c r="AG28" s="31">
        <v>0</v>
      </c>
      <c r="AH28" s="31">
        <v>0</v>
      </c>
      <c r="AI28" s="36" t="s">
        <v>827</v>
      </c>
      <c r="AJ28" t="s">
        <v>56</v>
      </c>
      <c r="AK28" s="37">
        <v>4</v>
      </c>
      <c r="AT28"/>
    </row>
    <row r="29" spans="1:46" x14ac:dyDescent="0.25">
      <c r="A29" t="s">
        <v>634</v>
      </c>
      <c r="B29" t="s">
        <v>327</v>
      </c>
      <c r="C29" t="s">
        <v>516</v>
      </c>
      <c r="D29" t="s">
        <v>610</v>
      </c>
      <c r="E29" s="31">
        <v>63.695652173913047</v>
      </c>
      <c r="F29" s="31">
        <v>229.5108695652174</v>
      </c>
      <c r="G29" s="31">
        <v>10.152173913043478</v>
      </c>
      <c r="H29" s="36">
        <v>4.4233956902675821E-2</v>
      </c>
      <c r="I29" s="31">
        <v>31.494565217391305</v>
      </c>
      <c r="J29" s="31">
        <v>0</v>
      </c>
      <c r="K29" s="36">
        <v>0</v>
      </c>
      <c r="L29" s="31">
        <v>21.032608695652176</v>
      </c>
      <c r="M29" s="31">
        <v>0</v>
      </c>
      <c r="N29" s="36">
        <v>0</v>
      </c>
      <c r="O29" s="31">
        <v>4.8097826086956523</v>
      </c>
      <c r="P29" s="31">
        <v>0</v>
      </c>
      <c r="Q29" s="36">
        <v>0</v>
      </c>
      <c r="R29" s="31">
        <v>5.6521739130434785</v>
      </c>
      <c r="S29" s="31">
        <v>0</v>
      </c>
      <c r="T29" s="36">
        <v>0</v>
      </c>
      <c r="U29" s="31">
        <v>59.717391304347828</v>
      </c>
      <c r="V29" s="31">
        <v>10.152173913043478</v>
      </c>
      <c r="W29" s="36">
        <v>0.1700036403349108</v>
      </c>
      <c r="X29" s="31">
        <v>4.6847826086956523</v>
      </c>
      <c r="Y29" s="31">
        <v>0</v>
      </c>
      <c r="Z29" s="36">
        <v>0</v>
      </c>
      <c r="AA29" s="31">
        <v>132.74184782608697</v>
      </c>
      <c r="AB29" s="31">
        <v>0</v>
      </c>
      <c r="AC29" s="36">
        <v>0</v>
      </c>
      <c r="AD29" s="31">
        <v>0.87228260869565222</v>
      </c>
      <c r="AE29" s="31">
        <v>0</v>
      </c>
      <c r="AF29" s="36">
        <v>0</v>
      </c>
      <c r="AG29" s="31">
        <v>0</v>
      </c>
      <c r="AH29" s="31">
        <v>0</v>
      </c>
      <c r="AI29" s="36" t="s">
        <v>827</v>
      </c>
      <c r="AJ29" t="s">
        <v>107</v>
      </c>
      <c r="AK29" s="37">
        <v>4</v>
      </c>
      <c r="AT29"/>
    </row>
    <row r="30" spans="1:46" x14ac:dyDescent="0.25">
      <c r="A30" t="s">
        <v>634</v>
      </c>
      <c r="B30" t="s">
        <v>373</v>
      </c>
      <c r="C30" t="s">
        <v>545</v>
      </c>
      <c r="D30" t="s">
        <v>631</v>
      </c>
      <c r="E30" s="31">
        <v>54.608695652173914</v>
      </c>
      <c r="F30" s="31">
        <v>191.07956521739132</v>
      </c>
      <c r="G30" s="31">
        <v>0</v>
      </c>
      <c r="H30" s="36">
        <v>0</v>
      </c>
      <c r="I30" s="31">
        <v>17.919565217391302</v>
      </c>
      <c r="J30" s="31">
        <v>0</v>
      </c>
      <c r="K30" s="36">
        <v>0</v>
      </c>
      <c r="L30" s="31">
        <v>17.919565217391302</v>
      </c>
      <c r="M30" s="31">
        <v>0</v>
      </c>
      <c r="N30" s="36">
        <v>0</v>
      </c>
      <c r="O30" s="31">
        <v>0</v>
      </c>
      <c r="P30" s="31">
        <v>0</v>
      </c>
      <c r="Q30" s="36" t="s">
        <v>827</v>
      </c>
      <c r="R30" s="31">
        <v>0</v>
      </c>
      <c r="S30" s="31">
        <v>0</v>
      </c>
      <c r="T30" s="36" t="s">
        <v>827</v>
      </c>
      <c r="U30" s="31">
        <v>54.3376086956522</v>
      </c>
      <c r="V30" s="31">
        <v>0</v>
      </c>
      <c r="W30" s="36">
        <v>0</v>
      </c>
      <c r="X30" s="31">
        <v>0</v>
      </c>
      <c r="Y30" s="31">
        <v>0</v>
      </c>
      <c r="Z30" s="36" t="s">
        <v>827</v>
      </c>
      <c r="AA30" s="31">
        <v>118.82239130434782</v>
      </c>
      <c r="AB30" s="31">
        <v>0</v>
      </c>
      <c r="AC30" s="36">
        <v>0</v>
      </c>
      <c r="AD30" s="31">
        <v>0</v>
      </c>
      <c r="AE30" s="31">
        <v>0</v>
      </c>
      <c r="AF30" s="36" t="s">
        <v>827</v>
      </c>
      <c r="AG30" s="31">
        <v>0</v>
      </c>
      <c r="AH30" s="31">
        <v>0</v>
      </c>
      <c r="AI30" s="36" t="s">
        <v>827</v>
      </c>
      <c r="AJ30" t="s">
        <v>153</v>
      </c>
      <c r="AK30" s="37">
        <v>4</v>
      </c>
      <c r="AT30"/>
    </row>
    <row r="31" spans="1:46" x14ac:dyDescent="0.25">
      <c r="A31" t="s">
        <v>634</v>
      </c>
      <c r="B31" t="s">
        <v>379</v>
      </c>
      <c r="C31" t="s">
        <v>508</v>
      </c>
      <c r="D31" t="s">
        <v>613</v>
      </c>
      <c r="E31" s="31">
        <v>116.64130434782609</v>
      </c>
      <c r="F31" s="31">
        <v>404.17923913043472</v>
      </c>
      <c r="G31" s="31">
        <v>24.690217391304344</v>
      </c>
      <c r="H31" s="36">
        <v>6.1087297418896964E-2</v>
      </c>
      <c r="I31" s="31">
        <v>51.894347826086957</v>
      </c>
      <c r="J31" s="31">
        <v>0.58967391304347827</v>
      </c>
      <c r="K31" s="36">
        <v>1.1362969913788048E-2</v>
      </c>
      <c r="L31" s="31">
        <v>22.038804347826087</v>
      </c>
      <c r="M31" s="31">
        <v>0.15489130434782608</v>
      </c>
      <c r="N31" s="36">
        <v>7.0281174016186857E-3</v>
      </c>
      <c r="O31" s="31">
        <v>24.290326086956522</v>
      </c>
      <c r="P31" s="31">
        <v>0.43478260869565216</v>
      </c>
      <c r="Q31" s="36">
        <v>1.7899414241668941E-2</v>
      </c>
      <c r="R31" s="31">
        <v>5.5652173913043477</v>
      </c>
      <c r="S31" s="31">
        <v>0</v>
      </c>
      <c r="T31" s="36">
        <v>0</v>
      </c>
      <c r="U31" s="31">
        <v>123.72869565217384</v>
      </c>
      <c r="V31" s="31">
        <v>16.842391304347824</v>
      </c>
      <c r="W31" s="36">
        <v>0.13612356628809183</v>
      </c>
      <c r="X31" s="31">
        <v>0.25</v>
      </c>
      <c r="Y31" s="31">
        <v>0</v>
      </c>
      <c r="Z31" s="36">
        <v>0</v>
      </c>
      <c r="AA31" s="31">
        <v>170.0204347826087</v>
      </c>
      <c r="AB31" s="31">
        <v>7.2581521739130439</v>
      </c>
      <c r="AC31" s="36">
        <v>4.2689881267469129E-2</v>
      </c>
      <c r="AD31" s="31">
        <v>58.285760869565209</v>
      </c>
      <c r="AE31" s="31">
        <v>0</v>
      </c>
      <c r="AF31" s="36">
        <v>0</v>
      </c>
      <c r="AG31" s="31">
        <v>0</v>
      </c>
      <c r="AH31" s="31">
        <v>0</v>
      </c>
      <c r="AI31" s="36" t="s">
        <v>827</v>
      </c>
      <c r="AJ31" t="s">
        <v>159</v>
      </c>
      <c r="AK31" s="37">
        <v>4</v>
      </c>
      <c r="AT31"/>
    </row>
    <row r="32" spans="1:46" x14ac:dyDescent="0.25">
      <c r="A32" t="s">
        <v>634</v>
      </c>
      <c r="B32" t="s">
        <v>383</v>
      </c>
      <c r="C32" t="s">
        <v>452</v>
      </c>
      <c r="D32" t="s">
        <v>577</v>
      </c>
      <c r="E32" s="31">
        <v>208.88043478260869</v>
      </c>
      <c r="F32" s="31">
        <v>731.64130434782612</v>
      </c>
      <c r="G32" s="31">
        <v>0</v>
      </c>
      <c r="H32" s="36">
        <v>0</v>
      </c>
      <c r="I32" s="31">
        <v>72.921195652173921</v>
      </c>
      <c r="J32" s="31">
        <v>0</v>
      </c>
      <c r="K32" s="36">
        <v>0</v>
      </c>
      <c r="L32" s="31">
        <v>44.796195652173914</v>
      </c>
      <c r="M32" s="31">
        <v>0</v>
      </c>
      <c r="N32" s="36">
        <v>0</v>
      </c>
      <c r="O32" s="31">
        <v>23.076086956521738</v>
      </c>
      <c r="P32" s="31">
        <v>0</v>
      </c>
      <c r="Q32" s="36">
        <v>0</v>
      </c>
      <c r="R32" s="31">
        <v>5.0489130434782608</v>
      </c>
      <c r="S32" s="31">
        <v>0</v>
      </c>
      <c r="T32" s="36">
        <v>0</v>
      </c>
      <c r="U32" s="31">
        <v>203.03804347826087</v>
      </c>
      <c r="V32" s="31">
        <v>0</v>
      </c>
      <c r="W32" s="36">
        <v>0</v>
      </c>
      <c r="X32" s="31">
        <v>10.209239130434783</v>
      </c>
      <c r="Y32" s="31">
        <v>0</v>
      </c>
      <c r="Z32" s="36">
        <v>0</v>
      </c>
      <c r="AA32" s="31">
        <v>393.67119565217394</v>
      </c>
      <c r="AB32" s="31">
        <v>0</v>
      </c>
      <c r="AC32" s="36">
        <v>0</v>
      </c>
      <c r="AD32" s="31">
        <v>51.801630434782609</v>
      </c>
      <c r="AE32" s="31">
        <v>0</v>
      </c>
      <c r="AF32" s="36">
        <v>0</v>
      </c>
      <c r="AG32" s="31">
        <v>0</v>
      </c>
      <c r="AH32" s="31">
        <v>0</v>
      </c>
      <c r="AI32" s="36" t="s">
        <v>827</v>
      </c>
      <c r="AJ32" t="s">
        <v>163</v>
      </c>
      <c r="AK32" s="37">
        <v>4</v>
      </c>
      <c r="AT32"/>
    </row>
    <row r="33" spans="1:46" x14ac:dyDescent="0.25">
      <c r="A33" t="s">
        <v>634</v>
      </c>
      <c r="B33" t="s">
        <v>236</v>
      </c>
      <c r="C33" t="s">
        <v>454</v>
      </c>
      <c r="D33" t="s">
        <v>568</v>
      </c>
      <c r="E33" s="31">
        <v>44.108695652173914</v>
      </c>
      <c r="F33" s="31">
        <v>189.91728260869564</v>
      </c>
      <c r="G33" s="31">
        <v>64.768913043478264</v>
      </c>
      <c r="H33" s="36">
        <v>0.34103748828866576</v>
      </c>
      <c r="I33" s="31">
        <v>33.15228260869565</v>
      </c>
      <c r="J33" s="31">
        <v>5.7445652173913047</v>
      </c>
      <c r="K33" s="36">
        <v>0.17327812039960527</v>
      </c>
      <c r="L33" s="31">
        <v>22.004565217391306</v>
      </c>
      <c r="M33" s="31">
        <v>5.7445652173913047</v>
      </c>
      <c r="N33" s="36">
        <v>0.26106242775708599</v>
      </c>
      <c r="O33" s="31">
        <v>5.6548913043478262</v>
      </c>
      <c r="P33" s="31">
        <v>0</v>
      </c>
      <c r="Q33" s="36">
        <v>0</v>
      </c>
      <c r="R33" s="31">
        <v>5.4928260869565211</v>
      </c>
      <c r="S33" s="31">
        <v>0</v>
      </c>
      <c r="T33" s="36">
        <v>0</v>
      </c>
      <c r="U33" s="31">
        <v>41.17641304347827</v>
      </c>
      <c r="V33" s="31">
        <v>6.2342391304347817</v>
      </c>
      <c r="W33" s="36">
        <v>0.15140316189882869</v>
      </c>
      <c r="X33" s="31">
        <v>0</v>
      </c>
      <c r="Y33" s="31">
        <v>0</v>
      </c>
      <c r="Z33" s="36" t="s">
        <v>827</v>
      </c>
      <c r="AA33" s="31">
        <v>115.58858695652174</v>
      </c>
      <c r="AB33" s="31">
        <v>52.790108695652179</v>
      </c>
      <c r="AC33" s="36">
        <v>0.45670693003201956</v>
      </c>
      <c r="AD33" s="31">
        <v>0</v>
      </c>
      <c r="AE33" s="31">
        <v>0</v>
      </c>
      <c r="AF33" s="36" t="s">
        <v>827</v>
      </c>
      <c r="AG33" s="31">
        <v>0</v>
      </c>
      <c r="AH33" s="31">
        <v>0</v>
      </c>
      <c r="AI33" s="36" t="s">
        <v>827</v>
      </c>
      <c r="AJ33" t="s">
        <v>16</v>
      </c>
      <c r="AK33" s="37">
        <v>4</v>
      </c>
      <c r="AT33"/>
    </row>
    <row r="34" spans="1:46" x14ac:dyDescent="0.25">
      <c r="A34" t="s">
        <v>634</v>
      </c>
      <c r="B34" t="s">
        <v>353</v>
      </c>
      <c r="C34" t="s">
        <v>516</v>
      </c>
      <c r="D34" t="s">
        <v>610</v>
      </c>
      <c r="E34" s="31">
        <v>131.53260869565219</v>
      </c>
      <c r="F34" s="31">
        <v>537.10597826086951</v>
      </c>
      <c r="G34" s="31">
        <v>0</v>
      </c>
      <c r="H34" s="36">
        <v>0</v>
      </c>
      <c r="I34" s="31">
        <v>115.02173913043478</v>
      </c>
      <c r="J34" s="31">
        <v>0</v>
      </c>
      <c r="K34" s="36">
        <v>0</v>
      </c>
      <c r="L34" s="31">
        <v>99.233695652173907</v>
      </c>
      <c r="M34" s="31">
        <v>0</v>
      </c>
      <c r="N34" s="36">
        <v>0</v>
      </c>
      <c r="O34" s="31">
        <v>10.135869565217391</v>
      </c>
      <c r="P34" s="31">
        <v>0</v>
      </c>
      <c r="Q34" s="36">
        <v>0</v>
      </c>
      <c r="R34" s="31">
        <v>5.6521739130434785</v>
      </c>
      <c r="S34" s="31">
        <v>0</v>
      </c>
      <c r="T34" s="36">
        <v>0</v>
      </c>
      <c r="U34" s="31">
        <v>56.505434782608695</v>
      </c>
      <c r="V34" s="31">
        <v>0</v>
      </c>
      <c r="W34" s="36">
        <v>0</v>
      </c>
      <c r="X34" s="31">
        <v>0</v>
      </c>
      <c r="Y34" s="31">
        <v>0</v>
      </c>
      <c r="Z34" s="36" t="s">
        <v>827</v>
      </c>
      <c r="AA34" s="31">
        <v>320.1603260869565</v>
      </c>
      <c r="AB34" s="31">
        <v>0</v>
      </c>
      <c r="AC34" s="36">
        <v>0</v>
      </c>
      <c r="AD34" s="31">
        <v>45.418478260869563</v>
      </c>
      <c r="AE34" s="31">
        <v>0</v>
      </c>
      <c r="AF34" s="36">
        <v>0</v>
      </c>
      <c r="AG34" s="31">
        <v>0</v>
      </c>
      <c r="AH34" s="31">
        <v>0</v>
      </c>
      <c r="AI34" s="36" t="s">
        <v>827</v>
      </c>
      <c r="AJ34" t="s">
        <v>133</v>
      </c>
      <c r="AK34" s="37">
        <v>4</v>
      </c>
      <c r="AT34"/>
    </row>
    <row r="35" spans="1:46" x14ac:dyDescent="0.25">
      <c r="A35" t="s">
        <v>634</v>
      </c>
      <c r="B35" t="s">
        <v>432</v>
      </c>
      <c r="C35" t="s">
        <v>563</v>
      </c>
      <c r="D35" t="s">
        <v>570</v>
      </c>
      <c r="E35" s="31">
        <v>51.456521739130437</v>
      </c>
      <c r="F35" s="31">
        <v>164.8478260869565</v>
      </c>
      <c r="G35" s="31">
        <v>0</v>
      </c>
      <c r="H35" s="36">
        <v>0</v>
      </c>
      <c r="I35" s="31">
        <v>30.880434782608695</v>
      </c>
      <c r="J35" s="31">
        <v>0</v>
      </c>
      <c r="K35" s="36">
        <v>0</v>
      </c>
      <c r="L35" s="31">
        <v>27.089673913043477</v>
      </c>
      <c r="M35" s="31">
        <v>0</v>
      </c>
      <c r="N35" s="36">
        <v>0</v>
      </c>
      <c r="O35" s="31">
        <v>3.7907608695652173</v>
      </c>
      <c r="P35" s="31">
        <v>0</v>
      </c>
      <c r="Q35" s="36">
        <v>0</v>
      </c>
      <c r="R35" s="31">
        <v>0</v>
      </c>
      <c r="S35" s="31">
        <v>0</v>
      </c>
      <c r="T35" s="36" t="s">
        <v>827</v>
      </c>
      <c r="U35" s="31">
        <v>43.293478260869563</v>
      </c>
      <c r="V35" s="31">
        <v>0</v>
      </c>
      <c r="W35" s="36">
        <v>0</v>
      </c>
      <c r="X35" s="31">
        <v>4.4184782608695654</v>
      </c>
      <c r="Y35" s="31">
        <v>0</v>
      </c>
      <c r="Z35" s="36">
        <v>0</v>
      </c>
      <c r="AA35" s="31">
        <v>86.255434782608702</v>
      </c>
      <c r="AB35" s="31">
        <v>0</v>
      </c>
      <c r="AC35" s="36">
        <v>0</v>
      </c>
      <c r="AD35" s="31">
        <v>0</v>
      </c>
      <c r="AE35" s="31">
        <v>0</v>
      </c>
      <c r="AF35" s="36" t="s">
        <v>827</v>
      </c>
      <c r="AG35" s="31">
        <v>0</v>
      </c>
      <c r="AH35" s="31">
        <v>0</v>
      </c>
      <c r="AI35" s="36" t="s">
        <v>827</v>
      </c>
      <c r="AJ35" t="s">
        <v>212</v>
      </c>
      <c r="AK35" s="37">
        <v>4</v>
      </c>
      <c r="AT35"/>
    </row>
    <row r="36" spans="1:46" x14ac:dyDescent="0.25">
      <c r="A36" t="s">
        <v>634</v>
      </c>
      <c r="B36" t="s">
        <v>335</v>
      </c>
      <c r="C36" t="s">
        <v>523</v>
      </c>
      <c r="D36" t="s">
        <v>621</v>
      </c>
      <c r="E36" s="31">
        <v>138.85869565217391</v>
      </c>
      <c r="F36" s="31">
        <v>740.05652173913029</v>
      </c>
      <c r="G36" s="31">
        <v>0</v>
      </c>
      <c r="H36" s="36">
        <v>0</v>
      </c>
      <c r="I36" s="31">
        <v>96.093478260869588</v>
      </c>
      <c r="J36" s="31">
        <v>0</v>
      </c>
      <c r="K36" s="36">
        <v>0</v>
      </c>
      <c r="L36" s="31">
        <v>67.49021739130437</v>
      </c>
      <c r="M36" s="31">
        <v>0</v>
      </c>
      <c r="N36" s="36">
        <v>0</v>
      </c>
      <c r="O36" s="31">
        <v>22.864130434782602</v>
      </c>
      <c r="P36" s="31">
        <v>0</v>
      </c>
      <c r="Q36" s="36">
        <v>0</v>
      </c>
      <c r="R36" s="31">
        <v>5.7391304347826084</v>
      </c>
      <c r="S36" s="31">
        <v>0</v>
      </c>
      <c r="T36" s="36">
        <v>0</v>
      </c>
      <c r="U36" s="31">
        <v>158.22271739130434</v>
      </c>
      <c r="V36" s="31">
        <v>0</v>
      </c>
      <c r="W36" s="36">
        <v>0</v>
      </c>
      <c r="X36" s="31">
        <v>9.3565217391304358</v>
      </c>
      <c r="Y36" s="31">
        <v>0</v>
      </c>
      <c r="Z36" s="36">
        <v>0</v>
      </c>
      <c r="AA36" s="31">
        <v>416.23130434782598</v>
      </c>
      <c r="AB36" s="31">
        <v>0</v>
      </c>
      <c r="AC36" s="36">
        <v>0</v>
      </c>
      <c r="AD36" s="31">
        <v>60.152500000000018</v>
      </c>
      <c r="AE36" s="31">
        <v>0</v>
      </c>
      <c r="AF36" s="36">
        <v>0</v>
      </c>
      <c r="AG36" s="31">
        <v>0</v>
      </c>
      <c r="AH36" s="31">
        <v>0</v>
      </c>
      <c r="AI36" s="36" t="s">
        <v>827</v>
      </c>
      <c r="AJ36" t="s">
        <v>115</v>
      </c>
      <c r="AK36" s="37">
        <v>4</v>
      </c>
      <c r="AT36"/>
    </row>
    <row r="37" spans="1:46" x14ac:dyDescent="0.25">
      <c r="A37" t="s">
        <v>634</v>
      </c>
      <c r="B37" t="s">
        <v>308</v>
      </c>
      <c r="C37" t="s">
        <v>501</v>
      </c>
      <c r="D37" t="s">
        <v>609</v>
      </c>
      <c r="E37" s="31">
        <v>54.945652173913047</v>
      </c>
      <c r="F37" s="31">
        <v>176.19565217391306</v>
      </c>
      <c r="G37" s="31">
        <v>4.8913043478260872E-2</v>
      </c>
      <c r="H37" s="36">
        <v>2.7760641579272052E-4</v>
      </c>
      <c r="I37" s="31">
        <v>25.524456521739129</v>
      </c>
      <c r="J37" s="31">
        <v>4.8913043478260872E-2</v>
      </c>
      <c r="K37" s="36">
        <v>1.9163206643244971E-3</v>
      </c>
      <c r="L37" s="31">
        <v>15.182065217391305</v>
      </c>
      <c r="M37" s="31">
        <v>4.8913043478260872E-2</v>
      </c>
      <c r="N37" s="36">
        <v>3.2217648111687847E-3</v>
      </c>
      <c r="O37" s="31">
        <v>4.9565217391304346</v>
      </c>
      <c r="P37" s="31">
        <v>0</v>
      </c>
      <c r="Q37" s="36">
        <v>0</v>
      </c>
      <c r="R37" s="31">
        <v>5.3858695652173916</v>
      </c>
      <c r="S37" s="31">
        <v>0</v>
      </c>
      <c r="T37" s="36">
        <v>0</v>
      </c>
      <c r="U37" s="31">
        <v>40.527173913043477</v>
      </c>
      <c r="V37" s="31">
        <v>0</v>
      </c>
      <c r="W37" s="36">
        <v>0</v>
      </c>
      <c r="X37" s="31">
        <v>0</v>
      </c>
      <c r="Y37" s="31">
        <v>0</v>
      </c>
      <c r="Z37" s="36" t="s">
        <v>827</v>
      </c>
      <c r="AA37" s="31">
        <v>110.14402173913044</v>
      </c>
      <c r="AB37" s="31">
        <v>0</v>
      </c>
      <c r="AC37" s="36">
        <v>0</v>
      </c>
      <c r="AD37" s="31">
        <v>0</v>
      </c>
      <c r="AE37" s="31">
        <v>0</v>
      </c>
      <c r="AF37" s="36" t="s">
        <v>827</v>
      </c>
      <c r="AG37" s="31">
        <v>0</v>
      </c>
      <c r="AH37" s="31">
        <v>0</v>
      </c>
      <c r="AI37" s="36" t="s">
        <v>827</v>
      </c>
      <c r="AJ37" t="s">
        <v>88</v>
      </c>
      <c r="AK37" s="37">
        <v>4</v>
      </c>
      <c r="AT37"/>
    </row>
    <row r="38" spans="1:46" x14ac:dyDescent="0.25">
      <c r="A38" t="s">
        <v>634</v>
      </c>
      <c r="B38" t="s">
        <v>262</v>
      </c>
      <c r="C38" t="s">
        <v>441</v>
      </c>
      <c r="D38" t="s">
        <v>568</v>
      </c>
      <c r="E38" s="31">
        <v>85.652173913043484</v>
      </c>
      <c r="F38" s="31">
        <v>268.45586956521737</v>
      </c>
      <c r="G38" s="31">
        <v>0</v>
      </c>
      <c r="H38" s="36">
        <v>0</v>
      </c>
      <c r="I38" s="31">
        <v>58.072826086956525</v>
      </c>
      <c r="J38" s="31">
        <v>0</v>
      </c>
      <c r="K38" s="36">
        <v>0</v>
      </c>
      <c r="L38" s="31">
        <v>30.942391304347829</v>
      </c>
      <c r="M38" s="31">
        <v>0</v>
      </c>
      <c r="N38" s="36">
        <v>0</v>
      </c>
      <c r="O38" s="31">
        <v>21.739130434782609</v>
      </c>
      <c r="P38" s="31">
        <v>0</v>
      </c>
      <c r="Q38" s="36">
        <v>0</v>
      </c>
      <c r="R38" s="31">
        <v>5.3913043478260869</v>
      </c>
      <c r="S38" s="31">
        <v>0</v>
      </c>
      <c r="T38" s="36">
        <v>0</v>
      </c>
      <c r="U38" s="31">
        <v>35.364456521739129</v>
      </c>
      <c r="V38" s="31">
        <v>0</v>
      </c>
      <c r="W38" s="36">
        <v>0</v>
      </c>
      <c r="X38" s="31">
        <v>5.9839130434782621</v>
      </c>
      <c r="Y38" s="31">
        <v>0</v>
      </c>
      <c r="Z38" s="36">
        <v>0</v>
      </c>
      <c r="AA38" s="31">
        <v>134.59967391304349</v>
      </c>
      <c r="AB38" s="31">
        <v>0</v>
      </c>
      <c r="AC38" s="36">
        <v>0</v>
      </c>
      <c r="AD38" s="31">
        <v>22.476630434782592</v>
      </c>
      <c r="AE38" s="31">
        <v>0</v>
      </c>
      <c r="AF38" s="36">
        <v>0</v>
      </c>
      <c r="AG38" s="31">
        <v>11.95836956521739</v>
      </c>
      <c r="AH38" s="31">
        <v>0</v>
      </c>
      <c r="AI38" s="36">
        <v>0</v>
      </c>
      <c r="AJ38" t="s">
        <v>42</v>
      </c>
      <c r="AK38" s="37">
        <v>4</v>
      </c>
      <c r="AT38"/>
    </row>
    <row r="39" spans="1:46" x14ac:dyDescent="0.25">
      <c r="A39" t="s">
        <v>634</v>
      </c>
      <c r="B39" t="s">
        <v>274</v>
      </c>
      <c r="C39" t="s">
        <v>479</v>
      </c>
      <c r="D39" t="s">
        <v>597</v>
      </c>
      <c r="E39" s="31">
        <v>67.923913043478265</v>
      </c>
      <c r="F39" s="31">
        <v>174.6603260869565</v>
      </c>
      <c r="G39" s="31">
        <v>0</v>
      </c>
      <c r="H39" s="36">
        <v>0</v>
      </c>
      <c r="I39" s="31">
        <v>35.258152173913039</v>
      </c>
      <c r="J39" s="31">
        <v>0</v>
      </c>
      <c r="K39" s="36">
        <v>0</v>
      </c>
      <c r="L39" s="31">
        <v>29.519021739130434</v>
      </c>
      <c r="M39" s="31">
        <v>0</v>
      </c>
      <c r="N39" s="36">
        <v>0</v>
      </c>
      <c r="O39" s="31">
        <v>0</v>
      </c>
      <c r="P39" s="31">
        <v>0</v>
      </c>
      <c r="Q39" s="36" t="s">
        <v>827</v>
      </c>
      <c r="R39" s="31">
        <v>5.7391304347826084</v>
      </c>
      <c r="S39" s="31">
        <v>0</v>
      </c>
      <c r="T39" s="36">
        <v>0</v>
      </c>
      <c r="U39" s="31">
        <v>43.586956521739133</v>
      </c>
      <c r="V39" s="31">
        <v>0</v>
      </c>
      <c r="W39" s="36">
        <v>0</v>
      </c>
      <c r="X39" s="31">
        <v>0</v>
      </c>
      <c r="Y39" s="31">
        <v>0</v>
      </c>
      <c r="Z39" s="36" t="s">
        <v>827</v>
      </c>
      <c r="AA39" s="31">
        <v>95.815217391304344</v>
      </c>
      <c r="AB39" s="31">
        <v>0</v>
      </c>
      <c r="AC39" s="36">
        <v>0</v>
      </c>
      <c r="AD39" s="31">
        <v>0</v>
      </c>
      <c r="AE39" s="31">
        <v>0</v>
      </c>
      <c r="AF39" s="36" t="s">
        <v>827</v>
      </c>
      <c r="AG39" s="31">
        <v>0</v>
      </c>
      <c r="AH39" s="31">
        <v>0</v>
      </c>
      <c r="AI39" s="36" t="s">
        <v>827</v>
      </c>
      <c r="AJ39" t="s">
        <v>54</v>
      </c>
      <c r="AK39" s="37">
        <v>4</v>
      </c>
      <c r="AT39"/>
    </row>
    <row r="40" spans="1:46" x14ac:dyDescent="0.25">
      <c r="A40" t="s">
        <v>634</v>
      </c>
      <c r="B40" t="s">
        <v>242</v>
      </c>
      <c r="C40" t="s">
        <v>459</v>
      </c>
      <c r="D40" t="s">
        <v>581</v>
      </c>
      <c r="E40" s="31">
        <v>61.75</v>
      </c>
      <c r="F40" s="31">
        <v>274.66086956521741</v>
      </c>
      <c r="G40" s="31">
        <v>0</v>
      </c>
      <c r="H40" s="36">
        <v>0</v>
      </c>
      <c r="I40" s="31">
        <v>47.566304347826083</v>
      </c>
      <c r="J40" s="31">
        <v>0</v>
      </c>
      <c r="K40" s="36">
        <v>0</v>
      </c>
      <c r="L40" s="31">
        <v>39.598913043478262</v>
      </c>
      <c r="M40" s="31">
        <v>0</v>
      </c>
      <c r="N40" s="36">
        <v>0</v>
      </c>
      <c r="O40" s="31">
        <v>3.5652173913043477</v>
      </c>
      <c r="P40" s="31">
        <v>0</v>
      </c>
      <c r="Q40" s="36">
        <v>0</v>
      </c>
      <c r="R40" s="31">
        <v>4.4021739130434785</v>
      </c>
      <c r="S40" s="31">
        <v>0</v>
      </c>
      <c r="T40" s="36">
        <v>0</v>
      </c>
      <c r="U40" s="31">
        <v>61.80108695652175</v>
      </c>
      <c r="V40" s="31">
        <v>0</v>
      </c>
      <c r="W40" s="36">
        <v>0</v>
      </c>
      <c r="X40" s="31">
        <v>15.871739130434783</v>
      </c>
      <c r="Y40" s="31">
        <v>0</v>
      </c>
      <c r="Z40" s="36">
        <v>0</v>
      </c>
      <c r="AA40" s="31">
        <v>144.35</v>
      </c>
      <c r="AB40" s="31">
        <v>0</v>
      </c>
      <c r="AC40" s="36">
        <v>0</v>
      </c>
      <c r="AD40" s="31">
        <v>5.071739130434783</v>
      </c>
      <c r="AE40" s="31">
        <v>0</v>
      </c>
      <c r="AF40" s="36">
        <v>0</v>
      </c>
      <c r="AG40" s="31">
        <v>0</v>
      </c>
      <c r="AH40" s="31">
        <v>0</v>
      </c>
      <c r="AI40" s="36" t="s">
        <v>827</v>
      </c>
      <c r="AJ40" t="s">
        <v>22</v>
      </c>
      <c r="AK40" s="37">
        <v>4</v>
      </c>
      <c r="AT40"/>
    </row>
    <row r="41" spans="1:46" x14ac:dyDescent="0.25">
      <c r="A41" t="s">
        <v>634</v>
      </c>
      <c r="B41" t="s">
        <v>322</v>
      </c>
      <c r="C41" t="s">
        <v>512</v>
      </c>
      <c r="D41" t="s">
        <v>615</v>
      </c>
      <c r="E41" s="31">
        <v>118.68478260869566</v>
      </c>
      <c r="F41" s="31">
        <v>460.70489130434783</v>
      </c>
      <c r="G41" s="31">
        <v>0</v>
      </c>
      <c r="H41" s="36">
        <v>0</v>
      </c>
      <c r="I41" s="31">
        <v>69.255434782608688</v>
      </c>
      <c r="J41" s="31">
        <v>0</v>
      </c>
      <c r="K41" s="36">
        <v>0</v>
      </c>
      <c r="L41" s="31">
        <v>43.516304347826086</v>
      </c>
      <c r="M41" s="31">
        <v>0</v>
      </c>
      <c r="N41" s="36">
        <v>0</v>
      </c>
      <c r="O41" s="31">
        <v>20</v>
      </c>
      <c r="P41" s="31">
        <v>0</v>
      </c>
      <c r="Q41" s="36">
        <v>0</v>
      </c>
      <c r="R41" s="31">
        <v>5.7391304347826084</v>
      </c>
      <c r="S41" s="31">
        <v>0</v>
      </c>
      <c r="T41" s="36">
        <v>0</v>
      </c>
      <c r="U41" s="31">
        <v>91.882934782608686</v>
      </c>
      <c r="V41" s="31">
        <v>0</v>
      </c>
      <c r="W41" s="36">
        <v>0</v>
      </c>
      <c r="X41" s="31">
        <v>18.116847826086957</v>
      </c>
      <c r="Y41" s="31">
        <v>0</v>
      </c>
      <c r="Z41" s="36">
        <v>0</v>
      </c>
      <c r="AA41" s="31">
        <v>248.36271739130433</v>
      </c>
      <c r="AB41" s="31">
        <v>0</v>
      </c>
      <c r="AC41" s="36">
        <v>0</v>
      </c>
      <c r="AD41" s="31">
        <v>33.086956521739133</v>
      </c>
      <c r="AE41" s="31">
        <v>0</v>
      </c>
      <c r="AF41" s="36">
        <v>0</v>
      </c>
      <c r="AG41" s="31">
        <v>0</v>
      </c>
      <c r="AH41" s="31">
        <v>0</v>
      </c>
      <c r="AI41" s="36" t="s">
        <v>827</v>
      </c>
      <c r="AJ41" t="s">
        <v>102</v>
      </c>
      <c r="AK41" s="37">
        <v>4</v>
      </c>
      <c r="AT41"/>
    </row>
    <row r="42" spans="1:46" x14ac:dyDescent="0.25">
      <c r="A42" t="s">
        <v>634</v>
      </c>
      <c r="B42" t="s">
        <v>341</v>
      </c>
      <c r="C42" t="s">
        <v>527</v>
      </c>
      <c r="D42" t="s">
        <v>607</v>
      </c>
      <c r="E42" s="31">
        <v>144.06521739130434</v>
      </c>
      <c r="F42" s="31">
        <v>587.4646739130435</v>
      </c>
      <c r="G42" s="31">
        <v>0</v>
      </c>
      <c r="H42" s="36">
        <v>0</v>
      </c>
      <c r="I42" s="31">
        <v>113.10326086956522</v>
      </c>
      <c r="J42" s="31">
        <v>0</v>
      </c>
      <c r="K42" s="36">
        <v>0</v>
      </c>
      <c r="L42" s="31">
        <v>107.41032608695652</v>
      </c>
      <c r="M42" s="31">
        <v>0</v>
      </c>
      <c r="N42" s="36">
        <v>0</v>
      </c>
      <c r="O42" s="31">
        <v>0</v>
      </c>
      <c r="P42" s="31">
        <v>0</v>
      </c>
      <c r="Q42" s="36" t="s">
        <v>827</v>
      </c>
      <c r="R42" s="31">
        <v>5.6929347826086953</v>
      </c>
      <c r="S42" s="31">
        <v>0</v>
      </c>
      <c r="T42" s="36">
        <v>0</v>
      </c>
      <c r="U42" s="31">
        <v>124.77717391304348</v>
      </c>
      <c r="V42" s="31">
        <v>0</v>
      </c>
      <c r="W42" s="36">
        <v>0</v>
      </c>
      <c r="X42" s="31">
        <v>0</v>
      </c>
      <c r="Y42" s="31">
        <v>0</v>
      </c>
      <c r="Z42" s="36" t="s">
        <v>827</v>
      </c>
      <c r="AA42" s="31">
        <v>349.35869565217394</v>
      </c>
      <c r="AB42" s="31">
        <v>0</v>
      </c>
      <c r="AC42" s="36">
        <v>0</v>
      </c>
      <c r="AD42" s="31">
        <v>0.22554347826086957</v>
      </c>
      <c r="AE42" s="31">
        <v>0</v>
      </c>
      <c r="AF42" s="36">
        <v>0</v>
      </c>
      <c r="AG42" s="31">
        <v>0</v>
      </c>
      <c r="AH42" s="31">
        <v>0</v>
      </c>
      <c r="AI42" s="36" t="s">
        <v>827</v>
      </c>
      <c r="AJ42" t="s">
        <v>121</v>
      </c>
      <c r="AK42" s="37">
        <v>4</v>
      </c>
      <c r="AT42"/>
    </row>
    <row r="43" spans="1:46" x14ac:dyDescent="0.25">
      <c r="A43" t="s">
        <v>634</v>
      </c>
      <c r="B43" t="s">
        <v>387</v>
      </c>
      <c r="C43" t="s">
        <v>550</v>
      </c>
      <c r="D43" t="s">
        <v>616</v>
      </c>
      <c r="E43" s="31">
        <v>66.086956521739125</v>
      </c>
      <c r="F43" s="31">
        <v>246.51456521739129</v>
      </c>
      <c r="G43" s="31">
        <v>29.144999999999996</v>
      </c>
      <c r="H43" s="36">
        <v>0.1182283082311919</v>
      </c>
      <c r="I43" s="31">
        <v>32.267282608695652</v>
      </c>
      <c r="J43" s="31">
        <v>5.2672826086956519</v>
      </c>
      <c r="K43" s="36">
        <v>0.16323911351853909</v>
      </c>
      <c r="L43" s="31">
        <v>20.658586956521738</v>
      </c>
      <c r="M43" s="31">
        <v>5.2672826086956519</v>
      </c>
      <c r="N43" s="36">
        <v>0.25496819408709925</v>
      </c>
      <c r="O43" s="31">
        <v>7.1739130434782608</v>
      </c>
      <c r="P43" s="31">
        <v>0</v>
      </c>
      <c r="Q43" s="36">
        <v>0</v>
      </c>
      <c r="R43" s="31">
        <v>4.4347826086956523</v>
      </c>
      <c r="S43" s="31">
        <v>0</v>
      </c>
      <c r="T43" s="36">
        <v>0</v>
      </c>
      <c r="U43" s="31">
        <v>56.102934782608706</v>
      </c>
      <c r="V43" s="31">
        <v>5.6491304347826077</v>
      </c>
      <c r="W43" s="36">
        <v>0.10069224465123304</v>
      </c>
      <c r="X43" s="31">
        <v>11.296195652173912</v>
      </c>
      <c r="Y43" s="31">
        <v>0</v>
      </c>
      <c r="Z43" s="36">
        <v>0</v>
      </c>
      <c r="AA43" s="31">
        <v>146.84815217391304</v>
      </c>
      <c r="AB43" s="31">
        <v>18.228586956521735</v>
      </c>
      <c r="AC43" s="36">
        <v>0.1241322188033631</v>
      </c>
      <c r="AD43" s="31">
        <v>0</v>
      </c>
      <c r="AE43" s="31">
        <v>0</v>
      </c>
      <c r="AF43" s="36" t="s">
        <v>827</v>
      </c>
      <c r="AG43" s="31">
        <v>0</v>
      </c>
      <c r="AH43" s="31">
        <v>0</v>
      </c>
      <c r="AI43" s="36" t="s">
        <v>827</v>
      </c>
      <c r="AJ43" t="s">
        <v>167</v>
      </c>
      <c r="AK43" s="37">
        <v>4</v>
      </c>
      <c r="AT43"/>
    </row>
    <row r="44" spans="1:46" x14ac:dyDescent="0.25">
      <c r="A44" t="s">
        <v>634</v>
      </c>
      <c r="B44" t="s">
        <v>425</v>
      </c>
      <c r="C44" t="s">
        <v>562</v>
      </c>
      <c r="D44" t="s">
        <v>602</v>
      </c>
      <c r="E44" s="31">
        <v>59.445652173913047</v>
      </c>
      <c r="F44" s="31">
        <v>205.69021739130437</v>
      </c>
      <c r="G44" s="31">
        <v>0.10869565217391304</v>
      </c>
      <c r="H44" s="36">
        <v>5.2844346975982237E-4</v>
      </c>
      <c r="I44" s="31">
        <v>37.301847826086956</v>
      </c>
      <c r="J44" s="31">
        <v>0</v>
      </c>
      <c r="K44" s="36">
        <v>0</v>
      </c>
      <c r="L44" s="31">
        <v>16.432282608695651</v>
      </c>
      <c r="M44" s="31">
        <v>0</v>
      </c>
      <c r="N44" s="36">
        <v>0</v>
      </c>
      <c r="O44" s="31">
        <v>15.826086956521738</v>
      </c>
      <c r="P44" s="31">
        <v>0</v>
      </c>
      <c r="Q44" s="36">
        <v>0</v>
      </c>
      <c r="R44" s="31">
        <v>5.0434782608695654</v>
      </c>
      <c r="S44" s="31">
        <v>0</v>
      </c>
      <c r="T44" s="36">
        <v>0</v>
      </c>
      <c r="U44" s="31">
        <v>44.402173913043505</v>
      </c>
      <c r="V44" s="31">
        <v>0</v>
      </c>
      <c r="W44" s="36">
        <v>0</v>
      </c>
      <c r="X44" s="31">
        <v>5.0663043478260876</v>
      </c>
      <c r="Y44" s="31">
        <v>0.10869565217391304</v>
      </c>
      <c r="Z44" s="36">
        <v>2.1454623471358073E-2</v>
      </c>
      <c r="AA44" s="31">
        <v>78.266413043478238</v>
      </c>
      <c r="AB44" s="31">
        <v>0</v>
      </c>
      <c r="AC44" s="36">
        <v>0</v>
      </c>
      <c r="AD44" s="31">
        <v>40.653478260869569</v>
      </c>
      <c r="AE44" s="31">
        <v>0</v>
      </c>
      <c r="AF44" s="36">
        <v>0</v>
      </c>
      <c r="AG44" s="31">
        <v>0</v>
      </c>
      <c r="AH44" s="31">
        <v>0</v>
      </c>
      <c r="AI44" s="36" t="s">
        <v>827</v>
      </c>
      <c r="AJ44" t="s">
        <v>205</v>
      </c>
      <c r="AK44" s="37">
        <v>4</v>
      </c>
      <c r="AT44"/>
    </row>
    <row r="45" spans="1:46" x14ac:dyDescent="0.25">
      <c r="A45" t="s">
        <v>634</v>
      </c>
      <c r="B45" t="s">
        <v>314</v>
      </c>
      <c r="C45" t="s">
        <v>505</v>
      </c>
      <c r="D45" t="s">
        <v>590</v>
      </c>
      <c r="E45" s="31">
        <v>40.478260869565219</v>
      </c>
      <c r="F45" s="31">
        <v>100.51173913043476</v>
      </c>
      <c r="G45" s="31">
        <v>0.10543478260869565</v>
      </c>
      <c r="H45" s="36">
        <v>1.0489797860513807E-3</v>
      </c>
      <c r="I45" s="31">
        <v>20.098152173913043</v>
      </c>
      <c r="J45" s="31">
        <v>6.5217391304347824E-2</v>
      </c>
      <c r="K45" s="36">
        <v>3.2449446466525692E-3</v>
      </c>
      <c r="L45" s="31">
        <v>9.9943478260869565</v>
      </c>
      <c r="M45" s="31">
        <v>0</v>
      </c>
      <c r="N45" s="36">
        <v>0</v>
      </c>
      <c r="O45" s="31">
        <v>7.8109782608695619</v>
      </c>
      <c r="P45" s="31">
        <v>0</v>
      </c>
      <c r="Q45" s="36">
        <v>0</v>
      </c>
      <c r="R45" s="31">
        <v>2.2928260869565218</v>
      </c>
      <c r="S45" s="31">
        <v>6.5217391304347824E-2</v>
      </c>
      <c r="T45" s="36">
        <v>2.8444107329098321E-2</v>
      </c>
      <c r="U45" s="31">
        <v>18.458260869565219</v>
      </c>
      <c r="V45" s="31">
        <v>0</v>
      </c>
      <c r="W45" s="36">
        <v>0</v>
      </c>
      <c r="X45" s="31">
        <v>5.9960869565217392</v>
      </c>
      <c r="Y45" s="31">
        <v>0</v>
      </c>
      <c r="Z45" s="36">
        <v>0</v>
      </c>
      <c r="AA45" s="31">
        <v>55.885543478260864</v>
      </c>
      <c r="AB45" s="31">
        <v>4.021739130434783E-2</v>
      </c>
      <c r="AC45" s="36">
        <v>7.1963854695252536E-4</v>
      </c>
      <c r="AD45" s="31">
        <v>7.3695652173913051E-2</v>
      </c>
      <c r="AE45" s="31">
        <v>0</v>
      </c>
      <c r="AF45" s="36">
        <v>0</v>
      </c>
      <c r="AG45" s="31">
        <v>0</v>
      </c>
      <c r="AH45" s="31">
        <v>0</v>
      </c>
      <c r="AI45" s="36" t="s">
        <v>827</v>
      </c>
      <c r="AJ45" t="s">
        <v>94</v>
      </c>
      <c r="AK45" s="37">
        <v>4</v>
      </c>
      <c r="AT45"/>
    </row>
    <row r="46" spans="1:46" x14ac:dyDescent="0.25">
      <c r="A46" t="s">
        <v>634</v>
      </c>
      <c r="B46" t="s">
        <v>220</v>
      </c>
      <c r="C46" t="s">
        <v>440</v>
      </c>
      <c r="D46" t="s">
        <v>567</v>
      </c>
      <c r="E46" s="31">
        <v>79.815217391304344</v>
      </c>
      <c r="F46" s="31">
        <v>320.49456521739131</v>
      </c>
      <c r="G46" s="31">
        <v>0</v>
      </c>
      <c r="H46" s="36">
        <v>0</v>
      </c>
      <c r="I46" s="31">
        <v>71.701086956521749</v>
      </c>
      <c r="J46" s="31">
        <v>0</v>
      </c>
      <c r="K46" s="36">
        <v>0</v>
      </c>
      <c r="L46" s="31">
        <v>33.798913043478258</v>
      </c>
      <c r="M46" s="31">
        <v>0</v>
      </c>
      <c r="N46" s="36">
        <v>0</v>
      </c>
      <c r="O46" s="31">
        <v>32.364130434782609</v>
      </c>
      <c r="P46" s="31">
        <v>0</v>
      </c>
      <c r="Q46" s="36">
        <v>0</v>
      </c>
      <c r="R46" s="31">
        <v>5.5380434782608692</v>
      </c>
      <c r="S46" s="31">
        <v>0</v>
      </c>
      <c r="T46" s="36">
        <v>0</v>
      </c>
      <c r="U46" s="31">
        <v>59.152173913043477</v>
      </c>
      <c r="V46" s="31">
        <v>0</v>
      </c>
      <c r="W46" s="36">
        <v>0</v>
      </c>
      <c r="X46" s="31">
        <v>0</v>
      </c>
      <c r="Y46" s="31">
        <v>0</v>
      </c>
      <c r="Z46" s="36" t="s">
        <v>827</v>
      </c>
      <c r="AA46" s="31">
        <v>189.64130434782609</v>
      </c>
      <c r="AB46" s="31">
        <v>0</v>
      </c>
      <c r="AC46" s="36">
        <v>0</v>
      </c>
      <c r="AD46" s="31">
        <v>0</v>
      </c>
      <c r="AE46" s="31">
        <v>0</v>
      </c>
      <c r="AF46" s="36" t="s">
        <v>827</v>
      </c>
      <c r="AG46" s="31">
        <v>0</v>
      </c>
      <c r="AH46" s="31">
        <v>0</v>
      </c>
      <c r="AI46" s="36" t="s">
        <v>827</v>
      </c>
      <c r="AJ46" t="s">
        <v>0</v>
      </c>
      <c r="AK46" s="37">
        <v>4</v>
      </c>
      <c r="AT46"/>
    </row>
    <row r="47" spans="1:46" x14ac:dyDescent="0.25">
      <c r="A47" t="s">
        <v>634</v>
      </c>
      <c r="B47" t="s">
        <v>267</v>
      </c>
      <c r="C47" t="s">
        <v>475</v>
      </c>
      <c r="D47" t="s">
        <v>594</v>
      </c>
      <c r="E47" s="31">
        <v>103.68478260869566</v>
      </c>
      <c r="F47" s="31">
        <v>400.79880434782609</v>
      </c>
      <c r="G47" s="31">
        <v>0.78260869565217384</v>
      </c>
      <c r="H47" s="36">
        <v>1.95262233111105E-3</v>
      </c>
      <c r="I47" s="31">
        <v>42.916413043478258</v>
      </c>
      <c r="J47" s="31">
        <v>0.78260869565217384</v>
      </c>
      <c r="K47" s="36">
        <v>1.8235650189574779E-2</v>
      </c>
      <c r="L47" s="31">
        <v>11.858586956521739</v>
      </c>
      <c r="M47" s="31">
        <v>0.69565217391304346</v>
      </c>
      <c r="N47" s="36">
        <v>5.866231587823903E-2</v>
      </c>
      <c r="O47" s="31">
        <v>28.362173913043474</v>
      </c>
      <c r="P47" s="31">
        <v>8.6956521739130432E-2</v>
      </c>
      <c r="Q47" s="36">
        <v>3.0659328867291098E-3</v>
      </c>
      <c r="R47" s="31">
        <v>2.6956521739130435</v>
      </c>
      <c r="S47" s="31">
        <v>0</v>
      </c>
      <c r="T47" s="36">
        <v>0</v>
      </c>
      <c r="U47" s="31">
        <v>74.273804347826086</v>
      </c>
      <c r="V47" s="31">
        <v>0</v>
      </c>
      <c r="W47" s="36">
        <v>0</v>
      </c>
      <c r="X47" s="31">
        <v>11.581304347826082</v>
      </c>
      <c r="Y47" s="31">
        <v>0</v>
      </c>
      <c r="Z47" s="36">
        <v>0</v>
      </c>
      <c r="AA47" s="31">
        <v>203.90119565217387</v>
      </c>
      <c r="AB47" s="31">
        <v>0</v>
      </c>
      <c r="AC47" s="36">
        <v>0</v>
      </c>
      <c r="AD47" s="31">
        <v>47.028043478260876</v>
      </c>
      <c r="AE47" s="31">
        <v>0</v>
      </c>
      <c r="AF47" s="36">
        <v>0</v>
      </c>
      <c r="AG47" s="31">
        <v>21.098043478260873</v>
      </c>
      <c r="AH47" s="31">
        <v>0</v>
      </c>
      <c r="AI47" s="36">
        <v>0</v>
      </c>
      <c r="AJ47" t="s">
        <v>47</v>
      </c>
      <c r="AK47" s="37">
        <v>4</v>
      </c>
      <c r="AT47"/>
    </row>
    <row r="48" spans="1:46" x14ac:dyDescent="0.25">
      <c r="A48" t="s">
        <v>634</v>
      </c>
      <c r="B48" t="s">
        <v>247</v>
      </c>
      <c r="C48" t="s">
        <v>447</v>
      </c>
      <c r="D48" t="s">
        <v>572</v>
      </c>
      <c r="E48" s="31">
        <v>74.608695652173907</v>
      </c>
      <c r="F48" s="31">
        <v>268.11206521739138</v>
      </c>
      <c r="G48" s="31">
        <v>71.548804347826064</v>
      </c>
      <c r="H48" s="36">
        <v>0.26686156137663058</v>
      </c>
      <c r="I48" s="31">
        <v>63.755978260869561</v>
      </c>
      <c r="J48" s="31">
        <v>0</v>
      </c>
      <c r="K48" s="36">
        <v>0</v>
      </c>
      <c r="L48" s="31">
        <v>41.783152173913038</v>
      </c>
      <c r="M48" s="31">
        <v>0</v>
      </c>
      <c r="N48" s="36">
        <v>0</v>
      </c>
      <c r="O48" s="31">
        <v>16.755434782608695</v>
      </c>
      <c r="P48" s="31">
        <v>0</v>
      </c>
      <c r="Q48" s="36">
        <v>0</v>
      </c>
      <c r="R48" s="31">
        <v>5.2173913043478262</v>
      </c>
      <c r="S48" s="31">
        <v>0</v>
      </c>
      <c r="T48" s="36">
        <v>0</v>
      </c>
      <c r="U48" s="31">
        <v>57.788260869565221</v>
      </c>
      <c r="V48" s="31">
        <v>25.936086956521734</v>
      </c>
      <c r="W48" s="36">
        <v>0.44881238103120075</v>
      </c>
      <c r="X48" s="31">
        <v>0</v>
      </c>
      <c r="Y48" s="31">
        <v>0</v>
      </c>
      <c r="Z48" s="36" t="s">
        <v>827</v>
      </c>
      <c r="AA48" s="31">
        <v>141.95923913043484</v>
      </c>
      <c r="AB48" s="31">
        <v>45.612717391304336</v>
      </c>
      <c r="AC48" s="36">
        <v>0.3213085507551538</v>
      </c>
      <c r="AD48" s="31">
        <v>4.608586956521739</v>
      </c>
      <c r="AE48" s="31">
        <v>0</v>
      </c>
      <c r="AF48" s="36">
        <v>0</v>
      </c>
      <c r="AG48" s="31">
        <v>0</v>
      </c>
      <c r="AH48" s="31">
        <v>0</v>
      </c>
      <c r="AI48" s="36" t="s">
        <v>827</v>
      </c>
      <c r="AJ48" t="s">
        <v>27</v>
      </c>
      <c r="AK48" s="37">
        <v>4</v>
      </c>
      <c r="AT48"/>
    </row>
    <row r="49" spans="1:46" x14ac:dyDescent="0.25">
      <c r="A49" t="s">
        <v>634</v>
      </c>
      <c r="B49" t="s">
        <v>233</v>
      </c>
      <c r="C49" t="s">
        <v>452</v>
      </c>
      <c r="D49" t="s">
        <v>577</v>
      </c>
      <c r="E49" s="31">
        <v>47.630434782608695</v>
      </c>
      <c r="F49" s="31">
        <v>162.50815217391306</v>
      </c>
      <c r="G49" s="31">
        <v>0.24728260869565216</v>
      </c>
      <c r="H49" s="36">
        <v>1.5216627928364796E-3</v>
      </c>
      <c r="I49" s="31">
        <v>32.258152173913039</v>
      </c>
      <c r="J49" s="31">
        <v>0</v>
      </c>
      <c r="K49" s="36">
        <v>0</v>
      </c>
      <c r="L49" s="31">
        <v>25.717391304347824</v>
      </c>
      <c r="M49" s="31">
        <v>0</v>
      </c>
      <c r="N49" s="36">
        <v>0</v>
      </c>
      <c r="O49" s="31">
        <v>0</v>
      </c>
      <c r="P49" s="31">
        <v>0</v>
      </c>
      <c r="Q49" s="36" t="s">
        <v>827</v>
      </c>
      <c r="R49" s="31">
        <v>6.5407608695652177</v>
      </c>
      <c r="S49" s="31">
        <v>0</v>
      </c>
      <c r="T49" s="36">
        <v>0</v>
      </c>
      <c r="U49" s="31">
        <v>32.092391304347828</v>
      </c>
      <c r="V49" s="31">
        <v>0.24728260869565216</v>
      </c>
      <c r="W49" s="36">
        <v>7.7053344623200671E-3</v>
      </c>
      <c r="X49" s="31">
        <v>0</v>
      </c>
      <c r="Y49" s="31">
        <v>0</v>
      </c>
      <c r="Z49" s="36" t="s">
        <v>827</v>
      </c>
      <c r="AA49" s="31">
        <v>98.157608695652172</v>
      </c>
      <c r="AB49" s="31">
        <v>0</v>
      </c>
      <c r="AC49" s="36">
        <v>0</v>
      </c>
      <c r="AD49" s="31">
        <v>0</v>
      </c>
      <c r="AE49" s="31">
        <v>0</v>
      </c>
      <c r="AF49" s="36" t="s">
        <v>827</v>
      </c>
      <c r="AG49" s="31">
        <v>0</v>
      </c>
      <c r="AH49" s="31">
        <v>0</v>
      </c>
      <c r="AI49" s="36" t="s">
        <v>827</v>
      </c>
      <c r="AJ49" t="s">
        <v>13</v>
      </c>
      <c r="AK49" s="37">
        <v>4</v>
      </c>
      <c r="AT49"/>
    </row>
    <row r="50" spans="1:46" x14ac:dyDescent="0.25">
      <c r="A50" t="s">
        <v>634</v>
      </c>
      <c r="B50" t="s">
        <v>316</v>
      </c>
      <c r="C50" t="s">
        <v>506</v>
      </c>
      <c r="D50" t="s">
        <v>607</v>
      </c>
      <c r="E50" s="31">
        <v>135.70652173913044</v>
      </c>
      <c r="F50" s="31">
        <v>481.91239130434769</v>
      </c>
      <c r="G50" s="31">
        <v>8.6956521739130432E-2</v>
      </c>
      <c r="H50" s="36">
        <v>1.8044051845974175E-4</v>
      </c>
      <c r="I50" s="31">
        <v>63.956739130434777</v>
      </c>
      <c r="J50" s="31">
        <v>0</v>
      </c>
      <c r="K50" s="36">
        <v>0</v>
      </c>
      <c r="L50" s="31">
        <v>35.612065217391297</v>
      </c>
      <c r="M50" s="31">
        <v>0</v>
      </c>
      <c r="N50" s="36">
        <v>0</v>
      </c>
      <c r="O50" s="31">
        <v>22.866413043478261</v>
      </c>
      <c r="P50" s="31">
        <v>0</v>
      </c>
      <c r="Q50" s="36">
        <v>0</v>
      </c>
      <c r="R50" s="31">
        <v>5.4782608695652177</v>
      </c>
      <c r="S50" s="31">
        <v>0</v>
      </c>
      <c r="T50" s="36">
        <v>0</v>
      </c>
      <c r="U50" s="31">
        <v>98.376195652173934</v>
      </c>
      <c r="V50" s="31">
        <v>0</v>
      </c>
      <c r="W50" s="36">
        <v>0</v>
      </c>
      <c r="X50" s="31">
        <v>17.174565217391297</v>
      </c>
      <c r="Y50" s="31">
        <v>8.6956521739130432E-2</v>
      </c>
      <c r="Z50" s="36">
        <v>5.0630988696631794E-3</v>
      </c>
      <c r="AA50" s="31">
        <v>264.43217391304336</v>
      </c>
      <c r="AB50" s="31">
        <v>0</v>
      </c>
      <c r="AC50" s="36">
        <v>0</v>
      </c>
      <c r="AD50" s="31">
        <v>37.972717391304357</v>
      </c>
      <c r="AE50" s="31">
        <v>0</v>
      </c>
      <c r="AF50" s="36">
        <v>0</v>
      </c>
      <c r="AG50" s="31">
        <v>0</v>
      </c>
      <c r="AH50" s="31">
        <v>0</v>
      </c>
      <c r="AI50" s="36" t="s">
        <v>827</v>
      </c>
      <c r="AJ50" t="s">
        <v>96</v>
      </c>
      <c r="AK50" s="37">
        <v>4</v>
      </c>
      <c r="AT50"/>
    </row>
    <row r="51" spans="1:46" x14ac:dyDescent="0.25">
      <c r="A51" t="s">
        <v>634</v>
      </c>
      <c r="B51" t="s">
        <v>272</v>
      </c>
      <c r="C51" t="s">
        <v>477</v>
      </c>
      <c r="D51" t="s">
        <v>589</v>
      </c>
      <c r="E51" s="31">
        <v>67.228260869565219</v>
      </c>
      <c r="F51" s="31">
        <v>272.10869565217388</v>
      </c>
      <c r="G51" s="31">
        <v>73.076086956521735</v>
      </c>
      <c r="H51" s="36">
        <v>0.26855476551889434</v>
      </c>
      <c r="I51" s="31">
        <v>22.565217391304348</v>
      </c>
      <c r="J51" s="31">
        <v>0</v>
      </c>
      <c r="K51" s="36">
        <v>0</v>
      </c>
      <c r="L51" s="31">
        <v>13.850543478260869</v>
      </c>
      <c r="M51" s="31">
        <v>0</v>
      </c>
      <c r="N51" s="36">
        <v>0</v>
      </c>
      <c r="O51" s="31">
        <v>3.5842391304347827</v>
      </c>
      <c r="P51" s="31">
        <v>0</v>
      </c>
      <c r="Q51" s="36">
        <v>0</v>
      </c>
      <c r="R51" s="31">
        <v>5.1304347826086953</v>
      </c>
      <c r="S51" s="31">
        <v>0</v>
      </c>
      <c r="T51" s="36">
        <v>0</v>
      </c>
      <c r="U51" s="31">
        <v>49.894021739130437</v>
      </c>
      <c r="V51" s="31">
        <v>9.7364130434782616</v>
      </c>
      <c r="W51" s="36">
        <v>0.19514187680409564</v>
      </c>
      <c r="X51" s="31">
        <v>15.646739130434783</v>
      </c>
      <c r="Y51" s="31">
        <v>0</v>
      </c>
      <c r="Z51" s="36">
        <v>0</v>
      </c>
      <c r="AA51" s="31">
        <v>184.00271739130434</v>
      </c>
      <c r="AB51" s="31">
        <v>63.339673913043477</v>
      </c>
      <c r="AC51" s="36">
        <v>0.34423227445246851</v>
      </c>
      <c r="AD51" s="31">
        <v>0</v>
      </c>
      <c r="AE51" s="31">
        <v>0</v>
      </c>
      <c r="AF51" s="36" t="s">
        <v>827</v>
      </c>
      <c r="AG51" s="31">
        <v>0</v>
      </c>
      <c r="AH51" s="31">
        <v>0</v>
      </c>
      <c r="AI51" s="36" t="s">
        <v>827</v>
      </c>
      <c r="AJ51" t="s">
        <v>52</v>
      </c>
      <c r="AK51" s="37">
        <v>4</v>
      </c>
      <c r="AT51"/>
    </row>
    <row r="52" spans="1:46" x14ac:dyDescent="0.25">
      <c r="A52" t="s">
        <v>634</v>
      </c>
      <c r="B52" t="s">
        <v>334</v>
      </c>
      <c r="C52" t="s">
        <v>522</v>
      </c>
      <c r="D52" t="s">
        <v>620</v>
      </c>
      <c r="E52" s="31">
        <v>161.39130434782609</v>
      </c>
      <c r="F52" s="31">
        <v>620.23097826086939</v>
      </c>
      <c r="G52" s="31">
        <v>1.125</v>
      </c>
      <c r="H52" s="36">
        <v>1.8138403908081234E-3</v>
      </c>
      <c r="I52" s="31">
        <v>67.309782608695656</v>
      </c>
      <c r="J52" s="31">
        <v>0</v>
      </c>
      <c r="K52" s="36">
        <v>0</v>
      </c>
      <c r="L52" s="31">
        <v>41.524456521739133</v>
      </c>
      <c r="M52" s="31">
        <v>0</v>
      </c>
      <c r="N52" s="36">
        <v>0</v>
      </c>
      <c r="O52" s="31">
        <v>20.220108695652176</v>
      </c>
      <c r="P52" s="31">
        <v>0</v>
      </c>
      <c r="Q52" s="36">
        <v>0</v>
      </c>
      <c r="R52" s="31">
        <v>5.5652173913043477</v>
      </c>
      <c r="S52" s="31">
        <v>0</v>
      </c>
      <c r="T52" s="36">
        <v>0</v>
      </c>
      <c r="U52" s="31">
        <v>157.97554347826087</v>
      </c>
      <c r="V52" s="31">
        <v>0</v>
      </c>
      <c r="W52" s="36">
        <v>0</v>
      </c>
      <c r="X52" s="31">
        <v>4.8532608695652177</v>
      </c>
      <c r="Y52" s="31">
        <v>0</v>
      </c>
      <c r="Z52" s="36">
        <v>0</v>
      </c>
      <c r="AA52" s="31">
        <v>355.22010869565207</v>
      </c>
      <c r="AB52" s="31">
        <v>1.125</v>
      </c>
      <c r="AC52" s="36">
        <v>3.1670504356606827E-3</v>
      </c>
      <c r="AD52" s="31">
        <v>34.872282608695649</v>
      </c>
      <c r="AE52" s="31">
        <v>0</v>
      </c>
      <c r="AF52" s="36">
        <v>0</v>
      </c>
      <c r="AG52" s="31">
        <v>0</v>
      </c>
      <c r="AH52" s="31">
        <v>0</v>
      </c>
      <c r="AI52" s="36" t="s">
        <v>827</v>
      </c>
      <c r="AJ52" t="s">
        <v>114</v>
      </c>
      <c r="AK52" s="37">
        <v>4</v>
      </c>
      <c r="AT52"/>
    </row>
    <row r="53" spans="1:46" x14ac:dyDescent="0.25">
      <c r="A53" t="s">
        <v>634</v>
      </c>
      <c r="B53" t="s">
        <v>301</v>
      </c>
      <c r="C53" t="s">
        <v>496</v>
      </c>
      <c r="D53" t="s">
        <v>607</v>
      </c>
      <c r="E53" s="31">
        <v>89.195652173913047</v>
      </c>
      <c r="F53" s="31">
        <v>345.72717391304354</v>
      </c>
      <c r="G53" s="31">
        <v>4.7038043478260869</v>
      </c>
      <c r="H53" s="36">
        <v>1.3605538420908668E-2</v>
      </c>
      <c r="I53" s="31">
        <v>81.772499999999994</v>
      </c>
      <c r="J53" s="31">
        <v>0</v>
      </c>
      <c r="K53" s="36">
        <v>0</v>
      </c>
      <c r="L53" s="31">
        <v>71.133913043478259</v>
      </c>
      <c r="M53" s="31">
        <v>0</v>
      </c>
      <c r="N53" s="36">
        <v>0</v>
      </c>
      <c r="O53" s="31">
        <v>5.3342391304347823</v>
      </c>
      <c r="P53" s="31">
        <v>0</v>
      </c>
      <c r="Q53" s="36">
        <v>0</v>
      </c>
      <c r="R53" s="31">
        <v>5.3043478260869561</v>
      </c>
      <c r="S53" s="31">
        <v>0</v>
      </c>
      <c r="T53" s="36">
        <v>0</v>
      </c>
      <c r="U53" s="31">
        <v>73.823369565217391</v>
      </c>
      <c r="V53" s="31">
        <v>0</v>
      </c>
      <c r="W53" s="36">
        <v>0</v>
      </c>
      <c r="X53" s="31">
        <v>4.9293478260869561</v>
      </c>
      <c r="Y53" s="31">
        <v>0</v>
      </c>
      <c r="Z53" s="36">
        <v>0</v>
      </c>
      <c r="AA53" s="31">
        <v>185.20195652173919</v>
      </c>
      <c r="AB53" s="31">
        <v>4.7038043478260869</v>
      </c>
      <c r="AC53" s="36">
        <v>2.5398243280836775E-2</v>
      </c>
      <c r="AD53" s="31">
        <v>0</v>
      </c>
      <c r="AE53" s="31">
        <v>0</v>
      </c>
      <c r="AF53" s="36" t="s">
        <v>827</v>
      </c>
      <c r="AG53" s="31">
        <v>0</v>
      </c>
      <c r="AH53" s="31">
        <v>0</v>
      </c>
      <c r="AI53" s="36" t="s">
        <v>827</v>
      </c>
      <c r="AJ53" t="s">
        <v>81</v>
      </c>
      <c r="AK53" s="37">
        <v>4</v>
      </c>
      <c r="AT53"/>
    </row>
    <row r="54" spans="1:46" x14ac:dyDescent="0.25">
      <c r="A54" t="s">
        <v>634</v>
      </c>
      <c r="B54" t="s">
        <v>329</v>
      </c>
      <c r="C54" t="s">
        <v>518</v>
      </c>
      <c r="D54" t="s">
        <v>614</v>
      </c>
      <c r="E54" s="31">
        <v>81.521739130434781</v>
      </c>
      <c r="F54" s="31">
        <v>360.40043478260873</v>
      </c>
      <c r="G54" s="31">
        <v>16.461956521739129</v>
      </c>
      <c r="H54" s="36">
        <v>4.5676849784237576E-2</v>
      </c>
      <c r="I54" s="31">
        <v>41.839673913043477</v>
      </c>
      <c r="J54" s="31">
        <v>0</v>
      </c>
      <c r="K54" s="36">
        <v>0</v>
      </c>
      <c r="L54" s="31">
        <v>21.307065217391305</v>
      </c>
      <c r="M54" s="31">
        <v>0</v>
      </c>
      <c r="N54" s="36">
        <v>0</v>
      </c>
      <c r="O54" s="31">
        <v>14.880434782608695</v>
      </c>
      <c r="P54" s="31">
        <v>0</v>
      </c>
      <c r="Q54" s="36">
        <v>0</v>
      </c>
      <c r="R54" s="31">
        <v>5.6521739130434785</v>
      </c>
      <c r="S54" s="31">
        <v>0</v>
      </c>
      <c r="T54" s="36">
        <v>0</v>
      </c>
      <c r="U54" s="31">
        <v>90.4375</v>
      </c>
      <c r="V54" s="31">
        <v>10.448369565217391</v>
      </c>
      <c r="W54" s="36">
        <v>0.11553138427330908</v>
      </c>
      <c r="X54" s="31">
        <v>12.505434782608695</v>
      </c>
      <c r="Y54" s="31">
        <v>0</v>
      </c>
      <c r="Z54" s="36">
        <v>0</v>
      </c>
      <c r="AA54" s="31">
        <v>195.99554347826091</v>
      </c>
      <c r="AB54" s="31">
        <v>6.0135869565217392</v>
      </c>
      <c r="AC54" s="36">
        <v>3.0682263738250476E-2</v>
      </c>
      <c r="AD54" s="31">
        <v>19.622282608695652</v>
      </c>
      <c r="AE54" s="31">
        <v>0</v>
      </c>
      <c r="AF54" s="36">
        <v>0</v>
      </c>
      <c r="AG54" s="31">
        <v>0</v>
      </c>
      <c r="AH54" s="31">
        <v>0</v>
      </c>
      <c r="AI54" s="36" t="s">
        <v>827</v>
      </c>
      <c r="AJ54" t="s">
        <v>109</v>
      </c>
      <c r="AK54" s="37">
        <v>4</v>
      </c>
      <c r="AT54"/>
    </row>
    <row r="55" spans="1:46" x14ac:dyDescent="0.25">
      <c r="A55" t="s">
        <v>634</v>
      </c>
      <c r="B55" t="s">
        <v>258</v>
      </c>
      <c r="C55" t="s">
        <v>468</v>
      </c>
      <c r="D55" t="s">
        <v>589</v>
      </c>
      <c r="E55" s="31">
        <v>136.27173913043478</v>
      </c>
      <c r="F55" s="31">
        <v>566.96228260869566</v>
      </c>
      <c r="G55" s="31">
        <v>8.4976086956521737</v>
      </c>
      <c r="H55" s="36">
        <v>1.498796120361507E-2</v>
      </c>
      <c r="I55" s="31">
        <v>75.407608695652172</v>
      </c>
      <c r="J55" s="31">
        <v>0</v>
      </c>
      <c r="K55" s="36">
        <v>0</v>
      </c>
      <c r="L55" s="31">
        <v>57.657608695652172</v>
      </c>
      <c r="M55" s="31">
        <v>0</v>
      </c>
      <c r="N55" s="36">
        <v>0</v>
      </c>
      <c r="O55" s="31">
        <v>12.445652173913043</v>
      </c>
      <c r="P55" s="31">
        <v>0</v>
      </c>
      <c r="Q55" s="36">
        <v>0</v>
      </c>
      <c r="R55" s="31">
        <v>5.3043478260869561</v>
      </c>
      <c r="S55" s="31">
        <v>0</v>
      </c>
      <c r="T55" s="36">
        <v>0</v>
      </c>
      <c r="U55" s="31">
        <v>136.91847826086956</v>
      </c>
      <c r="V55" s="31">
        <v>1.5679347826086956</v>
      </c>
      <c r="W55" s="36">
        <v>1.1451593696661771E-2</v>
      </c>
      <c r="X55" s="31">
        <v>27.323369565217391</v>
      </c>
      <c r="Y55" s="31">
        <v>0</v>
      </c>
      <c r="Z55" s="36">
        <v>0</v>
      </c>
      <c r="AA55" s="31">
        <v>327.31282608695648</v>
      </c>
      <c r="AB55" s="31">
        <v>6.9296739130434784</v>
      </c>
      <c r="AC55" s="36">
        <v>2.1171409614123973E-2</v>
      </c>
      <c r="AD55" s="31">
        <v>0</v>
      </c>
      <c r="AE55" s="31">
        <v>0</v>
      </c>
      <c r="AF55" s="36" t="s">
        <v>827</v>
      </c>
      <c r="AG55" s="31">
        <v>0</v>
      </c>
      <c r="AH55" s="31">
        <v>0</v>
      </c>
      <c r="AI55" s="36" t="s">
        <v>827</v>
      </c>
      <c r="AJ55" t="s">
        <v>38</v>
      </c>
      <c r="AK55" s="37">
        <v>4</v>
      </c>
      <c r="AT55"/>
    </row>
    <row r="56" spans="1:46" x14ac:dyDescent="0.25">
      <c r="A56" t="s">
        <v>634</v>
      </c>
      <c r="B56" t="s">
        <v>386</v>
      </c>
      <c r="C56" t="s">
        <v>452</v>
      </c>
      <c r="D56" t="s">
        <v>577</v>
      </c>
      <c r="E56" s="31">
        <v>136.2391304347826</v>
      </c>
      <c r="F56" s="31">
        <v>575.23554347826087</v>
      </c>
      <c r="G56" s="31">
        <v>31.368695652173912</v>
      </c>
      <c r="H56" s="36">
        <v>5.4531914809188752E-2</v>
      </c>
      <c r="I56" s="31">
        <v>69.124130434782614</v>
      </c>
      <c r="J56" s="31">
        <v>9.6784782608695643</v>
      </c>
      <c r="K56" s="36">
        <v>0.1400159134009076</v>
      </c>
      <c r="L56" s="31">
        <v>53.993695652173912</v>
      </c>
      <c r="M56" s="31">
        <v>9.6784782608695643</v>
      </c>
      <c r="N56" s="36">
        <v>0.17925200607156228</v>
      </c>
      <c r="O56" s="31">
        <v>10.260869565217391</v>
      </c>
      <c r="P56" s="31">
        <v>0</v>
      </c>
      <c r="Q56" s="36">
        <v>0</v>
      </c>
      <c r="R56" s="31">
        <v>4.8695652173913047</v>
      </c>
      <c r="S56" s="31">
        <v>0</v>
      </c>
      <c r="T56" s="36">
        <v>0</v>
      </c>
      <c r="U56" s="31">
        <v>163.29891304347825</v>
      </c>
      <c r="V56" s="31">
        <v>19.130434782608695</v>
      </c>
      <c r="W56" s="36">
        <v>0.11714979864878358</v>
      </c>
      <c r="X56" s="31">
        <v>10.266304347826088</v>
      </c>
      <c r="Y56" s="31">
        <v>0</v>
      </c>
      <c r="Z56" s="36">
        <v>0</v>
      </c>
      <c r="AA56" s="31">
        <v>332.54619565217394</v>
      </c>
      <c r="AB56" s="31">
        <v>2.5597826086956523</v>
      </c>
      <c r="AC56" s="36">
        <v>7.6975248616978683E-3</v>
      </c>
      <c r="AD56" s="31">
        <v>0</v>
      </c>
      <c r="AE56" s="31">
        <v>0</v>
      </c>
      <c r="AF56" s="36" t="s">
        <v>827</v>
      </c>
      <c r="AG56" s="31">
        <v>0</v>
      </c>
      <c r="AH56" s="31">
        <v>0</v>
      </c>
      <c r="AI56" s="36" t="s">
        <v>827</v>
      </c>
      <c r="AJ56" t="s">
        <v>166</v>
      </c>
      <c r="AK56" s="37">
        <v>4</v>
      </c>
      <c r="AT56"/>
    </row>
    <row r="57" spans="1:46" x14ac:dyDescent="0.25">
      <c r="A57" t="s">
        <v>634</v>
      </c>
      <c r="B57" t="s">
        <v>408</v>
      </c>
      <c r="C57" t="s">
        <v>468</v>
      </c>
      <c r="D57" t="s">
        <v>589</v>
      </c>
      <c r="E57" s="31">
        <v>33.956521739130437</v>
      </c>
      <c r="F57" s="31">
        <v>178.58782608695651</v>
      </c>
      <c r="G57" s="31">
        <v>8.508152173913043</v>
      </c>
      <c r="H57" s="36">
        <v>4.7641277461826115E-2</v>
      </c>
      <c r="I57" s="31">
        <v>53.930217391304353</v>
      </c>
      <c r="J57" s="31">
        <v>0</v>
      </c>
      <c r="K57" s="36">
        <v>0</v>
      </c>
      <c r="L57" s="31">
        <v>40.58239130434783</v>
      </c>
      <c r="M57" s="31">
        <v>0</v>
      </c>
      <c r="N57" s="36">
        <v>0</v>
      </c>
      <c r="O57" s="31">
        <v>7.9565217391304346</v>
      </c>
      <c r="P57" s="31">
        <v>0</v>
      </c>
      <c r="Q57" s="36">
        <v>0</v>
      </c>
      <c r="R57" s="31">
        <v>5.3913043478260869</v>
      </c>
      <c r="S57" s="31">
        <v>0</v>
      </c>
      <c r="T57" s="36">
        <v>0</v>
      </c>
      <c r="U57" s="31">
        <v>25.625</v>
      </c>
      <c r="V57" s="31">
        <v>1.0951086956521738</v>
      </c>
      <c r="W57" s="36">
        <v>4.2735949098621419E-2</v>
      </c>
      <c r="X57" s="31">
        <v>8.7119565217391308</v>
      </c>
      <c r="Y57" s="31">
        <v>0</v>
      </c>
      <c r="Z57" s="36">
        <v>0</v>
      </c>
      <c r="AA57" s="31">
        <v>90.320652173913047</v>
      </c>
      <c r="AB57" s="31">
        <v>7.4130434782608692</v>
      </c>
      <c r="AC57" s="36">
        <v>8.2074733738492084E-2</v>
      </c>
      <c r="AD57" s="31">
        <v>0</v>
      </c>
      <c r="AE57" s="31">
        <v>0</v>
      </c>
      <c r="AF57" s="36" t="s">
        <v>827</v>
      </c>
      <c r="AG57" s="31">
        <v>0</v>
      </c>
      <c r="AH57" s="31">
        <v>0</v>
      </c>
      <c r="AI57" s="36" t="s">
        <v>827</v>
      </c>
      <c r="AJ57" t="s">
        <v>188</v>
      </c>
      <c r="AK57" s="37">
        <v>4</v>
      </c>
      <c r="AT57"/>
    </row>
    <row r="58" spans="1:46" x14ac:dyDescent="0.25">
      <c r="A58" t="s">
        <v>634</v>
      </c>
      <c r="B58" t="s">
        <v>352</v>
      </c>
      <c r="C58" t="s">
        <v>534</v>
      </c>
      <c r="D58" t="s">
        <v>617</v>
      </c>
      <c r="E58" s="31">
        <v>63.489130434782609</v>
      </c>
      <c r="F58" s="31">
        <v>258.41576086956525</v>
      </c>
      <c r="G58" s="31">
        <v>33.396739130434781</v>
      </c>
      <c r="H58" s="36">
        <v>0.129236463821151</v>
      </c>
      <c r="I58" s="31">
        <v>28.546195652173914</v>
      </c>
      <c r="J58" s="31">
        <v>0</v>
      </c>
      <c r="K58" s="36">
        <v>0</v>
      </c>
      <c r="L58" s="31">
        <v>12.038043478260869</v>
      </c>
      <c r="M58" s="31">
        <v>0</v>
      </c>
      <c r="N58" s="36">
        <v>0</v>
      </c>
      <c r="O58" s="31">
        <v>11.638586956521738</v>
      </c>
      <c r="P58" s="31">
        <v>0</v>
      </c>
      <c r="Q58" s="36">
        <v>0</v>
      </c>
      <c r="R58" s="31">
        <v>4.8695652173913047</v>
      </c>
      <c r="S58" s="31">
        <v>0</v>
      </c>
      <c r="T58" s="36">
        <v>0</v>
      </c>
      <c r="U58" s="31">
        <v>76.413043478260875</v>
      </c>
      <c r="V58" s="31">
        <v>18.790760869565219</v>
      </c>
      <c r="W58" s="36">
        <v>0.24591038406827881</v>
      </c>
      <c r="X58" s="31">
        <v>7.0896739130434785</v>
      </c>
      <c r="Y58" s="31">
        <v>0</v>
      </c>
      <c r="Z58" s="36">
        <v>0</v>
      </c>
      <c r="AA58" s="31">
        <v>142.96467391304347</v>
      </c>
      <c r="AB58" s="31">
        <v>14.605978260869565</v>
      </c>
      <c r="AC58" s="36">
        <v>0.10216494649407919</v>
      </c>
      <c r="AD58" s="31">
        <v>3.402173913043478</v>
      </c>
      <c r="AE58" s="31">
        <v>0</v>
      </c>
      <c r="AF58" s="36">
        <v>0</v>
      </c>
      <c r="AG58" s="31">
        <v>0</v>
      </c>
      <c r="AH58" s="31">
        <v>0</v>
      </c>
      <c r="AI58" s="36" t="s">
        <v>827</v>
      </c>
      <c r="AJ58" t="s">
        <v>132</v>
      </c>
      <c r="AK58" s="37">
        <v>4</v>
      </c>
      <c r="AT58"/>
    </row>
    <row r="59" spans="1:46" x14ac:dyDescent="0.25">
      <c r="A59" t="s">
        <v>634</v>
      </c>
      <c r="B59" t="s">
        <v>239</v>
      </c>
      <c r="C59" t="s">
        <v>456</v>
      </c>
      <c r="D59" t="s">
        <v>580</v>
      </c>
      <c r="E59" s="31">
        <v>68.771739130434781</v>
      </c>
      <c r="F59" s="31">
        <v>277.76902173913044</v>
      </c>
      <c r="G59" s="31">
        <v>0</v>
      </c>
      <c r="H59" s="36">
        <v>0</v>
      </c>
      <c r="I59" s="31">
        <v>30.505434782608695</v>
      </c>
      <c r="J59" s="31">
        <v>0</v>
      </c>
      <c r="K59" s="36">
        <v>0</v>
      </c>
      <c r="L59" s="31">
        <v>10.024456521739131</v>
      </c>
      <c r="M59" s="31">
        <v>0</v>
      </c>
      <c r="N59" s="36">
        <v>0</v>
      </c>
      <c r="O59" s="31">
        <v>15.021739130434783</v>
      </c>
      <c r="P59" s="31">
        <v>0</v>
      </c>
      <c r="Q59" s="36">
        <v>0</v>
      </c>
      <c r="R59" s="31">
        <v>5.4592391304347823</v>
      </c>
      <c r="S59" s="31">
        <v>0</v>
      </c>
      <c r="T59" s="36">
        <v>0</v>
      </c>
      <c r="U59" s="31">
        <v>77.057065217391298</v>
      </c>
      <c r="V59" s="31">
        <v>0</v>
      </c>
      <c r="W59" s="36">
        <v>0</v>
      </c>
      <c r="X59" s="31">
        <v>4.2771739130434785</v>
      </c>
      <c r="Y59" s="31">
        <v>0</v>
      </c>
      <c r="Z59" s="36">
        <v>0</v>
      </c>
      <c r="AA59" s="31">
        <v>165.92934782608697</v>
      </c>
      <c r="AB59" s="31">
        <v>0</v>
      </c>
      <c r="AC59" s="36">
        <v>0</v>
      </c>
      <c r="AD59" s="31">
        <v>0</v>
      </c>
      <c r="AE59" s="31">
        <v>0</v>
      </c>
      <c r="AF59" s="36" t="s">
        <v>827</v>
      </c>
      <c r="AG59" s="31">
        <v>0</v>
      </c>
      <c r="AH59" s="31">
        <v>0</v>
      </c>
      <c r="AI59" s="36" t="s">
        <v>827</v>
      </c>
      <c r="AJ59" t="s">
        <v>19</v>
      </c>
      <c r="AK59" s="37">
        <v>4</v>
      </c>
      <c r="AT59"/>
    </row>
    <row r="60" spans="1:46" x14ac:dyDescent="0.25">
      <c r="A60" t="s">
        <v>634</v>
      </c>
      <c r="B60" t="s">
        <v>385</v>
      </c>
      <c r="C60" t="s">
        <v>549</v>
      </c>
      <c r="D60" t="s">
        <v>572</v>
      </c>
      <c r="E60" s="31">
        <v>65.630434782608702</v>
      </c>
      <c r="F60" s="31">
        <v>217.47239130434781</v>
      </c>
      <c r="G60" s="31">
        <v>1.6077173913043479</v>
      </c>
      <c r="H60" s="36">
        <v>7.392742507044873E-3</v>
      </c>
      <c r="I60" s="31">
        <v>64.408695652173918</v>
      </c>
      <c r="J60" s="31">
        <v>0</v>
      </c>
      <c r="K60" s="36">
        <v>0</v>
      </c>
      <c r="L60" s="31">
        <v>43.411413043478262</v>
      </c>
      <c r="M60" s="31">
        <v>0</v>
      </c>
      <c r="N60" s="36">
        <v>0</v>
      </c>
      <c r="O60" s="31">
        <v>16.464673913043477</v>
      </c>
      <c r="P60" s="31">
        <v>0</v>
      </c>
      <c r="Q60" s="36">
        <v>0</v>
      </c>
      <c r="R60" s="31">
        <v>4.5326086956521738</v>
      </c>
      <c r="S60" s="31">
        <v>0</v>
      </c>
      <c r="T60" s="36">
        <v>0</v>
      </c>
      <c r="U60" s="31">
        <v>40.349565217391287</v>
      </c>
      <c r="V60" s="31">
        <v>1.6077173913043479</v>
      </c>
      <c r="W60" s="36">
        <v>3.9844726520408623E-2</v>
      </c>
      <c r="X60" s="31">
        <v>0</v>
      </c>
      <c r="Y60" s="31">
        <v>0</v>
      </c>
      <c r="Z60" s="36" t="s">
        <v>827</v>
      </c>
      <c r="AA60" s="31">
        <v>112.7141304347826</v>
      </c>
      <c r="AB60" s="31">
        <v>0</v>
      </c>
      <c r="AC60" s="36">
        <v>0</v>
      </c>
      <c r="AD60" s="31">
        <v>0</v>
      </c>
      <c r="AE60" s="31">
        <v>0</v>
      </c>
      <c r="AF60" s="36" t="s">
        <v>827</v>
      </c>
      <c r="AG60" s="31">
        <v>0</v>
      </c>
      <c r="AH60" s="31">
        <v>0</v>
      </c>
      <c r="AI60" s="36" t="s">
        <v>827</v>
      </c>
      <c r="AJ60" t="s">
        <v>165</v>
      </c>
      <c r="AK60" s="37">
        <v>4</v>
      </c>
      <c r="AT60"/>
    </row>
    <row r="61" spans="1:46" x14ac:dyDescent="0.25">
      <c r="A61" t="s">
        <v>634</v>
      </c>
      <c r="B61" t="s">
        <v>309</v>
      </c>
      <c r="C61" t="s">
        <v>502</v>
      </c>
      <c r="D61" t="s">
        <v>610</v>
      </c>
      <c r="E61" s="31">
        <v>89.326086956521735</v>
      </c>
      <c r="F61" s="31">
        <v>351.63315217391306</v>
      </c>
      <c r="G61" s="31">
        <v>0</v>
      </c>
      <c r="H61" s="36">
        <v>0</v>
      </c>
      <c r="I61" s="31">
        <v>50.527173913043477</v>
      </c>
      <c r="J61" s="31">
        <v>0</v>
      </c>
      <c r="K61" s="36">
        <v>0</v>
      </c>
      <c r="L61" s="31">
        <v>30.320652173913043</v>
      </c>
      <c r="M61" s="31">
        <v>0</v>
      </c>
      <c r="N61" s="36">
        <v>0</v>
      </c>
      <c r="O61" s="31">
        <v>14.502717391304348</v>
      </c>
      <c r="P61" s="31">
        <v>0</v>
      </c>
      <c r="Q61" s="36">
        <v>0</v>
      </c>
      <c r="R61" s="31">
        <v>5.7038043478260869</v>
      </c>
      <c r="S61" s="31">
        <v>0</v>
      </c>
      <c r="T61" s="36">
        <v>0</v>
      </c>
      <c r="U61" s="31">
        <v>48.407608695652172</v>
      </c>
      <c r="V61" s="31">
        <v>0</v>
      </c>
      <c r="W61" s="36">
        <v>0</v>
      </c>
      <c r="X61" s="31">
        <v>11.817934782608695</v>
      </c>
      <c r="Y61" s="31">
        <v>0</v>
      </c>
      <c r="Z61" s="36">
        <v>0</v>
      </c>
      <c r="AA61" s="31">
        <v>222.91576086956522</v>
      </c>
      <c r="AB61" s="31">
        <v>0</v>
      </c>
      <c r="AC61" s="36">
        <v>0</v>
      </c>
      <c r="AD61" s="31">
        <v>17.964673913043477</v>
      </c>
      <c r="AE61" s="31">
        <v>0</v>
      </c>
      <c r="AF61" s="36">
        <v>0</v>
      </c>
      <c r="AG61" s="31">
        <v>0</v>
      </c>
      <c r="AH61" s="31">
        <v>0</v>
      </c>
      <c r="AI61" s="36" t="s">
        <v>827</v>
      </c>
      <c r="AJ61" t="s">
        <v>89</v>
      </c>
      <c r="AK61" s="37">
        <v>4</v>
      </c>
      <c r="AT61"/>
    </row>
    <row r="62" spans="1:46" x14ac:dyDescent="0.25">
      <c r="A62" t="s">
        <v>634</v>
      </c>
      <c r="B62" t="s">
        <v>340</v>
      </c>
      <c r="C62" t="s">
        <v>473</v>
      </c>
      <c r="D62" t="s">
        <v>585</v>
      </c>
      <c r="E62" s="31">
        <v>65.934782608695656</v>
      </c>
      <c r="F62" s="31">
        <v>221.42945652173913</v>
      </c>
      <c r="G62" s="31">
        <v>3.5179347826086955</v>
      </c>
      <c r="H62" s="36">
        <v>1.5887383900358883E-2</v>
      </c>
      <c r="I62" s="31">
        <v>31.39836956521739</v>
      </c>
      <c r="J62" s="31">
        <v>3.5179347826086955</v>
      </c>
      <c r="K62" s="36">
        <v>0.1120419573157011</v>
      </c>
      <c r="L62" s="31">
        <v>7.4510869565217375</v>
      </c>
      <c r="M62" s="31">
        <v>0</v>
      </c>
      <c r="N62" s="36">
        <v>0</v>
      </c>
      <c r="O62" s="31">
        <v>19.004347826086956</v>
      </c>
      <c r="P62" s="31">
        <v>3.5179347826086955</v>
      </c>
      <c r="Q62" s="36">
        <v>0.18511210249370852</v>
      </c>
      <c r="R62" s="31">
        <v>4.9429347826086953</v>
      </c>
      <c r="S62" s="31">
        <v>0</v>
      </c>
      <c r="T62" s="36">
        <v>0</v>
      </c>
      <c r="U62" s="31">
        <v>47.318695652173908</v>
      </c>
      <c r="V62" s="31">
        <v>0</v>
      </c>
      <c r="W62" s="36">
        <v>0</v>
      </c>
      <c r="X62" s="31">
        <v>5.5706521739130439</v>
      </c>
      <c r="Y62" s="31">
        <v>0</v>
      </c>
      <c r="Z62" s="36">
        <v>0</v>
      </c>
      <c r="AA62" s="31">
        <v>108.89130434782609</v>
      </c>
      <c r="AB62" s="31">
        <v>0</v>
      </c>
      <c r="AC62" s="36">
        <v>0</v>
      </c>
      <c r="AD62" s="31">
        <v>0</v>
      </c>
      <c r="AE62" s="31">
        <v>0</v>
      </c>
      <c r="AF62" s="36" t="s">
        <v>827</v>
      </c>
      <c r="AG62" s="31">
        <v>28.250434782608696</v>
      </c>
      <c r="AH62" s="31">
        <v>0</v>
      </c>
      <c r="AI62" s="36">
        <v>0</v>
      </c>
      <c r="AJ62" t="s">
        <v>120</v>
      </c>
      <c r="AK62" s="37">
        <v>4</v>
      </c>
      <c r="AT62"/>
    </row>
    <row r="63" spans="1:46" x14ac:dyDescent="0.25">
      <c r="A63" t="s">
        <v>634</v>
      </c>
      <c r="B63" t="s">
        <v>293</v>
      </c>
      <c r="C63" t="s">
        <v>491</v>
      </c>
      <c r="D63" t="s">
        <v>582</v>
      </c>
      <c r="E63" s="31">
        <v>80.717391304347828</v>
      </c>
      <c r="F63" s="31">
        <v>233.19597826086959</v>
      </c>
      <c r="G63" s="31">
        <v>0.19565217391304349</v>
      </c>
      <c r="H63" s="36">
        <v>8.3900320825504575E-4</v>
      </c>
      <c r="I63" s="31">
        <v>47.975978260869553</v>
      </c>
      <c r="J63" s="31">
        <v>0.19565217391304349</v>
      </c>
      <c r="K63" s="36">
        <v>4.0781278674336579E-3</v>
      </c>
      <c r="L63" s="31">
        <v>28.075652173913035</v>
      </c>
      <c r="M63" s="31">
        <v>0</v>
      </c>
      <c r="N63" s="36">
        <v>0</v>
      </c>
      <c r="O63" s="31">
        <v>14.33510869565217</v>
      </c>
      <c r="P63" s="31">
        <v>0.19565217391304349</v>
      </c>
      <c r="Q63" s="36">
        <v>1.364846113600692E-2</v>
      </c>
      <c r="R63" s="31">
        <v>5.5652173913043477</v>
      </c>
      <c r="S63" s="31">
        <v>0</v>
      </c>
      <c r="T63" s="36">
        <v>0</v>
      </c>
      <c r="U63" s="31">
        <v>47.564239130434778</v>
      </c>
      <c r="V63" s="31">
        <v>0</v>
      </c>
      <c r="W63" s="36">
        <v>0</v>
      </c>
      <c r="X63" s="31">
        <v>1.9842391304347828</v>
      </c>
      <c r="Y63" s="31">
        <v>0</v>
      </c>
      <c r="Z63" s="36">
        <v>0</v>
      </c>
      <c r="AA63" s="31">
        <v>125.35826086956524</v>
      </c>
      <c r="AB63" s="31">
        <v>0</v>
      </c>
      <c r="AC63" s="36">
        <v>0</v>
      </c>
      <c r="AD63" s="31">
        <v>10.313260869565218</v>
      </c>
      <c r="AE63" s="31">
        <v>0</v>
      </c>
      <c r="AF63" s="36">
        <v>0</v>
      </c>
      <c r="AG63" s="31">
        <v>0</v>
      </c>
      <c r="AH63" s="31">
        <v>0</v>
      </c>
      <c r="AI63" s="36" t="s">
        <v>827</v>
      </c>
      <c r="AJ63" t="s">
        <v>73</v>
      </c>
      <c r="AK63" s="37">
        <v>4</v>
      </c>
      <c r="AT63"/>
    </row>
    <row r="64" spans="1:46" x14ac:dyDescent="0.25">
      <c r="A64" t="s">
        <v>634</v>
      </c>
      <c r="B64" t="s">
        <v>343</v>
      </c>
      <c r="C64" t="s">
        <v>458</v>
      </c>
      <c r="D64" t="s">
        <v>568</v>
      </c>
      <c r="E64" s="31">
        <v>134.19565217391303</v>
      </c>
      <c r="F64" s="31">
        <v>445.25641304347818</v>
      </c>
      <c r="G64" s="31">
        <v>126.67</v>
      </c>
      <c r="H64" s="36">
        <v>0.28448776096040418</v>
      </c>
      <c r="I64" s="31">
        <v>63.657391304347826</v>
      </c>
      <c r="J64" s="31">
        <v>14.605978260869563</v>
      </c>
      <c r="K64" s="36">
        <v>0.22944669835805803</v>
      </c>
      <c r="L64" s="31">
        <v>33.670760869565221</v>
      </c>
      <c r="M64" s="31">
        <v>5.6603260869565215</v>
      </c>
      <c r="N64" s="36">
        <v>0.16810805401409426</v>
      </c>
      <c r="O64" s="31">
        <v>24.856195652173909</v>
      </c>
      <c r="P64" s="31">
        <v>4.4239130434782608</v>
      </c>
      <c r="Q64" s="36">
        <v>0.17798029535108473</v>
      </c>
      <c r="R64" s="31">
        <v>5.1304347826086953</v>
      </c>
      <c r="S64" s="31">
        <v>4.5217391304347823</v>
      </c>
      <c r="T64" s="36">
        <v>0.88135593220338981</v>
      </c>
      <c r="U64" s="31">
        <v>120.35836956521734</v>
      </c>
      <c r="V64" s="31">
        <v>20.380978260869565</v>
      </c>
      <c r="W64" s="36">
        <v>0.16933577892832732</v>
      </c>
      <c r="X64" s="31">
        <v>0.94728260869565206</v>
      </c>
      <c r="Y64" s="31">
        <v>0</v>
      </c>
      <c r="Z64" s="36">
        <v>0</v>
      </c>
      <c r="AA64" s="31">
        <v>259.55260869565217</v>
      </c>
      <c r="AB64" s="31">
        <v>91.683043478260871</v>
      </c>
      <c r="AC64" s="36">
        <v>0.35323491425881659</v>
      </c>
      <c r="AD64" s="31">
        <v>0.74076086956521725</v>
      </c>
      <c r="AE64" s="31">
        <v>0</v>
      </c>
      <c r="AF64" s="36">
        <v>0</v>
      </c>
      <c r="AG64" s="31">
        <v>0</v>
      </c>
      <c r="AH64" s="31">
        <v>0</v>
      </c>
      <c r="AI64" s="36" t="s">
        <v>827</v>
      </c>
      <c r="AJ64" t="s">
        <v>123</v>
      </c>
      <c r="AK64" s="37">
        <v>4</v>
      </c>
      <c r="AT64"/>
    </row>
    <row r="65" spans="1:46" x14ac:dyDescent="0.25">
      <c r="A65" t="s">
        <v>634</v>
      </c>
      <c r="B65" t="s">
        <v>263</v>
      </c>
      <c r="C65" t="s">
        <v>471</v>
      </c>
      <c r="D65" t="s">
        <v>592</v>
      </c>
      <c r="E65" s="31">
        <v>107.17391304347827</v>
      </c>
      <c r="F65" s="31">
        <v>300.36489130434785</v>
      </c>
      <c r="G65" s="31">
        <v>8.6956521739130432E-2</v>
      </c>
      <c r="H65" s="36">
        <v>2.895029487684725E-4</v>
      </c>
      <c r="I65" s="31">
        <v>92.166847826086979</v>
      </c>
      <c r="J65" s="31">
        <v>8.6956521739130432E-2</v>
      </c>
      <c r="K65" s="36">
        <v>9.4346854416906933E-4</v>
      </c>
      <c r="L65" s="31">
        <v>70.183804347826111</v>
      </c>
      <c r="M65" s="31">
        <v>0</v>
      </c>
      <c r="N65" s="36">
        <v>0</v>
      </c>
      <c r="O65" s="31">
        <v>16.417826086956524</v>
      </c>
      <c r="P65" s="31">
        <v>8.6956521739130432E-2</v>
      </c>
      <c r="Q65" s="36">
        <v>5.2964699028097764E-3</v>
      </c>
      <c r="R65" s="31">
        <v>5.5652173913043477</v>
      </c>
      <c r="S65" s="31">
        <v>0</v>
      </c>
      <c r="T65" s="36">
        <v>0</v>
      </c>
      <c r="U65" s="31">
        <v>62.313369565217378</v>
      </c>
      <c r="V65" s="31">
        <v>0</v>
      </c>
      <c r="W65" s="36">
        <v>0</v>
      </c>
      <c r="X65" s="31">
        <v>0</v>
      </c>
      <c r="Y65" s="31">
        <v>0</v>
      </c>
      <c r="Z65" s="36" t="s">
        <v>827</v>
      </c>
      <c r="AA65" s="31">
        <v>137.30184782608697</v>
      </c>
      <c r="AB65" s="31">
        <v>0</v>
      </c>
      <c r="AC65" s="36">
        <v>0</v>
      </c>
      <c r="AD65" s="31">
        <v>8.5828260869565192</v>
      </c>
      <c r="AE65" s="31">
        <v>0</v>
      </c>
      <c r="AF65" s="36">
        <v>0</v>
      </c>
      <c r="AG65" s="31">
        <v>0</v>
      </c>
      <c r="AH65" s="31">
        <v>0</v>
      </c>
      <c r="AI65" s="36" t="s">
        <v>827</v>
      </c>
      <c r="AJ65" t="s">
        <v>43</v>
      </c>
      <c r="AK65" s="37">
        <v>4</v>
      </c>
      <c r="AT65"/>
    </row>
    <row r="66" spans="1:46" x14ac:dyDescent="0.25">
      <c r="A66" t="s">
        <v>634</v>
      </c>
      <c r="B66" t="s">
        <v>244</v>
      </c>
      <c r="C66" t="s">
        <v>460</v>
      </c>
      <c r="D66" t="s">
        <v>582</v>
      </c>
      <c r="E66" s="31">
        <v>95.608695652173907</v>
      </c>
      <c r="F66" s="31">
        <v>314.73652173913047</v>
      </c>
      <c r="G66" s="31">
        <v>0.47826086956521741</v>
      </c>
      <c r="H66" s="36">
        <v>1.5195594935170065E-3</v>
      </c>
      <c r="I66" s="31">
        <v>78.139239130434802</v>
      </c>
      <c r="J66" s="31">
        <v>0.47826086956521741</v>
      </c>
      <c r="K66" s="36">
        <v>6.1206235802587616E-3</v>
      </c>
      <c r="L66" s="31">
        <v>53.41478260869566</v>
      </c>
      <c r="M66" s="31">
        <v>0</v>
      </c>
      <c r="N66" s="36">
        <v>0</v>
      </c>
      <c r="O66" s="31">
        <v>19.072282608695655</v>
      </c>
      <c r="P66" s="31">
        <v>0.39130434782608697</v>
      </c>
      <c r="Q66" s="36">
        <v>2.0516912204713189E-2</v>
      </c>
      <c r="R66" s="31">
        <v>5.6521739130434785</v>
      </c>
      <c r="S66" s="31">
        <v>8.6956521739130432E-2</v>
      </c>
      <c r="T66" s="36">
        <v>1.5384615384615384E-2</v>
      </c>
      <c r="U66" s="31">
        <v>59.578043478260859</v>
      </c>
      <c r="V66" s="31">
        <v>0</v>
      </c>
      <c r="W66" s="36">
        <v>0</v>
      </c>
      <c r="X66" s="31">
        <v>0.11445652173913043</v>
      </c>
      <c r="Y66" s="31">
        <v>0</v>
      </c>
      <c r="Z66" s="36">
        <v>0</v>
      </c>
      <c r="AA66" s="31">
        <v>155.39532608695654</v>
      </c>
      <c r="AB66" s="31">
        <v>0</v>
      </c>
      <c r="AC66" s="36">
        <v>0</v>
      </c>
      <c r="AD66" s="31">
        <v>21.509456521739132</v>
      </c>
      <c r="AE66" s="31">
        <v>0</v>
      </c>
      <c r="AF66" s="36">
        <v>0</v>
      </c>
      <c r="AG66" s="31">
        <v>0</v>
      </c>
      <c r="AH66" s="31">
        <v>0</v>
      </c>
      <c r="AI66" s="36" t="s">
        <v>827</v>
      </c>
      <c r="AJ66" t="s">
        <v>24</v>
      </c>
      <c r="AK66" s="37">
        <v>4</v>
      </c>
      <c r="AT66"/>
    </row>
    <row r="67" spans="1:46" x14ac:dyDescent="0.25">
      <c r="A67" t="s">
        <v>634</v>
      </c>
      <c r="B67" t="s">
        <v>230</v>
      </c>
      <c r="C67" t="s">
        <v>449</v>
      </c>
      <c r="D67" t="s">
        <v>574</v>
      </c>
      <c r="E67" s="31">
        <v>102.91304347826087</v>
      </c>
      <c r="F67" s="31">
        <v>303.50619565217386</v>
      </c>
      <c r="G67" s="31">
        <v>17.052717391304348</v>
      </c>
      <c r="H67" s="36">
        <v>5.6185730754726389E-2</v>
      </c>
      <c r="I67" s="31">
        <v>70.464782608695657</v>
      </c>
      <c r="J67" s="31">
        <v>1.6331521739130435</v>
      </c>
      <c r="K67" s="36">
        <v>2.3176856770881535E-2</v>
      </c>
      <c r="L67" s="31">
        <v>46.835652173913047</v>
      </c>
      <c r="M67" s="31">
        <v>0.12771739130434784</v>
      </c>
      <c r="N67" s="36">
        <v>2.7269267187761091E-3</v>
      </c>
      <c r="O67" s="31">
        <v>18.063913043478273</v>
      </c>
      <c r="P67" s="31">
        <v>1.5054347826086956</v>
      </c>
      <c r="Q67" s="36">
        <v>8.3339350614966126E-2</v>
      </c>
      <c r="R67" s="31">
        <v>5.5652173913043477</v>
      </c>
      <c r="S67" s="31">
        <v>0</v>
      </c>
      <c r="T67" s="36">
        <v>0</v>
      </c>
      <c r="U67" s="31">
        <v>55.007608695652202</v>
      </c>
      <c r="V67" s="31">
        <v>1.3804347826086956</v>
      </c>
      <c r="W67" s="36">
        <v>2.509534254154562E-2</v>
      </c>
      <c r="X67" s="31">
        <v>5.0752173913043466</v>
      </c>
      <c r="Y67" s="31">
        <v>0</v>
      </c>
      <c r="Z67" s="36">
        <v>0</v>
      </c>
      <c r="AA67" s="31">
        <v>168.66804347826078</v>
      </c>
      <c r="AB67" s="31">
        <v>14.039130434782608</v>
      </c>
      <c r="AC67" s="36">
        <v>8.3235271751949128E-2</v>
      </c>
      <c r="AD67" s="31">
        <v>4.2905434782608696</v>
      </c>
      <c r="AE67" s="31">
        <v>0</v>
      </c>
      <c r="AF67" s="36">
        <v>0</v>
      </c>
      <c r="AG67" s="31">
        <v>0</v>
      </c>
      <c r="AH67" s="31">
        <v>0</v>
      </c>
      <c r="AI67" s="36" t="s">
        <v>827</v>
      </c>
      <c r="AJ67" t="s">
        <v>10</v>
      </c>
      <c r="AK67" s="37">
        <v>4</v>
      </c>
      <c r="AT67"/>
    </row>
    <row r="68" spans="1:46" x14ac:dyDescent="0.25">
      <c r="A68" t="s">
        <v>634</v>
      </c>
      <c r="B68" t="s">
        <v>332</v>
      </c>
      <c r="C68" t="s">
        <v>520</v>
      </c>
      <c r="D68" t="s">
        <v>579</v>
      </c>
      <c r="E68" s="31">
        <v>66.967391304347828</v>
      </c>
      <c r="F68" s="31">
        <v>208.54804347826084</v>
      </c>
      <c r="G68" s="31">
        <v>31.741304347826087</v>
      </c>
      <c r="H68" s="36">
        <v>0.15220140078242844</v>
      </c>
      <c r="I68" s="31">
        <v>29.159021739130438</v>
      </c>
      <c r="J68" s="31">
        <v>1.1929347826086956</v>
      </c>
      <c r="K68" s="36">
        <v>4.0911344464201166E-2</v>
      </c>
      <c r="L68" s="31">
        <v>11.929239130434782</v>
      </c>
      <c r="M68" s="31">
        <v>0.39402173913043476</v>
      </c>
      <c r="N68" s="36">
        <v>3.302991371219783E-2</v>
      </c>
      <c r="O68" s="31">
        <v>12.62108695652174</v>
      </c>
      <c r="P68" s="31">
        <v>0.79891304347826086</v>
      </c>
      <c r="Q68" s="36">
        <v>6.3299860481940154E-2</v>
      </c>
      <c r="R68" s="31">
        <v>4.6086956521739131</v>
      </c>
      <c r="S68" s="31">
        <v>0</v>
      </c>
      <c r="T68" s="36">
        <v>0</v>
      </c>
      <c r="U68" s="31">
        <v>64.042826086956538</v>
      </c>
      <c r="V68" s="31">
        <v>20.990217391304348</v>
      </c>
      <c r="W68" s="36">
        <v>0.32775282844020809</v>
      </c>
      <c r="X68" s="31">
        <v>0.49945652173913047</v>
      </c>
      <c r="Y68" s="31">
        <v>0</v>
      </c>
      <c r="Z68" s="36">
        <v>0</v>
      </c>
      <c r="AA68" s="31">
        <v>108.70858695652167</v>
      </c>
      <c r="AB68" s="31">
        <v>9.5581521739130437</v>
      </c>
      <c r="AC68" s="36">
        <v>8.792453698009943E-2</v>
      </c>
      <c r="AD68" s="31">
        <v>6.1381521739130447</v>
      </c>
      <c r="AE68" s="31">
        <v>0</v>
      </c>
      <c r="AF68" s="36">
        <v>0</v>
      </c>
      <c r="AG68" s="31">
        <v>0</v>
      </c>
      <c r="AH68" s="31">
        <v>0</v>
      </c>
      <c r="AI68" s="36" t="s">
        <v>827</v>
      </c>
      <c r="AJ68" t="s">
        <v>112</v>
      </c>
      <c r="AK68" s="37">
        <v>4</v>
      </c>
      <c r="AT68"/>
    </row>
    <row r="69" spans="1:46" x14ac:dyDescent="0.25">
      <c r="A69" t="s">
        <v>634</v>
      </c>
      <c r="B69" t="s">
        <v>234</v>
      </c>
      <c r="C69" t="s">
        <v>452</v>
      </c>
      <c r="D69" t="s">
        <v>577</v>
      </c>
      <c r="E69" s="31">
        <v>68.543478260869563</v>
      </c>
      <c r="F69" s="31">
        <v>211.30456521739129</v>
      </c>
      <c r="G69" s="31">
        <v>2.7826086956521738</v>
      </c>
      <c r="H69" s="36">
        <v>1.3168710731779084E-2</v>
      </c>
      <c r="I69" s="31">
        <v>37.744130434782612</v>
      </c>
      <c r="J69" s="31">
        <v>2.7826086956521738</v>
      </c>
      <c r="K69" s="36">
        <v>7.3722951452284538E-2</v>
      </c>
      <c r="L69" s="31">
        <v>26.226956521739137</v>
      </c>
      <c r="M69" s="31">
        <v>0</v>
      </c>
      <c r="N69" s="36">
        <v>0</v>
      </c>
      <c r="O69" s="31">
        <v>6.3867391304347816</v>
      </c>
      <c r="P69" s="31">
        <v>0.86956521739130432</v>
      </c>
      <c r="Q69" s="36">
        <v>0.13615167296368155</v>
      </c>
      <c r="R69" s="31">
        <v>5.1304347826086953</v>
      </c>
      <c r="S69" s="31">
        <v>1.9130434782608696</v>
      </c>
      <c r="T69" s="36">
        <v>0.37288135593220345</v>
      </c>
      <c r="U69" s="31">
        <v>50.395978260869562</v>
      </c>
      <c r="V69" s="31">
        <v>0</v>
      </c>
      <c r="W69" s="36">
        <v>0</v>
      </c>
      <c r="X69" s="31">
        <v>3.3043478260869565</v>
      </c>
      <c r="Y69" s="31">
        <v>0</v>
      </c>
      <c r="Z69" s="36">
        <v>0</v>
      </c>
      <c r="AA69" s="31">
        <v>104.15826086956523</v>
      </c>
      <c r="AB69" s="31">
        <v>0</v>
      </c>
      <c r="AC69" s="36">
        <v>0</v>
      </c>
      <c r="AD69" s="31">
        <v>15.701847826086953</v>
      </c>
      <c r="AE69" s="31">
        <v>0</v>
      </c>
      <c r="AF69" s="36">
        <v>0</v>
      </c>
      <c r="AG69" s="31">
        <v>0</v>
      </c>
      <c r="AH69" s="31">
        <v>0</v>
      </c>
      <c r="AI69" s="36" t="s">
        <v>827</v>
      </c>
      <c r="AJ69" t="s">
        <v>14</v>
      </c>
      <c r="AK69" s="37">
        <v>4</v>
      </c>
      <c r="AT69"/>
    </row>
    <row r="70" spans="1:46" x14ac:dyDescent="0.25">
      <c r="A70" t="s">
        <v>634</v>
      </c>
      <c r="B70" t="s">
        <v>304</v>
      </c>
      <c r="C70" t="s">
        <v>498</v>
      </c>
      <c r="D70" t="s">
        <v>608</v>
      </c>
      <c r="E70" s="31">
        <v>107.01086956521739</v>
      </c>
      <c r="F70" s="31">
        <v>301.13586956521743</v>
      </c>
      <c r="G70" s="31">
        <v>8.6956521739130432E-2</v>
      </c>
      <c r="H70" s="36">
        <v>2.8876175350574809E-4</v>
      </c>
      <c r="I70" s="31">
        <v>52.30967391304349</v>
      </c>
      <c r="J70" s="31">
        <v>8.6956521739130432E-2</v>
      </c>
      <c r="K70" s="36">
        <v>1.662341116552969E-3</v>
      </c>
      <c r="L70" s="31">
        <v>24.429782608695653</v>
      </c>
      <c r="M70" s="31">
        <v>0</v>
      </c>
      <c r="N70" s="36">
        <v>0</v>
      </c>
      <c r="O70" s="31">
        <v>22.749456521739138</v>
      </c>
      <c r="P70" s="31">
        <v>8.6956521739130432E-2</v>
      </c>
      <c r="Q70" s="36">
        <v>3.822356004682385E-3</v>
      </c>
      <c r="R70" s="31">
        <v>5.1304347826086953</v>
      </c>
      <c r="S70" s="31">
        <v>0</v>
      </c>
      <c r="T70" s="36">
        <v>0</v>
      </c>
      <c r="U70" s="31">
        <v>61.703369565217393</v>
      </c>
      <c r="V70" s="31">
        <v>0</v>
      </c>
      <c r="W70" s="36">
        <v>0</v>
      </c>
      <c r="X70" s="31">
        <v>0</v>
      </c>
      <c r="Y70" s="31">
        <v>0</v>
      </c>
      <c r="Z70" s="36" t="s">
        <v>827</v>
      </c>
      <c r="AA70" s="31">
        <v>168.29554347826087</v>
      </c>
      <c r="AB70" s="31">
        <v>0</v>
      </c>
      <c r="AC70" s="36">
        <v>0</v>
      </c>
      <c r="AD70" s="31">
        <v>18.827282608695654</v>
      </c>
      <c r="AE70" s="31">
        <v>0</v>
      </c>
      <c r="AF70" s="36">
        <v>0</v>
      </c>
      <c r="AG70" s="31">
        <v>0</v>
      </c>
      <c r="AH70" s="31">
        <v>0</v>
      </c>
      <c r="AI70" s="36" t="s">
        <v>827</v>
      </c>
      <c r="AJ70" t="s">
        <v>84</v>
      </c>
      <c r="AK70" s="37">
        <v>4</v>
      </c>
      <c r="AT70"/>
    </row>
    <row r="71" spans="1:46" x14ac:dyDescent="0.25">
      <c r="A71" t="s">
        <v>634</v>
      </c>
      <c r="B71" t="s">
        <v>279</v>
      </c>
      <c r="C71" t="s">
        <v>483</v>
      </c>
      <c r="D71" t="s">
        <v>595</v>
      </c>
      <c r="E71" s="31">
        <v>116.82608695652173</v>
      </c>
      <c r="F71" s="31">
        <v>352.48728260869564</v>
      </c>
      <c r="G71" s="31">
        <v>1.1304347826086956</v>
      </c>
      <c r="H71" s="36">
        <v>3.2070228867338104E-3</v>
      </c>
      <c r="I71" s="31">
        <v>62.985434782608706</v>
      </c>
      <c r="J71" s="31">
        <v>1.1304347826086956</v>
      </c>
      <c r="K71" s="36">
        <v>1.7947558614310414E-2</v>
      </c>
      <c r="L71" s="31">
        <v>42.980108695652177</v>
      </c>
      <c r="M71" s="31">
        <v>0</v>
      </c>
      <c r="N71" s="36">
        <v>0</v>
      </c>
      <c r="O71" s="31">
        <v>16.961847826086963</v>
      </c>
      <c r="P71" s="31">
        <v>0.86956521739130432</v>
      </c>
      <c r="Q71" s="36">
        <v>5.1265948516171181E-2</v>
      </c>
      <c r="R71" s="31">
        <v>3.0434782608695654</v>
      </c>
      <c r="S71" s="31">
        <v>0.2608695652173913</v>
      </c>
      <c r="T71" s="36">
        <v>8.5714285714285701E-2</v>
      </c>
      <c r="U71" s="31">
        <v>84.867826086956484</v>
      </c>
      <c r="V71" s="31">
        <v>0</v>
      </c>
      <c r="W71" s="36">
        <v>0</v>
      </c>
      <c r="X71" s="31">
        <v>5.5652173913043477</v>
      </c>
      <c r="Y71" s="31">
        <v>0</v>
      </c>
      <c r="Z71" s="36">
        <v>0</v>
      </c>
      <c r="AA71" s="31">
        <v>188.76750000000001</v>
      </c>
      <c r="AB71" s="31">
        <v>0</v>
      </c>
      <c r="AC71" s="36">
        <v>0</v>
      </c>
      <c r="AD71" s="31">
        <v>10.301304347826086</v>
      </c>
      <c r="AE71" s="31">
        <v>0</v>
      </c>
      <c r="AF71" s="36">
        <v>0</v>
      </c>
      <c r="AG71" s="31">
        <v>0</v>
      </c>
      <c r="AH71" s="31">
        <v>0</v>
      </c>
      <c r="AI71" s="36" t="s">
        <v>827</v>
      </c>
      <c r="AJ71" t="s">
        <v>59</v>
      </c>
      <c r="AK71" s="37">
        <v>4</v>
      </c>
      <c r="AT71"/>
    </row>
    <row r="72" spans="1:46" x14ac:dyDescent="0.25">
      <c r="A72" t="s">
        <v>634</v>
      </c>
      <c r="B72" t="s">
        <v>326</v>
      </c>
      <c r="C72" t="s">
        <v>515</v>
      </c>
      <c r="D72" t="s">
        <v>618</v>
      </c>
      <c r="E72" s="31">
        <v>63.5</v>
      </c>
      <c r="F72" s="31">
        <v>200.0428260869565</v>
      </c>
      <c r="G72" s="31">
        <v>68.711956521739125</v>
      </c>
      <c r="H72" s="36">
        <v>0.34348623175254867</v>
      </c>
      <c r="I72" s="31">
        <v>34.917173913043477</v>
      </c>
      <c r="J72" s="31">
        <v>13.266304347826088</v>
      </c>
      <c r="K72" s="36">
        <v>0.37993637116405909</v>
      </c>
      <c r="L72" s="31">
        <v>15.623804347826088</v>
      </c>
      <c r="M72" s="31">
        <v>6.5733695652173916</v>
      </c>
      <c r="N72" s="36">
        <v>0.42072784700046612</v>
      </c>
      <c r="O72" s="31">
        <v>13.815108695652174</v>
      </c>
      <c r="P72" s="31">
        <v>1.2146739130434783</v>
      </c>
      <c r="Q72" s="36">
        <v>8.7923587124997052E-2</v>
      </c>
      <c r="R72" s="31">
        <v>5.4782608695652177</v>
      </c>
      <c r="S72" s="31">
        <v>5.4782608695652177</v>
      </c>
      <c r="T72" s="36">
        <v>1</v>
      </c>
      <c r="U72" s="31">
        <v>32.055326086956526</v>
      </c>
      <c r="V72" s="31">
        <v>4.7472826086956523</v>
      </c>
      <c r="W72" s="36">
        <v>0.1480965314724203</v>
      </c>
      <c r="X72" s="31">
        <v>2.8318478260869564</v>
      </c>
      <c r="Y72" s="31">
        <v>0</v>
      </c>
      <c r="Z72" s="36">
        <v>0</v>
      </c>
      <c r="AA72" s="31">
        <v>117.77239130434782</v>
      </c>
      <c r="AB72" s="31">
        <v>50.698369565217391</v>
      </c>
      <c r="AC72" s="36">
        <v>0.43047754234863489</v>
      </c>
      <c r="AD72" s="31">
        <v>12.466086956521735</v>
      </c>
      <c r="AE72" s="31">
        <v>0</v>
      </c>
      <c r="AF72" s="36">
        <v>0</v>
      </c>
      <c r="AG72" s="31">
        <v>0</v>
      </c>
      <c r="AH72" s="31">
        <v>0</v>
      </c>
      <c r="AI72" s="36" t="s">
        <v>827</v>
      </c>
      <c r="AJ72" t="s">
        <v>106</v>
      </c>
      <c r="AK72" s="37">
        <v>4</v>
      </c>
      <c r="AT72"/>
    </row>
    <row r="73" spans="1:46" x14ac:dyDescent="0.25">
      <c r="A73" t="s">
        <v>634</v>
      </c>
      <c r="B73" t="s">
        <v>291</v>
      </c>
      <c r="C73" t="s">
        <v>441</v>
      </c>
      <c r="D73" t="s">
        <v>568</v>
      </c>
      <c r="E73" s="31">
        <v>115.27173913043478</v>
      </c>
      <c r="F73" s="31">
        <v>345.23989130434785</v>
      </c>
      <c r="G73" s="31">
        <v>57.017173913043486</v>
      </c>
      <c r="H73" s="36">
        <v>0.16515233421499292</v>
      </c>
      <c r="I73" s="31">
        <v>45.886086956521737</v>
      </c>
      <c r="J73" s="31">
        <v>0.34782608695652173</v>
      </c>
      <c r="K73" s="36">
        <v>7.5802080767117062E-3</v>
      </c>
      <c r="L73" s="31">
        <v>27.602717391304342</v>
      </c>
      <c r="M73" s="31">
        <v>0</v>
      </c>
      <c r="N73" s="36">
        <v>0</v>
      </c>
      <c r="O73" s="31">
        <v>13.065978260869569</v>
      </c>
      <c r="P73" s="31">
        <v>0.34782608695652173</v>
      </c>
      <c r="Q73" s="36">
        <v>2.6620745880023618E-2</v>
      </c>
      <c r="R73" s="31">
        <v>5.2173913043478262</v>
      </c>
      <c r="S73" s="31">
        <v>0</v>
      </c>
      <c r="T73" s="36">
        <v>0</v>
      </c>
      <c r="U73" s="31">
        <v>101.57228260869564</v>
      </c>
      <c r="V73" s="31">
        <v>35.405000000000008</v>
      </c>
      <c r="W73" s="36">
        <v>0.34856950233556111</v>
      </c>
      <c r="X73" s="31">
        <v>1.0284782608695651</v>
      </c>
      <c r="Y73" s="31">
        <v>0</v>
      </c>
      <c r="Z73" s="36">
        <v>0</v>
      </c>
      <c r="AA73" s="31">
        <v>196.75304347826091</v>
      </c>
      <c r="AB73" s="31">
        <v>21.264347826086954</v>
      </c>
      <c r="AC73" s="36">
        <v>0.10807633493322016</v>
      </c>
      <c r="AD73" s="31">
        <v>0</v>
      </c>
      <c r="AE73" s="31">
        <v>0</v>
      </c>
      <c r="AF73" s="36" t="s">
        <v>827</v>
      </c>
      <c r="AG73" s="31">
        <v>0</v>
      </c>
      <c r="AH73" s="31">
        <v>0</v>
      </c>
      <c r="AI73" s="36" t="s">
        <v>827</v>
      </c>
      <c r="AJ73" t="s">
        <v>71</v>
      </c>
      <c r="AK73" s="37">
        <v>4</v>
      </c>
      <c r="AT73"/>
    </row>
    <row r="74" spans="1:46" x14ac:dyDescent="0.25">
      <c r="A74" t="s">
        <v>634</v>
      </c>
      <c r="B74" t="s">
        <v>375</v>
      </c>
      <c r="C74" t="s">
        <v>546</v>
      </c>
      <c r="D74" t="s">
        <v>603</v>
      </c>
      <c r="E74" s="31">
        <v>100.76086956521739</v>
      </c>
      <c r="F74" s="31">
        <v>277.00760869565215</v>
      </c>
      <c r="G74" s="31">
        <v>8.6956521739130432E-2</v>
      </c>
      <c r="H74" s="36">
        <v>3.1391383849917794E-4</v>
      </c>
      <c r="I74" s="31">
        <v>66.13706521739131</v>
      </c>
      <c r="J74" s="31">
        <v>8.6956521739130432E-2</v>
      </c>
      <c r="K74" s="36">
        <v>1.3147925668202233E-3</v>
      </c>
      <c r="L74" s="31">
        <v>42.656739130434786</v>
      </c>
      <c r="M74" s="31">
        <v>0</v>
      </c>
      <c r="N74" s="36">
        <v>0</v>
      </c>
      <c r="O74" s="31">
        <v>18.87163043478261</v>
      </c>
      <c r="P74" s="31">
        <v>8.6956521739130432E-2</v>
      </c>
      <c r="Q74" s="36">
        <v>4.6077906219941364E-3</v>
      </c>
      <c r="R74" s="31">
        <v>4.6086956521739131</v>
      </c>
      <c r="S74" s="31">
        <v>0</v>
      </c>
      <c r="T74" s="36">
        <v>0</v>
      </c>
      <c r="U74" s="31">
        <v>48.035652173913043</v>
      </c>
      <c r="V74" s="31">
        <v>0</v>
      </c>
      <c r="W74" s="36">
        <v>0</v>
      </c>
      <c r="X74" s="31">
        <v>0.31695652173913047</v>
      </c>
      <c r="Y74" s="31">
        <v>0</v>
      </c>
      <c r="Z74" s="36">
        <v>0</v>
      </c>
      <c r="AA74" s="31">
        <v>111.89597826086957</v>
      </c>
      <c r="AB74" s="31">
        <v>0</v>
      </c>
      <c r="AC74" s="36">
        <v>0</v>
      </c>
      <c r="AD74" s="31">
        <v>50.621956521739122</v>
      </c>
      <c r="AE74" s="31">
        <v>0</v>
      </c>
      <c r="AF74" s="36">
        <v>0</v>
      </c>
      <c r="AG74" s="31">
        <v>0</v>
      </c>
      <c r="AH74" s="31">
        <v>0</v>
      </c>
      <c r="AI74" s="36" t="s">
        <v>827</v>
      </c>
      <c r="AJ74" t="s">
        <v>155</v>
      </c>
      <c r="AK74" s="37">
        <v>4</v>
      </c>
      <c r="AT74"/>
    </row>
    <row r="75" spans="1:46" x14ac:dyDescent="0.25">
      <c r="A75" t="s">
        <v>634</v>
      </c>
      <c r="B75" t="s">
        <v>237</v>
      </c>
      <c r="C75" t="s">
        <v>455</v>
      </c>
      <c r="D75" t="s">
        <v>579</v>
      </c>
      <c r="E75" s="31">
        <v>67.728260869565219</v>
      </c>
      <c r="F75" s="31">
        <v>305.09891304347826</v>
      </c>
      <c r="G75" s="31">
        <v>0</v>
      </c>
      <c r="H75" s="36">
        <v>0</v>
      </c>
      <c r="I75" s="31">
        <v>28.476195652173917</v>
      </c>
      <c r="J75" s="31">
        <v>0</v>
      </c>
      <c r="K75" s="36">
        <v>0</v>
      </c>
      <c r="L75" s="31">
        <v>12.311195652173915</v>
      </c>
      <c r="M75" s="31">
        <v>0</v>
      </c>
      <c r="N75" s="36">
        <v>0</v>
      </c>
      <c r="O75" s="31">
        <v>16.165000000000003</v>
      </c>
      <c r="P75" s="31">
        <v>0</v>
      </c>
      <c r="Q75" s="36">
        <v>0</v>
      </c>
      <c r="R75" s="31">
        <v>0</v>
      </c>
      <c r="S75" s="31">
        <v>0</v>
      </c>
      <c r="T75" s="36" t="s">
        <v>827</v>
      </c>
      <c r="U75" s="31">
        <v>82.907717391304345</v>
      </c>
      <c r="V75" s="31">
        <v>0</v>
      </c>
      <c r="W75" s="36">
        <v>0</v>
      </c>
      <c r="X75" s="31">
        <v>21.973913043478259</v>
      </c>
      <c r="Y75" s="31">
        <v>0</v>
      </c>
      <c r="Z75" s="36">
        <v>0</v>
      </c>
      <c r="AA75" s="31">
        <v>171.74108695652174</v>
      </c>
      <c r="AB75" s="31">
        <v>0</v>
      </c>
      <c r="AC75" s="36">
        <v>0</v>
      </c>
      <c r="AD75" s="31">
        <v>0</v>
      </c>
      <c r="AE75" s="31">
        <v>0</v>
      </c>
      <c r="AF75" s="36" t="s">
        <v>827</v>
      </c>
      <c r="AG75" s="31">
        <v>0</v>
      </c>
      <c r="AH75" s="31">
        <v>0</v>
      </c>
      <c r="AI75" s="36" t="s">
        <v>827</v>
      </c>
      <c r="AJ75" t="s">
        <v>17</v>
      </c>
      <c r="AK75" s="37">
        <v>4</v>
      </c>
      <c r="AT75"/>
    </row>
    <row r="76" spans="1:46" x14ac:dyDescent="0.25">
      <c r="A76" t="s">
        <v>634</v>
      </c>
      <c r="B76" t="s">
        <v>397</v>
      </c>
      <c r="C76" t="s">
        <v>517</v>
      </c>
      <c r="D76" t="s">
        <v>619</v>
      </c>
      <c r="E76" s="31">
        <v>14.913043478260869</v>
      </c>
      <c r="F76" s="31">
        <v>121.79586956521742</v>
      </c>
      <c r="G76" s="31">
        <v>0</v>
      </c>
      <c r="H76" s="36">
        <v>0</v>
      </c>
      <c r="I76" s="31">
        <v>48.620760869565224</v>
      </c>
      <c r="J76" s="31">
        <v>0</v>
      </c>
      <c r="K76" s="36">
        <v>0</v>
      </c>
      <c r="L76" s="31">
        <v>45.925108695652177</v>
      </c>
      <c r="M76" s="31">
        <v>0</v>
      </c>
      <c r="N76" s="36">
        <v>0</v>
      </c>
      <c r="O76" s="31">
        <v>2.6956521739130435</v>
      </c>
      <c r="P76" s="31">
        <v>0</v>
      </c>
      <c r="Q76" s="36">
        <v>0</v>
      </c>
      <c r="R76" s="31">
        <v>0</v>
      </c>
      <c r="S76" s="31">
        <v>0</v>
      </c>
      <c r="T76" s="36" t="s">
        <v>827</v>
      </c>
      <c r="U76" s="31">
        <v>0</v>
      </c>
      <c r="V76" s="31">
        <v>0</v>
      </c>
      <c r="W76" s="36" t="s">
        <v>827</v>
      </c>
      <c r="X76" s="31">
        <v>11.688152173913045</v>
      </c>
      <c r="Y76" s="31">
        <v>0</v>
      </c>
      <c r="Z76" s="36">
        <v>0</v>
      </c>
      <c r="AA76" s="31">
        <v>61.486956521739145</v>
      </c>
      <c r="AB76" s="31">
        <v>0</v>
      </c>
      <c r="AC76" s="36">
        <v>0</v>
      </c>
      <c r="AD76" s="31">
        <v>0</v>
      </c>
      <c r="AE76" s="31">
        <v>0</v>
      </c>
      <c r="AF76" s="36" t="s">
        <v>827</v>
      </c>
      <c r="AG76" s="31">
        <v>0</v>
      </c>
      <c r="AH76" s="31">
        <v>0</v>
      </c>
      <c r="AI76" s="36" t="s">
        <v>827</v>
      </c>
      <c r="AJ76" t="s">
        <v>177</v>
      </c>
      <c r="AK76" s="37">
        <v>4</v>
      </c>
      <c r="AT76"/>
    </row>
    <row r="77" spans="1:46" x14ac:dyDescent="0.25">
      <c r="A77" t="s">
        <v>634</v>
      </c>
      <c r="B77" t="s">
        <v>382</v>
      </c>
      <c r="C77" t="s">
        <v>441</v>
      </c>
      <c r="D77" t="s">
        <v>568</v>
      </c>
      <c r="E77" s="31">
        <v>86.108695652173907</v>
      </c>
      <c r="F77" s="31">
        <v>284.20923913043475</v>
      </c>
      <c r="G77" s="31">
        <v>0</v>
      </c>
      <c r="H77" s="36">
        <v>0</v>
      </c>
      <c r="I77" s="31">
        <v>38.576086956521735</v>
      </c>
      <c r="J77" s="31">
        <v>0</v>
      </c>
      <c r="K77" s="36">
        <v>0</v>
      </c>
      <c r="L77" s="31">
        <v>6.3043478260869561</v>
      </c>
      <c r="M77" s="31">
        <v>0</v>
      </c>
      <c r="N77" s="36">
        <v>0</v>
      </c>
      <c r="O77" s="31">
        <v>23.964673913043477</v>
      </c>
      <c r="P77" s="31">
        <v>0</v>
      </c>
      <c r="Q77" s="36">
        <v>0</v>
      </c>
      <c r="R77" s="31">
        <v>8.3070652173913047</v>
      </c>
      <c r="S77" s="31">
        <v>0</v>
      </c>
      <c r="T77" s="36">
        <v>0</v>
      </c>
      <c r="U77" s="31">
        <v>58.896739130434781</v>
      </c>
      <c r="V77" s="31">
        <v>0</v>
      </c>
      <c r="W77" s="36">
        <v>0</v>
      </c>
      <c r="X77" s="31">
        <v>1.5434782608695652</v>
      </c>
      <c r="Y77" s="31">
        <v>0</v>
      </c>
      <c r="Z77" s="36">
        <v>0</v>
      </c>
      <c r="AA77" s="31">
        <v>182.375</v>
      </c>
      <c r="AB77" s="31">
        <v>0</v>
      </c>
      <c r="AC77" s="36">
        <v>0</v>
      </c>
      <c r="AD77" s="31">
        <v>2.8179347826086958</v>
      </c>
      <c r="AE77" s="31">
        <v>0</v>
      </c>
      <c r="AF77" s="36">
        <v>0</v>
      </c>
      <c r="AG77" s="31">
        <v>0</v>
      </c>
      <c r="AH77" s="31">
        <v>0</v>
      </c>
      <c r="AI77" s="36" t="s">
        <v>827</v>
      </c>
      <c r="AJ77" t="s">
        <v>162</v>
      </c>
      <c r="AK77" s="37">
        <v>4</v>
      </c>
      <c r="AT77"/>
    </row>
    <row r="78" spans="1:46" x14ac:dyDescent="0.25">
      <c r="A78" t="s">
        <v>634</v>
      </c>
      <c r="B78" t="s">
        <v>240</v>
      </c>
      <c r="C78" t="s">
        <v>457</v>
      </c>
      <c r="D78" t="s">
        <v>574</v>
      </c>
      <c r="E78" s="31">
        <v>65.5</v>
      </c>
      <c r="F78" s="31">
        <v>233.92119565217394</v>
      </c>
      <c r="G78" s="31">
        <v>2.2527173913043477</v>
      </c>
      <c r="H78" s="36">
        <v>9.6302405817641091E-3</v>
      </c>
      <c r="I78" s="31">
        <v>61.34782608695653</v>
      </c>
      <c r="J78" s="31">
        <v>0</v>
      </c>
      <c r="K78" s="36">
        <v>0</v>
      </c>
      <c r="L78" s="31">
        <v>28.730978260869566</v>
      </c>
      <c r="M78" s="31">
        <v>0</v>
      </c>
      <c r="N78" s="36">
        <v>0</v>
      </c>
      <c r="O78" s="31">
        <v>27.921195652173914</v>
      </c>
      <c r="P78" s="31">
        <v>0</v>
      </c>
      <c r="Q78" s="36">
        <v>0</v>
      </c>
      <c r="R78" s="31">
        <v>4.6956521739130439</v>
      </c>
      <c r="S78" s="31">
        <v>0</v>
      </c>
      <c r="T78" s="36">
        <v>0</v>
      </c>
      <c r="U78" s="31">
        <v>50.149456521739133</v>
      </c>
      <c r="V78" s="31">
        <v>0</v>
      </c>
      <c r="W78" s="36">
        <v>0</v>
      </c>
      <c r="X78" s="31">
        <v>0</v>
      </c>
      <c r="Y78" s="31">
        <v>0</v>
      </c>
      <c r="Z78" s="36" t="s">
        <v>827</v>
      </c>
      <c r="AA78" s="31">
        <v>115.91032608695652</v>
      </c>
      <c r="AB78" s="31">
        <v>2.2527173913043477</v>
      </c>
      <c r="AC78" s="36">
        <v>1.9435001758293283E-2</v>
      </c>
      <c r="AD78" s="31">
        <v>6.5135869565217392</v>
      </c>
      <c r="AE78" s="31">
        <v>0</v>
      </c>
      <c r="AF78" s="36">
        <v>0</v>
      </c>
      <c r="AG78" s="31">
        <v>0</v>
      </c>
      <c r="AH78" s="31">
        <v>0</v>
      </c>
      <c r="AI78" s="36" t="s">
        <v>827</v>
      </c>
      <c r="AJ78" t="s">
        <v>20</v>
      </c>
      <c r="AK78" s="37">
        <v>4</v>
      </c>
      <c r="AT78"/>
    </row>
    <row r="79" spans="1:46" x14ac:dyDescent="0.25">
      <c r="A79" t="s">
        <v>634</v>
      </c>
      <c r="B79" t="s">
        <v>221</v>
      </c>
      <c r="C79" t="s">
        <v>441</v>
      </c>
      <c r="D79" t="s">
        <v>568</v>
      </c>
      <c r="E79" s="31">
        <v>69.358695652173907</v>
      </c>
      <c r="F79" s="31">
        <v>236.19902173913044</v>
      </c>
      <c r="G79" s="31">
        <v>0</v>
      </c>
      <c r="H79" s="36">
        <v>0</v>
      </c>
      <c r="I79" s="31">
        <v>31.594782608695645</v>
      </c>
      <c r="J79" s="31">
        <v>0</v>
      </c>
      <c r="K79" s="36">
        <v>0</v>
      </c>
      <c r="L79" s="31">
        <v>26.725217391304341</v>
      </c>
      <c r="M79" s="31">
        <v>0</v>
      </c>
      <c r="N79" s="36">
        <v>0</v>
      </c>
      <c r="O79" s="31">
        <v>0</v>
      </c>
      <c r="P79" s="31">
        <v>0</v>
      </c>
      <c r="Q79" s="36" t="s">
        <v>827</v>
      </c>
      <c r="R79" s="31">
        <v>4.8695652173913047</v>
      </c>
      <c r="S79" s="31">
        <v>0</v>
      </c>
      <c r="T79" s="36">
        <v>0</v>
      </c>
      <c r="U79" s="31">
        <v>65.580543478260878</v>
      </c>
      <c r="V79" s="31">
        <v>0</v>
      </c>
      <c r="W79" s="36">
        <v>0</v>
      </c>
      <c r="X79" s="31">
        <v>0</v>
      </c>
      <c r="Y79" s="31">
        <v>0</v>
      </c>
      <c r="Z79" s="36" t="s">
        <v>827</v>
      </c>
      <c r="AA79" s="31">
        <v>139.02369565217393</v>
      </c>
      <c r="AB79" s="31">
        <v>0</v>
      </c>
      <c r="AC79" s="36">
        <v>0</v>
      </c>
      <c r="AD79" s="31">
        <v>0</v>
      </c>
      <c r="AE79" s="31">
        <v>0</v>
      </c>
      <c r="AF79" s="36" t="s">
        <v>827</v>
      </c>
      <c r="AG79" s="31">
        <v>0</v>
      </c>
      <c r="AH79" s="31">
        <v>0</v>
      </c>
      <c r="AI79" s="36" t="s">
        <v>827</v>
      </c>
      <c r="AJ79" t="s">
        <v>1</v>
      </c>
      <c r="AK79" s="37">
        <v>4</v>
      </c>
      <c r="AT79"/>
    </row>
    <row r="80" spans="1:46" x14ac:dyDescent="0.25">
      <c r="A80" t="s">
        <v>634</v>
      </c>
      <c r="B80" t="s">
        <v>391</v>
      </c>
      <c r="C80" t="s">
        <v>448</v>
      </c>
      <c r="D80" t="s">
        <v>573</v>
      </c>
      <c r="E80" s="31">
        <v>56</v>
      </c>
      <c r="F80" s="31">
        <v>240.70923913043478</v>
      </c>
      <c r="G80" s="31">
        <v>0</v>
      </c>
      <c r="H80" s="36">
        <v>0</v>
      </c>
      <c r="I80" s="31">
        <v>44.679347826086961</v>
      </c>
      <c r="J80" s="31">
        <v>0</v>
      </c>
      <c r="K80" s="36">
        <v>0</v>
      </c>
      <c r="L80" s="31">
        <v>39.228260869565219</v>
      </c>
      <c r="M80" s="31">
        <v>0</v>
      </c>
      <c r="N80" s="36">
        <v>0</v>
      </c>
      <c r="O80" s="31">
        <v>0</v>
      </c>
      <c r="P80" s="31">
        <v>0</v>
      </c>
      <c r="Q80" s="36" t="s">
        <v>827</v>
      </c>
      <c r="R80" s="31">
        <v>5.4510869565217392</v>
      </c>
      <c r="S80" s="31">
        <v>0</v>
      </c>
      <c r="T80" s="36">
        <v>0</v>
      </c>
      <c r="U80" s="31">
        <v>34.198369565217391</v>
      </c>
      <c r="V80" s="31">
        <v>0</v>
      </c>
      <c r="W80" s="36">
        <v>0</v>
      </c>
      <c r="X80" s="31">
        <v>0</v>
      </c>
      <c r="Y80" s="31">
        <v>0</v>
      </c>
      <c r="Z80" s="36" t="s">
        <v>827</v>
      </c>
      <c r="AA80" s="31">
        <v>151.41847826086956</v>
      </c>
      <c r="AB80" s="31">
        <v>0</v>
      </c>
      <c r="AC80" s="36">
        <v>0</v>
      </c>
      <c r="AD80" s="31">
        <v>10.413043478260869</v>
      </c>
      <c r="AE80" s="31">
        <v>0</v>
      </c>
      <c r="AF80" s="36">
        <v>0</v>
      </c>
      <c r="AG80" s="31">
        <v>0</v>
      </c>
      <c r="AH80" s="31">
        <v>0</v>
      </c>
      <c r="AI80" s="36" t="s">
        <v>827</v>
      </c>
      <c r="AJ80" t="s">
        <v>171</v>
      </c>
      <c r="AK80" s="37">
        <v>4</v>
      </c>
      <c r="AT80"/>
    </row>
    <row r="81" spans="1:46" x14ac:dyDescent="0.25">
      <c r="A81" t="s">
        <v>634</v>
      </c>
      <c r="B81" t="s">
        <v>252</v>
      </c>
      <c r="C81" t="s">
        <v>465</v>
      </c>
      <c r="D81" t="s">
        <v>586</v>
      </c>
      <c r="E81" s="31">
        <v>87.184782608695656</v>
      </c>
      <c r="F81" s="31">
        <v>256.92804347826086</v>
      </c>
      <c r="G81" s="31">
        <v>0</v>
      </c>
      <c r="H81" s="36">
        <v>0</v>
      </c>
      <c r="I81" s="31">
        <v>48.376086956521746</v>
      </c>
      <c r="J81" s="31">
        <v>0</v>
      </c>
      <c r="K81" s="36">
        <v>0</v>
      </c>
      <c r="L81" s="31">
        <v>35.075869565217396</v>
      </c>
      <c r="M81" s="31">
        <v>0</v>
      </c>
      <c r="N81" s="36">
        <v>0</v>
      </c>
      <c r="O81" s="31">
        <v>8.0828260869565209</v>
      </c>
      <c r="P81" s="31">
        <v>0</v>
      </c>
      <c r="Q81" s="36">
        <v>0</v>
      </c>
      <c r="R81" s="31">
        <v>5.2173913043478262</v>
      </c>
      <c r="S81" s="31">
        <v>0</v>
      </c>
      <c r="T81" s="36">
        <v>0</v>
      </c>
      <c r="U81" s="31">
        <v>54.002173913043507</v>
      </c>
      <c r="V81" s="31">
        <v>0</v>
      </c>
      <c r="W81" s="36">
        <v>0</v>
      </c>
      <c r="X81" s="31">
        <v>0</v>
      </c>
      <c r="Y81" s="31">
        <v>0</v>
      </c>
      <c r="Z81" s="36" t="s">
        <v>827</v>
      </c>
      <c r="AA81" s="31">
        <v>133.00358695652167</v>
      </c>
      <c r="AB81" s="31">
        <v>0</v>
      </c>
      <c r="AC81" s="36">
        <v>0</v>
      </c>
      <c r="AD81" s="31">
        <v>21.546195652173914</v>
      </c>
      <c r="AE81" s="31">
        <v>0</v>
      </c>
      <c r="AF81" s="36">
        <v>0</v>
      </c>
      <c r="AG81" s="31">
        <v>0</v>
      </c>
      <c r="AH81" s="31">
        <v>0</v>
      </c>
      <c r="AI81" s="36" t="s">
        <v>827</v>
      </c>
      <c r="AJ81" t="s">
        <v>32</v>
      </c>
      <c r="AK81" s="37">
        <v>4</v>
      </c>
      <c r="AT81"/>
    </row>
    <row r="82" spans="1:46" x14ac:dyDescent="0.25">
      <c r="A82" t="s">
        <v>634</v>
      </c>
      <c r="B82" t="s">
        <v>363</v>
      </c>
      <c r="C82" t="s">
        <v>539</v>
      </c>
      <c r="D82" t="s">
        <v>628</v>
      </c>
      <c r="E82" s="31">
        <v>69.836956521739125</v>
      </c>
      <c r="F82" s="31">
        <v>339.51717391304345</v>
      </c>
      <c r="G82" s="31">
        <v>3.2635869565217392</v>
      </c>
      <c r="H82" s="36">
        <v>9.6124355622658527E-3</v>
      </c>
      <c r="I82" s="31">
        <v>31.076086956521738</v>
      </c>
      <c r="J82" s="31">
        <v>0</v>
      </c>
      <c r="K82" s="36">
        <v>0</v>
      </c>
      <c r="L82" s="31">
        <v>20.554347826086957</v>
      </c>
      <c r="M82" s="31">
        <v>0</v>
      </c>
      <c r="N82" s="36">
        <v>0</v>
      </c>
      <c r="O82" s="31">
        <v>5.2173913043478262</v>
      </c>
      <c r="P82" s="31">
        <v>0</v>
      </c>
      <c r="Q82" s="36">
        <v>0</v>
      </c>
      <c r="R82" s="31">
        <v>5.3043478260869561</v>
      </c>
      <c r="S82" s="31">
        <v>0</v>
      </c>
      <c r="T82" s="36">
        <v>0</v>
      </c>
      <c r="U82" s="31">
        <v>98.698369565217391</v>
      </c>
      <c r="V82" s="31">
        <v>3.2635869565217392</v>
      </c>
      <c r="W82" s="36">
        <v>3.3066270201811625E-2</v>
      </c>
      <c r="X82" s="31">
        <v>9.5760869565217384</v>
      </c>
      <c r="Y82" s="31">
        <v>0</v>
      </c>
      <c r="Z82" s="36">
        <v>0</v>
      </c>
      <c r="AA82" s="31">
        <v>200.16663043478258</v>
      </c>
      <c r="AB82" s="31">
        <v>0</v>
      </c>
      <c r="AC82" s="36">
        <v>0</v>
      </c>
      <c r="AD82" s="31">
        <v>0</v>
      </c>
      <c r="AE82" s="31">
        <v>0</v>
      </c>
      <c r="AF82" s="36" t="s">
        <v>827</v>
      </c>
      <c r="AG82" s="31">
        <v>0</v>
      </c>
      <c r="AH82" s="31">
        <v>0</v>
      </c>
      <c r="AI82" s="36" t="s">
        <v>827</v>
      </c>
      <c r="AJ82" t="s">
        <v>143</v>
      </c>
      <c r="AK82" s="37">
        <v>4</v>
      </c>
      <c r="AT82"/>
    </row>
    <row r="83" spans="1:46" x14ac:dyDescent="0.25">
      <c r="A83" t="s">
        <v>634</v>
      </c>
      <c r="B83" t="s">
        <v>361</v>
      </c>
      <c r="C83" t="s">
        <v>538</v>
      </c>
      <c r="D83" t="s">
        <v>586</v>
      </c>
      <c r="E83" s="31">
        <v>130.80434782608697</v>
      </c>
      <c r="F83" s="31">
        <v>647.37956521739136</v>
      </c>
      <c r="G83" s="31">
        <v>0</v>
      </c>
      <c r="H83" s="36">
        <v>0</v>
      </c>
      <c r="I83" s="31">
        <v>74.963804347826112</v>
      </c>
      <c r="J83" s="31">
        <v>0</v>
      </c>
      <c r="K83" s="36">
        <v>0</v>
      </c>
      <c r="L83" s="31">
        <v>57.596413043478272</v>
      </c>
      <c r="M83" s="31">
        <v>0</v>
      </c>
      <c r="N83" s="36">
        <v>0</v>
      </c>
      <c r="O83" s="31">
        <v>15.19347826086957</v>
      </c>
      <c r="P83" s="31">
        <v>0</v>
      </c>
      <c r="Q83" s="36">
        <v>0</v>
      </c>
      <c r="R83" s="31">
        <v>2.1739130434782608</v>
      </c>
      <c r="S83" s="31">
        <v>0</v>
      </c>
      <c r="T83" s="36">
        <v>0</v>
      </c>
      <c r="U83" s="31">
        <v>178.46695652173909</v>
      </c>
      <c r="V83" s="31">
        <v>0</v>
      </c>
      <c r="W83" s="36">
        <v>0</v>
      </c>
      <c r="X83" s="31">
        <v>14.43521739130435</v>
      </c>
      <c r="Y83" s="31">
        <v>0</v>
      </c>
      <c r="Z83" s="36">
        <v>0</v>
      </c>
      <c r="AA83" s="31">
        <v>362.2761956521739</v>
      </c>
      <c r="AB83" s="31">
        <v>0</v>
      </c>
      <c r="AC83" s="36">
        <v>0</v>
      </c>
      <c r="AD83" s="31">
        <v>17.237391304347824</v>
      </c>
      <c r="AE83" s="31">
        <v>0</v>
      </c>
      <c r="AF83" s="36">
        <v>0</v>
      </c>
      <c r="AG83" s="31">
        <v>0</v>
      </c>
      <c r="AH83" s="31">
        <v>0</v>
      </c>
      <c r="AI83" s="36" t="s">
        <v>827</v>
      </c>
      <c r="AJ83" t="s">
        <v>141</v>
      </c>
      <c r="AK83" s="37">
        <v>4</v>
      </c>
      <c r="AT83"/>
    </row>
    <row r="84" spans="1:46" x14ac:dyDescent="0.25">
      <c r="A84" t="s">
        <v>634</v>
      </c>
      <c r="B84" t="s">
        <v>254</v>
      </c>
      <c r="C84" t="s">
        <v>467</v>
      </c>
      <c r="D84" t="s">
        <v>588</v>
      </c>
      <c r="E84" s="31">
        <v>54.010869565217391</v>
      </c>
      <c r="F84" s="31">
        <v>228.22554347826087</v>
      </c>
      <c r="G84" s="31">
        <v>0</v>
      </c>
      <c r="H84" s="36">
        <v>0</v>
      </c>
      <c r="I84" s="31">
        <v>31.217391304347828</v>
      </c>
      <c r="J84" s="31">
        <v>0</v>
      </c>
      <c r="K84" s="36">
        <v>0</v>
      </c>
      <c r="L84" s="31">
        <v>21.130434782608695</v>
      </c>
      <c r="M84" s="31">
        <v>0</v>
      </c>
      <c r="N84" s="36">
        <v>0</v>
      </c>
      <c r="O84" s="31">
        <v>4.8695652173913047</v>
      </c>
      <c r="P84" s="31">
        <v>0</v>
      </c>
      <c r="Q84" s="36">
        <v>0</v>
      </c>
      <c r="R84" s="31">
        <v>5.2173913043478262</v>
      </c>
      <c r="S84" s="31">
        <v>0</v>
      </c>
      <c r="T84" s="36">
        <v>0</v>
      </c>
      <c r="U84" s="31">
        <v>59.3125</v>
      </c>
      <c r="V84" s="31">
        <v>0</v>
      </c>
      <c r="W84" s="36">
        <v>0</v>
      </c>
      <c r="X84" s="31">
        <v>9.4945652173913047</v>
      </c>
      <c r="Y84" s="31">
        <v>0</v>
      </c>
      <c r="Z84" s="36">
        <v>0</v>
      </c>
      <c r="AA84" s="31">
        <v>128.20108695652175</v>
      </c>
      <c r="AB84" s="31">
        <v>0</v>
      </c>
      <c r="AC84" s="36">
        <v>0</v>
      </c>
      <c r="AD84" s="31">
        <v>0</v>
      </c>
      <c r="AE84" s="31">
        <v>0</v>
      </c>
      <c r="AF84" s="36" t="s">
        <v>827</v>
      </c>
      <c r="AG84" s="31">
        <v>0</v>
      </c>
      <c r="AH84" s="31">
        <v>0</v>
      </c>
      <c r="AI84" s="36" t="s">
        <v>827</v>
      </c>
      <c r="AJ84" t="s">
        <v>34</v>
      </c>
      <c r="AK84" s="37">
        <v>4</v>
      </c>
      <c r="AT84"/>
    </row>
    <row r="85" spans="1:46" x14ac:dyDescent="0.25">
      <c r="A85" t="s">
        <v>634</v>
      </c>
      <c r="B85" t="s">
        <v>297</v>
      </c>
      <c r="C85" t="s">
        <v>494</v>
      </c>
      <c r="D85" t="s">
        <v>605</v>
      </c>
      <c r="E85" s="31">
        <v>127.56521739130434</v>
      </c>
      <c r="F85" s="31">
        <v>577.7771739130435</v>
      </c>
      <c r="G85" s="31">
        <v>0</v>
      </c>
      <c r="H85" s="36">
        <v>0</v>
      </c>
      <c r="I85" s="31">
        <v>87.779891304347814</v>
      </c>
      <c r="J85" s="31">
        <v>0</v>
      </c>
      <c r="K85" s="36">
        <v>0</v>
      </c>
      <c r="L85" s="31">
        <v>67.972826086956516</v>
      </c>
      <c r="M85" s="31">
        <v>0</v>
      </c>
      <c r="N85" s="36">
        <v>0</v>
      </c>
      <c r="O85" s="31">
        <v>14.241847826086957</v>
      </c>
      <c r="P85" s="31">
        <v>0</v>
      </c>
      <c r="Q85" s="36">
        <v>0</v>
      </c>
      <c r="R85" s="31">
        <v>5.5652173913043477</v>
      </c>
      <c r="S85" s="31">
        <v>0</v>
      </c>
      <c r="T85" s="36">
        <v>0</v>
      </c>
      <c r="U85" s="31">
        <v>164.44293478260869</v>
      </c>
      <c r="V85" s="31">
        <v>0</v>
      </c>
      <c r="W85" s="36">
        <v>0</v>
      </c>
      <c r="X85" s="31">
        <v>23.741847826086957</v>
      </c>
      <c r="Y85" s="31">
        <v>0</v>
      </c>
      <c r="Z85" s="36">
        <v>0</v>
      </c>
      <c r="AA85" s="31">
        <v>301.8125</v>
      </c>
      <c r="AB85" s="31">
        <v>0</v>
      </c>
      <c r="AC85" s="36">
        <v>0</v>
      </c>
      <c r="AD85" s="31">
        <v>0</v>
      </c>
      <c r="AE85" s="31">
        <v>0</v>
      </c>
      <c r="AF85" s="36" t="s">
        <v>827</v>
      </c>
      <c r="AG85" s="31">
        <v>0</v>
      </c>
      <c r="AH85" s="31">
        <v>0</v>
      </c>
      <c r="AI85" s="36" t="s">
        <v>827</v>
      </c>
      <c r="AJ85" t="s">
        <v>77</v>
      </c>
      <c r="AK85" s="37">
        <v>4</v>
      </c>
      <c r="AT85"/>
    </row>
    <row r="86" spans="1:46" x14ac:dyDescent="0.25">
      <c r="A86" t="s">
        <v>634</v>
      </c>
      <c r="B86" t="s">
        <v>251</v>
      </c>
      <c r="C86" t="s">
        <v>441</v>
      </c>
      <c r="D86" t="s">
        <v>568</v>
      </c>
      <c r="E86" s="31">
        <v>205.39130434782609</v>
      </c>
      <c r="F86" s="31">
        <v>876.72336956521747</v>
      </c>
      <c r="G86" s="31">
        <v>136.03586956521738</v>
      </c>
      <c r="H86" s="36">
        <v>0.15516395967941399</v>
      </c>
      <c r="I86" s="31">
        <v>60.024456521739133</v>
      </c>
      <c r="J86" s="31">
        <v>4.1793478260869561</v>
      </c>
      <c r="K86" s="36">
        <v>6.9627416361084687E-2</v>
      </c>
      <c r="L86" s="31">
        <v>24.885869565217391</v>
      </c>
      <c r="M86" s="31">
        <v>4.1793478260869561</v>
      </c>
      <c r="N86" s="36">
        <v>0.16794059838392661</v>
      </c>
      <c r="O86" s="31">
        <v>28.258152173913043</v>
      </c>
      <c r="P86" s="31">
        <v>0</v>
      </c>
      <c r="Q86" s="36">
        <v>0</v>
      </c>
      <c r="R86" s="31">
        <v>6.8804347826086953</v>
      </c>
      <c r="S86" s="31">
        <v>0</v>
      </c>
      <c r="T86" s="36">
        <v>0</v>
      </c>
      <c r="U86" s="31">
        <v>210.9891304347826</v>
      </c>
      <c r="V86" s="31">
        <v>25.067934782608695</v>
      </c>
      <c r="W86" s="36">
        <v>0.1188114986347947</v>
      </c>
      <c r="X86" s="31">
        <v>48.546195652173914</v>
      </c>
      <c r="Y86" s="31">
        <v>0</v>
      </c>
      <c r="Z86" s="36">
        <v>0</v>
      </c>
      <c r="AA86" s="31">
        <v>533.48152173913047</v>
      </c>
      <c r="AB86" s="31">
        <v>106.70978260869565</v>
      </c>
      <c r="AC86" s="36">
        <v>0.20002526471924578</v>
      </c>
      <c r="AD86" s="31">
        <v>14.179347826086957</v>
      </c>
      <c r="AE86" s="31">
        <v>0</v>
      </c>
      <c r="AF86" s="36">
        <v>0</v>
      </c>
      <c r="AG86" s="31">
        <v>9.5027173913043477</v>
      </c>
      <c r="AH86" s="31">
        <v>7.880434782608696E-2</v>
      </c>
      <c r="AI86" s="36">
        <v>8.2928224192164723E-3</v>
      </c>
      <c r="AJ86" t="s">
        <v>31</v>
      </c>
      <c r="AK86" s="37">
        <v>4</v>
      </c>
      <c r="AT86"/>
    </row>
    <row r="87" spans="1:46" x14ac:dyDescent="0.25">
      <c r="A87" t="s">
        <v>634</v>
      </c>
      <c r="B87" t="s">
        <v>354</v>
      </c>
      <c r="C87" t="s">
        <v>535</v>
      </c>
      <c r="D87" t="s">
        <v>574</v>
      </c>
      <c r="E87" s="31">
        <v>56.75</v>
      </c>
      <c r="F87" s="31">
        <v>182.58152173913044</v>
      </c>
      <c r="G87" s="31">
        <v>0</v>
      </c>
      <c r="H87" s="36">
        <v>0</v>
      </c>
      <c r="I87" s="31">
        <v>26.834239130434781</v>
      </c>
      <c r="J87" s="31">
        <v>0</v>
      </c>
      <c r="K87" s="36">
        <v>0</v>
      </c>
      <c r="L87" s="31">
        <v>6.9918478260869561</v>
      </c>
      <c r="M87" s="31">
        <v>0</v>
      </c>
      <c r="N87" s="36">
        <v>0</v>
      </c>
      <c r="O87" s="31">
        <v>9.8532608695652169</v>
      </c>
      <c r="P87" s="31">
        <v>0</v>
      </c>
      <c r="Q87" s="36">
        <v>0</v>
      </c>
      <c r="R87" s="31">
        <v>9.9891304347826093</v>
      </c>
      <c r="S87" s="31">
        <v>0</v>
      </c>
      <c r="T87" s="36">
        <v>0</v>
      </c>
      <c r="U87" s="31">
        <v>65.230978260869563</v>
      </c>
      <c r="V87" s="31">
        <v>0</v>
      </c>
      <c r="W87" s="36">
        <v>0</v>
      </c>
      <c r="X87" s="31">
        <v>0.44293478260869568</v>
      </c>
      <c r="Y87" s="31">
        <v>0</v>
      </c>
      <c r="Z87" s="36">
        <v>0</v>
      </c>
      <c r="AA87" s="31">
        <v>87.948369565217391</v>
      </c>
      <c r="AB87" s="31">
        <v>0</v>
      </c>
      <c r="AC87" s="36">
        <v>0</v>
      </c>
      <c r="AD87" s="31">
        <v>2.125</v>
      </c>
      <c r="AE87" s="31">
        <v>0</v>
      </c>
      <c r="AF87" s="36">
        <v>0</v>
      </c>
      <c r="AG87" s="31">
        <v>0</v>
      </c>
      <c r="AH87" s="31">
        <v>0</v>
      </c>
      <c r="AI87" s="36" t="s">
        <v>827</v>
      </c>
      <c r="AJ87" t="s">
        <v>134</v>
      </c>
      <c r="AK87" s="37">
        <v>4</v>
      </c>
      <c r="AT87"/>
    </row>
    <row r="88" spans="1:46" x14ac:dyDescent="0.25">
      <c r="A88" t="s">
        <v>634</v>
      </c>
      <c r="B88" t="s">
        <v>426</v>
      </c>
      <c r="C88" t="s">
        <v>471</v>
      </c>
      <c r="D88" t="s">
        <v>592</v>
      </c>
      <c r="E88" s="31">
        <v>48.978260869565219</v>
      </c>
      <c r="F88" s="31">
        <v>221.3167391304348</v>
      </c>
      <c r="G88" s="31">
        <v>0</v>
      </c>
      <c r="H88" s="36">
        <v>0</v>
      </c>
      <c r="I88" s="31">
        <v>45.129239130434762</v>
      </c>
      <c r="J88" s="31">
        <v>0</v>
      </c>
      <c r="K88" s="36">
        <v>0</v>
      </c>
      <c r="L88" s="31">
        <v>26.303152173913027</v>
      </c>
      <c r="M88" s="31">
        <v>0</v>
      </c>
      <c r="N88" s="36">
        <v>0</v>
      </c>
      <c r="O88" s="31">
        <v>13.782608695652174</v>
      </c>
      <c r="P88" s="31">
        <v>0</v>
      </c>
      <c r="Q88" s="36">
        <v>0</v>
      </c>
      <c r="R88" s="31">
        <v>5.0434782608695654</v>
      </c>
      <c r="S88" s="31">
        <v>0</v>
      </c>
      <c r="T88" s="36">
        <v>0</v>
      </c>
      <c r="U88" s="31">
        <v>39.257608695652166</v>
      </c>
      <c r="V88" s="31">
        <v>0</v>
      </c>
      <c r="W88" s="36">
        <v>0</v>
      </c>
      <c r="X88" s="31">
        <v>5.5652173913043477</v>
      </c>
      <c r="Y88" s="31">
        <v>0</v>
      </c>
      <c r="Z88" s="36">
        <v>0</v>
      </c>
      <c r="AA88" s="31">
        <v>131.36467391304353</v>
      </c>
      <c r="AB88" s="31">
        <v>0</v>
      </c>
      <c r="AC88" s="36">
        <v>0</v>
      </c>
      <c r="AD88" s="31">
        <v>0</v>
      </c>
      <c r="AE88" s="31">
        <v>0</v>
      </c>
      <c r="AF88" s="36" t="s">
        <v>827</v>
      </c>
      <c r="AG88" s="31">
        <v>0</v>
      </c>
      <c r="AH88" s="31">
        <v>0</v>
      </c>
      <c r="AI88" s="36" t="s">
        <v>827</v>
      </c>
      <c r="AJ88" t="s">
        <v>206</v>
      </c>
      <c r="AK88" s="37">
        <v>4</v>
      </c>
      <c r="AT88"/>
    </row>
    <row r="89" spans="1:46" x14ac:dyDescent="0.25">
      <c r="A89" t="s">
        <v>634</v>
      </c>
      <c r="B89" t="s">
        <v>283</v>
      </c>
      <c r="C89" t="s">
        <v>464</v>
      </c>
      <c r="D89" t="s">
        <v>585</v>
      </c>
      <c r="E89" s="31">
        <v>89.402173913043484</v>
      </c>
      <c r="F89" s="31">
        <v>353.20706521739135</v>
      </c>
      <c r="G89" s="31">
        <v>2.6369565217391306</v>
      </c>
      <c r="H89" s="36">
        <v>7.4657524761463662E-3</v>
      </c>
      <c r="I89" s="31">
        <v>34.696739130434779</v>
      </c>
      <c r="J89" s="31">
        <v>2.6369565217391306</v>
      </c>
      <c r="K89" s="36">
        <v>7.6000125309357486E-2</v>
      </c>
      <c r="L89" s="31">
        <v>10.728260869565217</v>
      </c>
      <c r="M89" s="31">
        <v>0</v>
      </c>
      <c r="N89" s="36">
        <v>0</v>
      </c>
      <c r="O89" s="31">
        <v>16.128804347826087</v>
      </c>
      <c r="P89" s="31">
        <v>3.6413043478260868E-2</v>
      </c>
      <c r="Q89" s="36">
        <v>2.2576405970953935E-3</v>
      </c>
      <c r="R89" s="31">
        <v>7.8396739130434785</v>
      </c>
      <c r="S89" s="31">
        <v>2.6005434782608696</v>
      </c>
      <c r="T89" s="36">
        <v>0.33171577123050261</v>
      </c>
      <c r="U89" s="31">
        <v>72.730978260869563</v>
      </c>
      <c r="V89" s="31">
        <v>0</v>
      </c>
      <c r="W89" s="36">
        <v>0</v>
      </c>
      <c r="X89" s="31">
        <v>18.668478260869566</v>
      </c>
      <c r="Y89" s="31">
        <v>0</v>
      </c>
      <c r="Z89" s="36">
        <v>0</v>
      </c>
      <c r="AA89" s="31">
        <v>201.86597826086958</v>
      </c>
      <c r="AB89" s="31">
        <v>0</v>
      </c>
      <c r="AC89" s="36">
        <v>0</v>
      </c>
      <c r="AD89" s="31">
        <v>5.7989130434782608</v>
      </c>
      <c r="AE89" s="31">
        <v>0</v>
      </c>
      <c r="AF89" s="36">
        <v>0</v>
      </c>
      <c r="AG89" s="31">
        <v>19.445978260869566</v>
      </c>
      <c r="AH89" s="31">
        <v>0</v>
      </c>
      <c r="AI89" s="36">
        <v>0</v>
      </c>
      <c r="AJ89" t="s">
        <v>63</v>
      </c>
      <c r="AK89" s="37">
        <v>4</v>
      </c>
      <c r="AT89"/>
    </row>
    <row r="90" spans="1:46" x14ac:dyDescent="0.25">
      <c r="A90" t="s">
        <v>634</v>
      </c>
      <c r="B90" t="s">
        <v>299</v>
      </c>
      <c r="C90" t="s">
        <v>495</v>
      </c>
      <c r="D90" t="s">
        <v>606</v>
      </c>
      <c r="E90" s="31">
        <v>89.630434782608702</v>
      </c>
      <c r="F90" s="31">
        <v>383.28913043478258</v>
      </c>
      <c r="G90" s="31">
        <v>0</v>
      </c>
      <c r="H90" s="36">
        <v>0</v>
      </c>
      <c r="I90" s="31">
        <v>55.410434782608704</v>
      </c>
      <c r="J90" s="31">
        <v>0</v>
      </c>
      <c r="K90" s="36">
        <v>0</v>
      </c>
      <c r="L90" s="31">
        <v>50.453913043478266</v>
      </c>
      <c r="M90" s="31">
        <v>0</v>
      </c>
      <c r="N90" s="36">
        <v>0</v>
      </c>
      <c r="O90" s="31">
        <v>0</v>
      </c>
      <c r="P90" s="31">
        <v>0</v>
      </c>
      <c r="Q90" s="36" t="s">
        <v>827</v>
      </c>
      <c r="R90" s="31">
        <v>4.9565217391304346</v>
      </c>
      <c r="S90" s="31">
        <v>0</v>
      </c>
      <c r="T90" s="36">
        <v>0</v>
      </c>
      <c r="U90" s="31">
        <v>100.54108695652172</v>
      </c>
      <c r="V90" s="31">
        <v>0</v>
      </c>
      <c r="W90" s="36">
        <v>0</v>
      </c>
      <c r="X90" s="31">
        <v>0</v>
      </c>
      <c r="Y90" s="31">
        <v>0</v>
      </c>
      <c r="Z90" s="36" t="s">
        <v>827</v>
      </c>
      <c r="AA90" s="31">
        <v>194.62293478260867</v>
      </c>
      <c r="AB90" s="31">
        <v>0</v>
      </c>
      <c r="AC90" s="36">
        <v>0</v>
      </c>
      <c r="AD90" s="31">
        <v>0</v>
      </c>
      <c r="AE90" s="31">
        <v>0</v>
      </c>
      <c r="AF90" s="36" t="s">
        <v>827</v>
      </c>
      <c r="AG90" s="31">
        <v>32.714673913043477</v>
      </c>
      <c r="AH90" s="31">
        <v>0</v>
      </c>
      <c r="AI90" s="36">
        <v>0</v>
      </c>
      <c r="AJ90" t="s">
        <v>79</v>
      </c>
      <c r="AK90" s="37">
        <v>4</v>
      </c>
      <c r="AT90"/>
    </row>
    <row r="91" spans="1:46" x14ac:dyDescent="0.25">
      <c r="A91" t="s">
        <v>634</v>
      </c>
      <c r="B91" t="s">
        <v>423</v>
      </c>
      <c r="C91" t="s">
        <v>560</v>
      </c>
      <c r="D91" t="s">
        <v>624</v>
      </c>
      <c r="E91" s="31">
        <v>63.456521739130437</v>
      </c>
      <c r="F91" s="31">
        <v>242.33880434782614</v>
      </c>
      <c r="G91" s="31">
        <v>0</v>
      </c>
      <c r="H91" s="36">
        <v>0</v>
      </c>
      <c r="I91" s="31">
        <v>41.076956521739135</v>
      </c>
      <c r="J91" s="31">
        <v>0</v>
      </c>
      <c r="K91" s="36">
        <v>0</v>
      </c>
      <c r="L91" s="31">
        <v>16.81608695652174</v>
      </c>
      <c r="M91" s="31">
        <v>0</v>
      </c>
      <c r="N91" s="36">
        <v>0</v>
      </c>
      <c r="O91" s="31">
        <v>22.782608695652176</v>
      </c>
      <c r="P91" s="31">
        <v>0</v>
      </c>
      <c r="Q91" s="36">
        <v>0</v>
      </c>
      <c r="R91" s="31">
        <v>1.4782608695652173</v>
      </c>
      <c r="S91" s="31">
        <v>0</v>
      </c>
      <c r="T91" s="36">
        <v>0</v>
      </c>
      <c r="U91" s="31">
        <v>45.407934782608692</v>
      </c>
      <c r="V91" s="31">
        <v>0</v>
      </c>
      <c r="W91" s="36">
        <v>0</v>
      </c>
      <c r="X91" s="31">
        <v>12.874673913043477</v>
      </c>
      <c r="Y91" s="31">
        <v>0</v>
      </c>
      <c r="Z91" s="36">
        <v>0</v>
      </c>
      <c r="AA91" s="31">
        <v>118.18108695652178</v>
      </c>
      <c r="AB91" s="31">
        <v>0</v>
      </c>
      <c r="AC91" s="36">
        <v>0</v>
      </c>
      <c r="AD91" s="31">
        <v>24.798152173913046</v>
      </c>
      <c r="AE91" s="31">
        <v>0</v>
      </c>
      <c r="AF91" s="36">
        <v>0</v>
      </c>
      <c r="AG91" s="31">
        <v>0</v>
      </c>
      <c r="AH91" s="31">
        <v>0</v>
      </c>
      <c r="AI91" s="36" t="s">
        <v>827</v>
      </c>
      <c r="AJ91" t="s">
        <v>203</v>
      </c>
      <c r="AK91" s="37">
        <v>4</v>
      </c>
      <c r="AT91"/>
    </row>
    <row r="92" spans="1:46" x14ac:dyDescent="0.25">
      <c r="A92" t="s">
        <v>634</v>
      </c>
      <c r="B92" t="s">
        <v>312</v>
      </c>
      <c r="C92" t="s">
        <v>448</v>
      </c>
      <c r="D92" t="s">
        <v>573</v>
      </c>
      <c r="E92" s="31">
        <v>121.53260869565217</v>
      </c>
      <c r="F92" s="31">
        <v>326.9425</v>
      </c>
      <c r="G92" s="31">
        <v>2.727934782608695</v>
      </c>
      <c r="H92" s="36">
        <v>8.3437753813245304E-3</v>
      </c>
      <c r="I92" s="31">
        <v>64.985760869565226</v>
      </c>
      <c r="J92" s="31">
        <v>0</v>
      </c>
      <c r="K92" s="36">
        <v>0</v>
      </c>
      <c r="L92" s="31">
        <v>49.576739130434795</v>
      </c>
      <c r="M92" s="31">
        <v>0</v>
      </c>
      <c r="N92" s="36">
        <v>0</v>
      </c>
      <c r="O92" s="31">
        <v>12.539456521739126</v>
      </c>
      <c r="P92" s="31">
        <v>0</v>
      </c>
      <c r="Q92" s="36">
        <v>0</v>
      </c>
      <c r="R92" s="31">
        <v>2.8695652173913042</v>
      </c>
      <c r="S92" s="31">
        <v>0</v>
      </c>
      <c r="T92" s="36">
        <v>0</v>
      </c>
      <c r="U92" s="31">
        <v>79.484239130434787</v>
      </c>
      <c r="V92" s="31">
        <v>2.727934782608695</v>
      </c>
      <c r="W92" s="36">
        <v>3.4320449090946378E-2</v>
      </c>
      <c r="X92" s="31">
        <v>0</v>
      </c>
      <c r="Y92" s="31">
        <v>0</v>
      </c>
      <c r="Z92" s="36" t="s">
        <v>827</v>
      </c>
      <c r="AA92" s="31">
        <v>133.26913043478262</v>
      </c>
      <c r="AB92" s="31">
        <v>0</v>
      </c>
      <c r="AC92" s="36">
        <v>0</v>
      </c>
      <c r="AD92" s="31">
        <v>49.203369565217379</v>
      </c>
      <c r="AE92" s="31">
        <v>0</v>
      </c>
      <c r="AF92" s="36">
        <v>0</v>
      </c>
      <c r="AG92" s="31">
        <v>0</v>
      </c>
      <c r="AH92" s="31">
        <v>0</v>
      </c>
      <c r="AI92" s="36" t="s">
        <v>827</v>
      </c>
      <c r="AJ92" t="s">
        <v>92</v>
      </c>
      <c r="AK92" s="37">
        <v>4</v>
      </c>
      <c r="AT92"/>
    </row>
    <row r="93" spans="1:46" x14ac:dyDescent="0.25">
      <c r="A93" t="s">
        <v>634</v>
      </c>
      <c r="B93" t="s">
        <v>415</v>
      </c>
      <c r="C93" t="s">
        <v>456</v>
      </c>
      <c r="D93" t="s">
        <v>580</v>
      </c>
      <c r="E93" s="31">
        <v>80.771739130434781</v>
      </c>
      <c r="F93" s="31">
        <v>369.37608695652176</v>
      </c>
      <c r="G93" s="31">
        <v>2.5570652173913047</v>
      </c>
      <c r="H93" s="36">
        <v>6.9226604203327588E-3</v>
      </c>
      <c r="I93" s="31">
        <v>63.472826086956516</v>
      </c>
      <c r="J93" s="31">
        <v>2.5570652173913047</v>
      </c>
      <c r="K93" s="36">
        <v>4.028598338898879E-2</v>
      </c>
      <c r="L93" s="31">
        <v>37.442934782608695</v>
      </c>
      <c r="M93" s="31">
        <v>0.29347826086956524</v>
      </c>
      <c r="N93" s="36">
        <v>7.8380143696930114E-3</v>
      </c>
      <c r="O93" s="31">
        <v>20.842391304347824</v>
      </c>
      <c r="P93" s="31">
        <v>2.2635869565217392</v>
      </c>
      <c r="Q93" s="36">
        <v>0.10860495436766625</v>
      </c>
      <c r="R93" s="31">
        <v>5.1875</v>
      </c>
      <c r="S93" s="31">
        <v>0</v>
      </c>
      <c r="T93" s="36">
        <v>0</v>
      </c>
      <c r="U93" s="31">
        <v>54.929347826086946</v>
      </c>
      <c r="V93" s="31">
        <v>0</v>
      </c>
      <c r="W93" s="36">
        <v>0</v>
      </c>
      <c r="X93" s="31">
        <v>21.040760869565219</v>
      </c>
      <c r="Y93" s="31">
        <v>0</v>
      </c>
      <c r="Z93" s="36">
        <v>0</v>
      </c>
      <c r="AA93" s="31">
        <v>193.02554347826086</v>
      </c>
      <c r="AB93" s="31">
        <v>0</v>
      </c>
      <c r="AC93" s="36">
        <v>0</v>
      </c>
      <c r="AD93" s="31">
        <v>5.6114130434782608</v>
      </c>
      <c r="AE93" s="31">
        <v>0</v>
      </c>
      <c r="AF93" s="36">
        <v>0</v>
      </c>
      <c r="AG93" s="31">
        <v>31.296195652173914</v>
      </c>
      <c r="AH93" s="31">
        <v>0</v>
      </c>
      <c r="AI93" s="36">
        <v>0</v>
      </c>
      <c r="AJ93" t="s">
        <v>195</v>
      </c>
      <c r="AK93" s="37">
        <v>4</v>
      </c>
      <c r="AT93"/>
    </row>
    <row r="94" spans="1:46" x14ac:dyDescent="0.25">
      <c r="A94" t="s">
        <v>634</v>
      </c>
      <c r="B94" t="s">
        <v>289</v>
      </c>
      <c r="C94" t="s">
        <v>450</v>
      </c>
      <c r="D94" t="s">
        <v>575</v>
      </c>
      <c r="E94" s="31">
        <v>143.71739130434781</v>
      </c>
      <c r="F94" s="31">
        <v>497.87923913043483</v>
      </c>
      <c r="G94" s="31">
        <v>154.48478260869564</v>
      </c>
      <c r="H94" s="36">
        <v>0.31028564854101814</v>
      </c>
      <c r="I94" s="31">
        <v>77.777173913043484</v>
      </c>
      <c r="J94" s="31">
        <v>16.478260869565219</v>
      </c>
      <c r="K94" s="36">
        <v>0.2118649989518552</v>
      </c>
      <c r="L94" s="31">
        <v>73.603260869565219</v>
      </c>
      <c r="M94" s="31">
        <v>16.478260869565219</v>
      </c>
      <c r="N94" s="36">
        <v>0.22387949494203649</v>
      </c>
      <c r="O94" s="31">
        <v>0</v>
      </c>
      <c r="P94" s="31">
        <v>0</v>
      </c>
      <c r="Q94" s="36" t="s">
        <v>827</v>
      </c>
      <c r="R94" s="31">
        <v>4.1739130434782608</v>
      </c>
      <c r="S94" s="31">
        <v>0</v>
      </c>
      <c r="T94" s="36">
        <v>0</v>
      </c>
      <c r="U94" s="31">
        <v>120.85054347826087</v>
      </c>
      <c r="V94" s="31">
        <v>49.807065217391305</v>
      </c>
      <c r="W94" s="36">
        <v>0.41213770152676904</v>
      </c>
      <c r="X94" s="31">
        <v>0</v>
      </c>
      <c r="Y94" s="31">
        <v>0</v>
      </c>
      <c r="Z94" s="36" t="s">
        <v>827</v>
      </c>
      <c r="AA94" s="31">
        <v>299.25152173913045</v>
      </c>
      <c r="AB94" s="31">
        <v>88.199456521739123</v>
      </c>
      <c r="AC94" s="36">
        <v>0.29473352719865575</v>
      </c>
      <c r="AD94" s="31">
        <v>0</v>
      </c>
      <c r="AE94" s="31">
        <v>0</v>
      </c>
      <c r="AF94" s="36" t="s">
        <v>827</v>
      </c>
      <c r="AG94" s="31">
        <v>0</v>
      </c>
      <c r="AH94" s="31">
        <v>0</v>
      </c>
      <c r="AI94" s="36" t="s">
        <v>827</v>
      </c>
      <c r="AJ94" t="s">
        <v>69</v>
      </c>
      <c r="AK94" s="37">
        <v>4</v>
      </c>
      <c r="AT94"/>
    </row>
    <row r="95" spans="1:46" x14ac:dyDescent="0.25">
      <c r="A95" t="s">
        <v>634</v>
      </c>
      <c r="B95" t="s">
        <v>319</v>
      </c>
      <c r="C95" t="s">
        <v>509</v>
      </c>
      <c r="D95" t="s">
        <v>590</v>
      </c>
      <c r="E95" s="31">
        <v>112.20652173913044</v>
      </c>
      <c r="F95" s="31">
        <v>361.79347826086956</v>
      </c>
      <c r="G95" s="31">
        <v>0</v>
      </c>
      <c r="H95" s="36">
        <v>0</v>
      </c>
      <c r="I95" s="31">
        <v>62.540760869565219</v>
      </c>
      <c r="J95" s="31">
        <v>0</v>
      </c>
      <c r="K95" s="36">
        <v>0</v>
      </c>
      <c r="L95" s="31">
        <v>44.866847826086953</v>
      </c>
      <c r="M95" s="31">
        <v>0</v>
      </c>
      <c r="N95" s="36">
        <v>0</v>
      </c>
      <c r="O95" s="31">
        <v>11.934782608695652</v>
      </c>
      <c r="P95" s="31">
        <v>0</v>
      </c>
      <c r="Q95" s="36">
        <v>0</v>
      </c>
      <c r="R95" s="31">
        <v>5.7391304347826084</v>
      </c>
      <c r="S95" s="31">
        <v>0</v>
      </c>
      <c r="T95" s="36">
        <v>0</v>
      </c>
      <c r="U95" s="31">
        <v>133.87771739130434</v>
      </c>
      <c r="V95" s="31">
        <v>0</v>
      </c>
      <c r="W95" s="36">
        <v>0</v>
      </c>
      <c r="X95" s="31">
        <v>12.317934782608695</v>
      </c>
      <c r="Y95" s="31">
        <v>0</v>
      </c>
      <c r="Z95" s="36">
        <v>0</v>
      </c>
      <c r="AA95" s="31">
        <v>153.05706521739131</v>
      </c>
      <c r="AB95" s="31">
        <v>0</v>
      </c>
      <c r="AC95" s="36">
        <v>0</v>
      </c>
      <c r="AD95" s="31">
        <v>0</v>
      </c>
      <c r="AE95" s="31">
        <v>0</v>
      </c>
      <c r="AF95" s="36" t="s">
        <v>827</v>
      </c>
      <c r="AG95" s="31">
        <v>0</v>
      </c>
      <c r="AH95" s="31">
        <v>0</v>
      </c>
      <c r="AI95" s="36" t="s">
        <v>827</v>
      </c>
      <c r="AJ95" t="s">
        <v>99</v>
      </c>
      <c r="AK95" s="37">
        <v>4</v>
      </c>
      <c r="AT95"/>
    </row>
    <row r="96" spans="1:46" x14ac:dyDescent="0.25">
      <c r="A96" t="s">
        <v>634</v>
      </c>
      <c r="B96" t="s">
        <v>431</v>
      </c>
      <c r="C96" t="s">
        <v>441</v>
      </c>
      <c r="D96" t="s">
        <v>568</v>
      </c>
      <c r="E96" s="31">
        <v>28.217391304347824</v>
      </c>
      <c r="F96" s="31">
        <v>121.33586956521742</v>
      </c>
      <c r="G96" s="31">
        <v>0</v>
      </c>
      <c r="H96" s="36">
        <v>0</v>
      </c>
      <c r="I96" s="31">
        <v>25.635760869565217</v>
      </c>
      <c r="J96" s="31">
        <v>0</v>
      </c>
      <c r="K96" s="36">
        <v>0</v>
      </c>
      <c r="L96" s="31">
        <v>10.000652173913045</v>
      </c>
      <c r="M96" s="31">
        <v>0</v>
      </c>
      <c r="N96" s="36">
        <v>0</v>
      </c>
      <c r="O96" s="31">
        <v>4.156847826086957</v>
      </c>
      <c r="P96" s="31">
        <v>0</v>
      </c>
      <c r="Q96" s="36">
        <v>0</v>
      </c>
      <c r="R96" s="31">
        <v>11.478260869565217</v>
      </c>
      <c r="S96" s="31">
        <v>0</v>
      </c>
      <c r="T96" s="36">
        <v>0</v>
      </c>
      <c r="U96" s="31">
        <v>30.099782608695666</v>
      </c>
      <c r="V96" s="31">
        <v>0</v>
      </c>
      <c r="W96" s="36">
        <v>0</v>
      </c>
      <c r="X96" s="31">
        <v>0</v>
      </c>
      <c r="Y96" s="31">
        <v>0</v>
      </c>
      <c r="Z96" s="36" t="s">
        <v>827</v>
      </c>
      <c r="AA96" s="31">
        <v>65.600326086956542</v>
      </c>
      <c r="AB96" s="31">
        <v>0</v>
      </c>
      <c r="AC96" s="36">
        <v>0</v>
      </c>
      <c r="AD96" s="31">
        <v>0</v>
      </c>
      <c r="AE96" s="31">
        <v>0</v>
      </c>
      <c r="AF96" s="36" t="s">
        <v>827</v>
      </c>
      <c r="AG96" s="31">
        <v>0</v>
      </c>
      <c r="AH96" s="31">
        <v>0</v>
      </c>
      <c r="AI96" s="36" t="s">
        <v>827</v>
      </c>
      <c r="AJ96" t="s">
        <v>211</v>
      </c>
      <c r="AK96" s="37">
        <v>4</v>
      </c>
      <c r="AT96"/>
    </row>
    <row r="97" spans="1:46" x14ac:dyDescent="0.25">
      <c r="A97" t="s">
        <v>634</v>
      </c>
      <c r="B97" t="s">
        <v>336</v>
      </c>
      <c r="C97" t="s">
        <v>524</v>
      </c>
      <c r="D97" t="s">
        <v>584</v>
      </c>
      <c r="E97" s="31">
        <v>56.195652173913047</v>
      </c>
      <c r="F97" s="31">
        <v>166.61217391304353</v>
      </c>
      <c r="G97" s="31">
        <v>0</v>
      </c>
      <c r="H97" s="36">
        <v>0</v>
      </c>
      <c r="I97" s="31">
        <v>46.714673913043491</v>
      </c>
      <c r="J97" s="31">
        <v>0</v>
      </c>
      <c r="K97" s="36">
        <v>0</v>
      </c>
      <c r="L97" s="31">
        <v>33.163260869565235</v>
      </c>
      <c r="M97" s="31">
        <v>0</v>
      </c>
      <c r="N97" s="36">
        <v>0</v>
      </c>
      <c r="O97" s="31">
        <v>7.9970652173913033</v>
      </c>
      <c r="P97" s="31">
        <v>0</v>
      </c>
      <c r="Q97" s="36">
        <v>0</v>
      </c>
      <c r="R97" s="31">
        <v>5.5543478260869561</v>
      </c>
      <c r="S97" s="31">
        <v>0</v>
      </c>
      <c r="T97" s="36">
        <v>0</v>
      </c>
      <c r="U97" s="31">
        <v>35.467065217391315</v>
      </c>
      <c r="V97" s="31">
        <v>0</v>
      </c>
      <c r="W97" s="36">
        <v>0</v>
      </c>
      <c r="X97" s="31">
        <v>0</v>
      </c>
      <c r="Y97" s="31">
        <v>0</v>
      </c>
      <c r="Z97" s="36" t="s">
        <v>827</v>
      </c>
      <c r="AA97" s="31">
        <v>75.490434782608716</v>
      </c>
      <c r="AB97" s="31">
        <v>0</v>
      </c>
      <c r="AC97" s="36">
        <v>0</v>
      </c>
      <c r="AD97" s="31">
        <v>8.9400000000000031</v>
      </c>
      <c r="AE97" s="31">
        <v>0</v>
      </c>
      <c r="AF97" s="36">
        <v>0</v>
      </c>
      <c r="AG97" s="31">
        <v>0</v>
      </c>
      <c r="AH97" s="31">
        <v>0</v>
      </c>
      <c r="AI97" s="36" t="s">
        <v>827</v>
      </c>
      <c r="AJ97" t="s">
        <v>116</v>
      </c>
      <c r="AK97" s="37">
        <v>4</v>
      </c>
      <c r="AT97"/>
    </row>
    <row r="98" spans="1:46" x14ac:dyDescent="0.25">
      <c r="A98" t="s">
        <v>634</v>
      </c>
      <c r="B98" t="s">
        <v>357</v>
      </c>
      <c r="C98" t="s">
        <v>537</v>
      </c>
      <c r="D98" t="s">
        <v>627</v>
      </c>
      <c r="E98" s="31">
        <v>92.065217391304344</v>
      </c>
      <c r="F98" s="31">
        <v>364.42619565217387</v>
      </c>
      <c r="G98" s="31">
        <v>0</v>
      </c>
      <c r="H98" s="36">
        <v>0</v>
      </c>
      <c r="I98" s="31">
        <v>67.548586956521717</v>
      </c>
      <c r="J98" s="31">
        <v>0</v>
      </c>
      <c r="K98" s="36">
        <v>0</v>
      </c>
      <c r="L98" s="31">
        <v>47.528586956521721</v>
      </c>
      <c r="M98" s="31">
        <v>0</v>
      </c>
      <c r="N98" s="36">
        <v>0</v>
      </c>
      <c r="O98" s="31">
        <v>14.889565217391301</v>
      </c>
      <c r="P98" s="31">
        <v>0</v>
      </c>
      <c r="Q98" s="36">
        <v>0</v>
      </c>
      <c r="R98" s="31">
        <v>5.1304347826086953</v>
      </c>
      <c r="S98" s="31">
        <v>0</v>
      </c>
      <c r="T98" s="36">
        <v>0</v>
      </c>
      <c r="U98" s="31">
        <v>65.705543478260864</v>
      </c>
      <c r="V98" s="31">
        <v>0</v>
      </c>
      <c r="W98" s="36">
        <v>0</v>
      </c>
      <c r="X98" s="31">
        <v>7.662282608695655</v>
      </c>
      <c r="Y98" s="31">
        <v>0</v>
      </c>
      <c r="Z98" s="36">
        <v>0</v>
      </c>
      <c r="AA98" s="31">
        <v>220.95815217391305</v>
      </c>
      <c r="AB98" s="31">
        <v>0</v>
      </c>
      <c r="AC98" s="36">
        <v>0</v>
      </c>
      <c r="AD98" s="31">
        <v>2.5516304347826089</v>
      </c>
      <c r="AE98" s="31">
        <v>0</v>
      </c>
      <c r="AF98" s="36">
        <v>0</v>
      </c>
      <c r="AG98" s="31">
        <v>0</v>
      </c>
      <c r="AH98" s="31">
        <v>0</v>
      </c>
      <c r="AI98" s="36" t="s">
        <v>827</v>
      </c>
      <c r="AJ98" t="s">
        <v>137</v>
      </c>
      <c r="AK98" s="37">
        <v>4</v>
      </c>
      <c r="AT98"/>
    </row>
    <row r="99" spans="1:46" x14ac:dyDescent="0.25">
      <c r="A99" t="s">
        <v>634</v>
      </c>
      <c r="B99" t="s">
        <v>320</v>
      </c>
      <c r="C99" t="s">
        <v>510</v>
      </c>
      <c r="D99" t="s">
        <v>614</v>
      </c>
      <c r="E99" s="31">
        <v>85.5</v>
      </c>
      <c r="F99" s="31">
        <v>302.23173913043479</v>
      </c>
      <c r="G99" s="31">
        <v>2.2690217391304346</v>
      </c>
      <c r="H99" s="36">
        <v>7.5075561079678268E-3</v>
      </c>
      <c r="I99" s="31">
        <v>38.666413043478265</v>
      </c>
      <c r="J99" s="31">
        <v>2.2690217391304346</v>
      </c>
      <c r="K99" s="36">
        <v>5.8681981609699452E-2</v>
      </c>
      <c r="L99" s="31">
        <v>11.959891304347826</v>
      </c>
      <c r="M99" s="31">
        <v>2.2581521739130435</v>
      </c>
      <c r="N99" s="36">
        <v>0.18881042615262972</v>
      </c>
      <c r="O99" s="31">
        <v>18.869565217391305</v>
      </c>
      <c r="P99" s="31">
        <v>0</v>
      </c>
      <c r="Q99" s="36">
        <v>0</v>
      </c>
      <c r="R99" s="31">
        <v>7.8369565217391308</v>
      </c>
      <c r="S99" s="31">
        <v>1.0869565217391304E-2</v>
      </c>
      <c r="T99" s="36">
        <v>1.3869625520110955E-3</v>
      </c>
      <c r="U99" s="31">
        <v>61.846956521739124</v>
      </c>
      <c r="V99" s="31">
        <v>0</v>
      </c>
      <c r="W99" s="36">
        <v>0</v>
      </c>
      <c r="X99" s="31">
        <v>12.787173913043482</v>
      </c>
      <c r="Y99" s="31">
        <v>0</v>
      </c>
      <c r="Z99" s="36">
        <v>0</v>
      </c>
      <c r="AA99" s="31">
        <v>181.87456521739131</v>
      </c>
      <c r="AB99" s="31">
        <v>0</v>
      </c>
      <c r="AC99" s="36">
        <v>0</v>
      </c>
      <c r="AD99" s="31">
        <v>7.0566304347826074</v>
      </c>
      <c r="AE99" s="31">
        <v>0</v>
      </c>
      <c r="AF99" s="36">
        <v>0</v>
      </c>
      <c r="AG99" s="31">
        <v>0</v>
      </c>
      <c r="AH99" s="31">
        <v>0</v>
      </c>
      <c r="AI99" s="36" t="s">
        <v>827</v>
      </c>
      <c r="AJ99" t="s">
        <v>100</v>
      </c>
      <c r="AK99" s="37">
        <v>4</v>
      </c>
      <c r="AT99"/>
    </row>
    <row r="100" spans="1:46" x14ac:dyDescent="0.25">
      <c r="A100" t="s">
        <v>634</v>
      </c>
      <c r="B100" t="s">
        <v>323</v>
      </c>
      <c r="C100" t="s">
        <v>450</v>
      </c>
      <c r="D100" t="s">
        <v>575</v>
      </c>
      <c r="E100" s="31">
        <v>173.67391304347825</v>
      </c>
      <c r="F100" s="31">
        <v>683.90260869565202</v>
      </c>
      <c r="G100" s="31">
        <v>6.9130434782608692</v>
      </c>
      <c r="H100" s="36">
        <v>1.0108227970420403E-2</v>
      </c>
      <c r="I100" s="31">
        <v>87.895326086956544</v>
      </c>
      <c r="J100" s="31">
        <v>6.9130434782608692</v>
      </c>
      <c r="K100" s="36">
        <v>7.8650865592348587E-2</v>
      </c>
      <c r="L100" s="31">
        <v>49.199673913043497</v>
      </c>
      <c r="M100" s="31">
        <v>6.9130434782608692</v>
      </c>
      <c r="N100" s="36">
        <v>0.14050994505530917</v>
      </c>
      <c r="O100" s="31">
        <v>33.478260869565219</v>
      </c>
      <c r="P100" s="31">
        <v>0</v>
      </c>
      <c r="Q100" s="36">
        <v>0</v>
      </c>
      <c r="R100" s="31">
        <v>5.2173913043478262</v>
      </c>
      <c r="S100" s="31">
        <v>0</v>
      </c>
      <c r="T100" s="36">
        <v>0</v>
      </c>
      <c r="U100" s="31">
        <v>115.11076086956517</v>
      </c>
      <c r="V100" s="31">
        <v>0</v>
      </c>
      <c r="W100" s="36">
        <v>0</v>
      </c>
      <c r="X100" s="31">
        <v>31.750108695652187</v>
      </c>
      <c r="Y100" s="31">
        <v>0</v>
      </c>
      <c r="Z100" s="36">
        <v>0</v>
      </c>
      <c r="AA100" s="31">
        <v>436.91010869565213</v>
      </c>
      <c r="AB100" s="31">
        <v>0</v>
      </c>
      <c r="AC100" s="36">
        <v>0</v>
      </c>
      <c r="AD100" s="31">
        <v>12.236304347826087</v>
      </c>
      <c r="AE100" s="31">
        <v>0</v>
      </c>
      <c r="AF100" s="36">
        <v>0</v>
      </c>
      <c r="AG100" s="31">
        <v>0</v>
      </c>
      <c r="AH100" s="31">
        <v>0</v>
      </c>
      <c r="AI100" s="36" t="s">
        <v>827</v>
      </c>
      <c r="AJ100" t="s">
        <v>103</v>
      </c>
      <c r="AK100" s="37">
        <v>4</v>
      </c>
      <c r="AT100"/>
    </row>
    <row r="101" spans="1:46" x14ac:dyDescent="0.25">
      <c r="A101" t="s">
        <v>634</v>
      </c>
      <c r="B101" t="s">
        <v>292</v>
      </c>
      <c r="C101" t="s">
        <v>448</v>
      </c>
      <c r="D101" t="s">
        <v>573</v>
      </c>
      <c r="E101" s="31">
        <v>101.05434782608695</v>
      </c>
      <c r="F101" s="31">
        <v>324.61402173913035</v>
      </c>
      <c r="G101" s="31">
        <v>27.553804347826077</v>
      </c>
      <c r="H101" s="36">
        <v>8.4881744171757145E-2</v>
      </c>
      <c r="I101" s="31">
        <v>81.710652173913047</v>
      </c>
      <c r="J101" s="31">
        <v>0</v>
      </c>
      <c r="K101" s="36">
        <v>0</v>
      </c>
      <c r="L101" s="31">
        <v>63.034891304347838</v>
      </c>
      <c r="M101" s="31">
        <v>0</v>
      </c>
      <c r="N101" s="36">
        <v>0</v>
      </c>
      <c r="O101" s="31">
        <v>14.154021739130433</v>
      </c>
      <c r="P101" s="31">
        <v>0</v>
      </c>
      <c r="Q101" s="36">
        <v>0</v>
      </c>
      <c r="R101" s="31">
        <v>4.5217391304347823</v>
      </c>
      <c r="S101" s="31">
        <v>0</v>
      </c>
      <c r="T101" s="36">
        <v>0</v>
      </c>
      <c r="U101" s="31">
        <v>66.386413043478228</v>
      </c>
      <c r="V101" s="31">
        <v>2.6725000000000008</v>
      </c>
      <c r="W101" s="36">
        <v>4.0256731422583555E-2</v>
      </c>
      <c r="X101" s="31">
        <v>5.4455434782608707</v>
      </c>
      <c r="Y101" s="31">
        <v>0</v>
      </c>
      <c r="Z101" s="36">
        <v>0</v>
      </c>
      <c r="AA101" s="31">
        <v>156.63423913043474</v>
      </c>
      <c r="AB101" s="31">
        <v>24.881304347826077</v>
      </c>
      <c r="AC101" s="36">
        <v>0.15884971565576131</v>
      </c>
      <c r="AD101" s="31">
        <v>14.437173913043484</v>
      </c>
      <c r="AE101" s="31">
        <v>0</v>
      </c>
      <c r="AF101" s="36">
        <v>0</v>
      </c>
      <c r="AG101" s="31">
        <v>0</v>
      </c>
      <c r="AH101" s="31">
        <v>0</v>
      </c>
      <c r="AI101" s="36" t="s">
        <v>827</v>
      </c>
      <c r="AJ101" t="s">
        <v>72</v>
      </c>
      <c r="AK101" s="37">
        <v>4</v>
      </c>
      <c r="AT101"/>
    </row>
    <row r="102" spans="1:46" x14ac:dyDescent="0.25">
      <c r="A102" t="s">
        <v>634</v>
      </c>
      <c r="B102" t="s">
        <v>339</v>
      </c>
      <c r="C102" t="s">
        <v>526</v>
      </c>
      <c r="D102" t="s">
        <v>622</v>
      </c>
      <c r="E102" s="31">
        <v>47.652173913043477</v>
      </c>
      <c r="F102" s="31">
        <v>192.96739130434781</v>
      </c>
      <c r="G102" s="31">
        <v>0</v>
      </c>
      <c r="H102" s="36">
        <v>0</v>
      </c>
      <c r="I102" s="31">
        <v>21.255434782608695</v>
      </c>
      <c r="J102" s="31">
        <v>0</v>
      </c>
      <c r="K102" s="36">
        <v>0</v>
      </c>
      <c r="L102" s="31">
        <v>10.154891304347826</v>
      </c>
      <c r="M102" s="31">
        <v>0</v>
      </c>
      <c r="N102" s="36">
        <v>0</v>
      </c>
      <c r="O102" s="31">
        <v>5.4483695652173916</v>
      </c>
      <c r="P102" s="31">
        <v>0</v>
      </c>
      <c r="Q102" s="36">
        <v>0</v>
      </c>
      <c r="R102" s="31">
        <v>5.6521739130434785</v>
      </c>
      <c r="S102" s="31">
        <v>0</v>
      </c>
      <c r="T102" s="36">
        <v>0</v>
      </c>
      <c r="U102" s="31">
        <v>50.652173913043477</v>
      </c>
      <c r="V102" s="31">
        <v>0</v>
      </c>
      <c r="W102" s="36">
        <v>0</v>
      </c>
      <c r="X102" s="31">
        <v>0</v>
      </c>
      <c r="Y102" s="31">
        <v>0</v>
      </c>
      <c r="Z102" s="36" t="s">
        <v>827</v>
      </c>
      <c r="AA102" s="31">
        <v>121.05978260869566</v>
      </c>
      <c r="AB102" s="31">
        <v>0</v>
      </c>
      <c r="AC102" s="36">
        <v>0</v>
      </c>
      <c r="AD102" s="31">
        <v>0</v>
      </c>
      <c r="AE102" s="31">
        <v>0</v>
      </c>
      <c r="AF102" s="36" t="s">
        <v>827</v>
      </c>
      <c r="AG102" s="31">
        <v>0</v>
      </c>
      <c r="AH102" s="31">
        <v>0</v>
      </c>
      <c r="AI102" s="36" t="s">
        <v>827</v>
      </c>
      <c r="AJ102" t="s">
        <v>119</v>
      </c>
      <c r="AK102" s="37">
        <v>4</v>
      </c>
      <c r="AT102"/>
    </row>
    <row r="103" spans="1:46" x14ac:dyDescent="0.25">
      <c r="A103" t="s">
        <v>634</v>
      </c>
      <c r="B103" t="s">
        <v>394</v>
      </c>
      <c r="C103" t="s">
        <v>551</v>
      </c>
      <c r="D103" t="s">
        <v>589</v>
      </c>
      <c r="E103" s="31">
        <v>69.663043478260875</v>
      </c>
      <c r="F103" s="31">
        <v>225.8732608695652</v>
      </c>
      <c r="G103" s="31">
        <v>0</v>
      </c>
      <c r="H103" s="36">
        <v>0</v>
      </c>
      <c r="I103" s="31">
        <v>12.850543478260869</v>
      </c>
      <c r="J103" s="31">
        <v>0</v>
      </c>
      <c r="K103" s="36">
        <v>0</v>
      </c>
      <c r="L103" s="31">
        <v>7.8777173913043477</v>
      </c>
      <c r="M103" s="31">
        <v>0</v>
      </c>
      <c r="N103" s="36">
        <v>0</v>
      </c>
      <c r="O103" s="31">
        <v>0</v>
      </c>
      <c r="P103" s="31">
        <v>0</v>
      </c>
      <c r="Q103" s="36" t="s">
        <v>827</v>
      </c>
      <c r="R103" s="31">
        <v>4.9728260869565215</v>
      </c>
      <c r="S103" s="31">
        <v>0</v>
      </c>
      <c r="T103" s="36">
        <v>0</v>
      </c>
      <c r="U103" s="31">
        <v>52.011630434782603</v>
      </c>
      <c r="V103" s="31">
        <v>0</v>
      </c>
      <c r="W103" s="36">
        <v>0</v>
      </c>
      <c r="X103" s="31">
        <v>6.3288043478260869</v>
      </c>
      <c r="Y103" s="31">
        <v>0</v>
      </c>
      <c r="Z103" s="36">
        <v>0</v>
      </c>
      <c r="AA103" s="31">
        <v>151.98391304347822</v>
      </c>
      <c r="AB103" s="31">
        <v>0</v>
      </c>
      <c r="AC103" s="36">
        <v>0</v>
      </c>
      <c r="AD103" s="31">
        <v>2.6983695652173911</v>
      </c>
      <c r="AE103" s="31">
        <v>0</v>
      </c>
      <c r="AF103" s="36">
        <v>0</v>
      </c>
      <c r="AG103" s="31">
        <v>0</v>
      </c>
      <c r="AH103" s="31">
        <v>0</v>
      </c>
      <c r="AI103" s="36" t="s">
        <v>827</v>
      </c>
      <c r="AJ103" t="s">
        <v>174</v>
      </c>
      <c r="AK103" s="37">
        <v>4</v>
      </c>
      <c r="AT103"/>
    </row>
    <row r="104" spans="1:46" x14ac:dyDescent="0.25">
      <c r="A104" t="s">
        <v>634</v>
      </c>
      <c r="B104" t="s">
        <v>419</v>
      </c>
      <c r="C104" t="s">
        <v>441</v>
      </c>
      <c r="D104" t="s">
        <v>568</v>
      </c>
      <c r="E104" s="31">
        <v>84.75</v>
      </c>
      <c r="F104" s="31">
        <v>279.80706521739131</v>
      </c>
      <c r="G104" s="31">
        <v>0</v>
      </c>
      <c r="H104" s="36">
        <v>0</v>
      </c>
      <c r="I104" s="31">
        <v>61.40217391304347</v>
      </c>
      <c r="J104" s="31">
        <v>0</v>
      </c>
      <c r="K104" s="36">
        <v>0</v>
      </c>
      <c r="L104" s="31">
        <v>1.1847826086956521</v>
      </c>
      <c r="M104" s="31">
        <v>0</v>
      </c>
      <c r="N104" s="36">
        <v>0</v>
      </c>
      <c r="O104" s="31">
        <v>49.434782608695649</v>
      </c>
      <c r="P104" s="31">
        <v>0</v>
      </c>
      <c r="Q104" s="36">
        <v>0</v>
      </c>
      <c r="R104" s="31">
        <v>10.782608695652174</v>
      </c>
      <c r="S104" s="31">
        <v>0</v>
      </c>
      <c r="T104" s="36">
        <v>0</v>
      </c>
      <c r="U104" s="31">
        <v>66.709239130434781</v>
      </c>
      <c r="V104" s="31">
        <v>0</v>
      </c>
      <c r="W104" s="36">
        <v>0</v>
      </c>
      <c r="X104" s="31">
        <v>0</v>
      </c>
      <c r="Y104" s="31">
        <v>0</v>
      </c>
      <c r="Z104" s="36" t="s">
        <v>827</v>
      </c>
      <c r="AA104" s="31">
        <v>128.96467391304347</v>
      </c>
      <c r="AB104" s="31">
        <v>0</v>
      </c>
      <c r="AC104" s="36">
        <v>0</v>
      </c>
      <c r="AD104" s="31">
        <v>22.730978260869566</v>
      </c>
      <c r="AE104" s="31">
        <v>0</v>
      </c>
      <c r="AF104" s="36">
        <v>0</v>
      </c>
      <c r="AG104" s="31">
        <v>0</v>
      </c>
      <c r="AH104" s="31">
        <v>0</v>
      </c>
      <c r="AI104" s="36" t="s">
        <v>827</v>
      </c>
      <c r="AJ104" t="s">
        <v>199</v>
      </c>
      <c r="AK104" s="37">
        <v>4</v>
      </c>
      <c r="AT104"/>
    </row>
    <row r="105" spans="1:46" x14ac:dyDescent="0.25">
      <c r="A105" t="s">
        <v>634</v>
      </c>
      <c r="B105" t="s">
        <v>428</v>
      </c>
      <c r="C105" t="s">
        <v>468</v>
      </c>
      <c r="D105" t="s">
        <v>589</v>
      </c>
      <c r="E105" s="31">
        <v>82.293478260869563</v>
      </c>
      <c r="F105" s="31">
        <v>328.89260869565226</v>
      </c>
      <c r="G105" s="31">
        <v>0</v>
      </c>
      <c r="H105" s="36">
        <v>0</v>
      </c>
      <c r="I105" s="31">
        <v>63.126956521739139</v>
      </c>
      <c r="J105" s="31">
        <v>0</v>
      </c>
      <c r="K105" s="36">
        <v>0</v>
      </c>
      <c r="L105" s="31">
        <v>42.170434782608702</v>
      </c>
      <c r="M105" s="31">
        <v>0</v>
      </c>
      <c r="N105" s="36">
        <v>0</v>
      </c>
      <c r="O105" s="31">
        <v>17.478260869565219</v>
      </c>
      <c r="P105" s="31">
        <v>0</v>
      </c>
      <c r="Q105" s="36">
        <v>0</v>
      </c>
      <c r="R105" s="31">
        <v>3.4782608695652173</v>
      </c>
      <c r="S105" s="31">
        <v>0</v>
      </c>
      <c r="T105" s="36">
        <v>0</v>
      </c>
      <c r="U105" s="31">
        <v>59.73434782608696</v>
      </c>
      <c r="V105" s="31">
        <v>0</v>
      </c>
      <c r="W105" s="36">
        <v>0</v>
      </c>
      <c r="X105" s="31">
        <v>9.143369565217391</v>
      </c>
      <c r="Y105" s="31">
        <v>0</v>
      </c>
      <c r="Z105" s="36">
        <v>0</v>
      </c>
      <c r="AA105" s="31">
        <v>168.14228260869569</v>
      </c>
      <c r="AB105" s="31">
        <v>0</v>
      </c>
      <c r="AC105" s="36">
        <v>0</v>
      </c>
      <c r="AD105" s="31">
        <v>28.745652173913047</v>
      </c>
      <c r="AE105" s="31">
        <v>0</v>
      </c>
      <c r="AF105" s="36">
        <v>0</v>
      </c>
      <c r="AG105" s="31">
        <v>0</v>
      </c>
      <c r="AH105" s="31">
        <v>0</v>
      </c>
      <c r="AI105" s="36" t="s">
        <v>827</v>
      </c>
      <c r="AJ105" t="s">
        <v>208</v>
      </c>
      <c r="AK105" s="37">
        <v>4</v>
      </c>
      <c r="AT105"/>
    </row>
    <row r="106" spans="1:46" x14ac:dyDescent="0.25">
      <c r="A106" t="s">
        <v>634</v>
      </c>
      <c r="B106" t="s">
        <v>302</v>
      </c>
      <c r="C106" t="s">
        <v>497</v>
      </c>
      <c r="D106" t="s">
        <v>601</v>
      </c>
      <c r="E106" s="31">
        <v>42.521739130434781</v>
      </c>
      <c r="F106" s="31">
        <v>171.87771739130434</v>
      </c>
      <c r="G106" s="31">
        <v>5.3152173913043477</v>
      </c>
      <c r="H106" s="36">
        <v>3.0924412262256722E-2</v>
      </c>
      <c r="I106" s="31">
        <v>22.796195652173914</v>
      </c>
      <c r="J106" s="31">
        <v>5.3152173913043477</v>
      </c>
      <c r="K106" s="36">
        <v>0.23316247466920967</v>
      </c>
      <c r="L106" s="31">
        <v>7.8831521739130439</v>
      </c>
      <c r="M106" s="31">
        <v>0</v>
      </c>
      <c r="N106" s="36">
        <v>0</v>
      </c>
      <c r="O106" s="31">
        <v>4.7853260869565215</v>
      </c>
      <c r="P106" s="31">
        <v>7.6086956521739135E-2</v>
      </c>
      <c r="Q106" s="36">
        <v>1.5900056785917095E-2</v>
      </c>
      <c r="R106" s="31">
        <v>10.127717391304348</v>
      </c>
      <c r="S106" s="31">
        <v>5.2391304347826084</v>
      </c>
      <c r="T106" s="36">
        <v>0.51730614435202571</v>
      </c>
      <c r="U106" s="31">
        <v>48.380434782608695</v>
      </c>
      <c r="V106" s="31">
        <v>0</v>
      </c>
      <c r="W106" s="36">
        <v>0</v>
      </c>
      <c r="X106" s="31">
        <v>15.209239130434783</v>
      </c>
      <c r="Y106" s="31">
        <v>0</v>
      </c>
      <c r="Z106" s="36">
        <v>0</v>
      </c>
      <c r="AA106" s="31">
        <v>85.491847826086953</v>
      </c>
      <c r="AB106" s="31">
        <v>0</v>
      </c>
      <c r="AC106" s="36">
        <v>0</v>
      </c>
      <c r="AD106" s="31">
        <v>0</v>
      </c>
      <c r="AE106" s="31">
        <v>0</v>
      </c>
      <c r="AF106" s="36" t="s">
        <v>827</v>
      </c>
      <c r="AG106" s="31">
        <v>0</v>
      </c>
      <c r="AH106" s="31">
        <v>0</v>
      </c>
      <c r="AI106" s="36" t="s">
        <v>827</v>
      </c>
      <c r="AJ106" t="s">
        <v>82</v>
      </c>
      <c r="AK106" s="37">
        <v>4</v>
      </c>
      <c r="AT106"/>
    </row>
    <row r="107" spans="1:46" x14ac:dyDescent="0.25">
      <c r="A107" t="s">
        <v>634</v>
      </c>
      <c r="B107" t="s">
        <v>249</v>
      </c>
      <c r="C107" t="s">
        <v>463</v>
      </c>
      <c r="D107" t="s">
        <v>580</v>
      </c>
      <c r="E107" s="31">
        <v>193.7391304347826</v>
      </c>
      <c r="F107" s="31">
        <v>787.72010869565224</v>
      </c>
      <c r="G107" s="31">
        <v>0</v>
      </c>
      <c r="H107" s="36">
        <v>0</v>
      </c>
      <c r="I107" s="31">
        <v>99.138586956521735</v>
      </c>
      <c r="J107" s="31">
        <v>0</v>
      </c>
      <c r="K107" s="36">
        <v>0</v>
      </c>
      <c r="L107" s="31">
        <v>67.032608695652172</v>
      </c>
      <c r="M107" s="31">
        <v>0</v>
      </c>
      <c r="N107" s="36">
        <v>0</v>
      </c>
      <c r="O107" s="31">
        <v>27.584239130434781</v>
      </c>
      <c r="P107" s="31">
        <v>0</v>
      </c>
      <c r="Q107" s="36">
        <v>0</v>
      </c>
      <c r="R107" s="31">
        <v>4.5217391304347823</v>
      </c>
      <c r="S107" s="31">
        <v>0</v>
      </c>
      <c r="T107" s="36">
        <v>0</v>
      </c>
      <c r="U107" s="31">
        <v>149.51358695652175</v>
      </c>
      <c r="V107" s="31">
        <v>0</v>
      </c>
      <c r="W107" s="36">
        <v>0</v>
      </c>
      <c r="X107" s="31">
        <v>38.736413043478258</v>
      </c>
      <c r="Y107" s="31">
        <v>0</v>
      </c>
      <c r="Z107" s="36">
        <v>0</v>
      </c>
      <c r="AA107" s="31">
        <v>500.33152173913044</v>
      </c>
      <c r="AB107" s="31">
        <v>0</v>
      </c>
      <c r="AC107" s="36">
        <v>0</v>
      </c>
      <c r="AD107" s="31">
        <v>0</v>
      </c>
      <c r="AE107" s="31">
        <v>0</v>
      </c>
      <c r="AF107" s="36" t="s">
        <v>827</v>
      </c>
      <c r="AG107" s="31">
        <v>0</v>
      </c>
      <c r="AH107" s="31">
        <v>0</v>
      </c>
      <c r="AI107" s="36" t="s">
        <v>827</v>
      </c>
      <c r="AJ107" t="s">
        <v>29</v>
      </c>
      <c r="AK107" s="37">
        <v>4</v>
      </c>
      <c r="AT107"/>
    </row>
    <row r="108" spans="1:46" x14ac:dyDescent="0.25">
      <c r="A108" t="s">
        <v>634</v>
      </c>
      <c r="B108" t="s">
        <v>403</v>
      </c>
      <c r="C108" t="s">
        <v>556</v>
      </c>
      <c r="D108" t="s">
        <v>604</v>
      </c>
      <c r="E108" s="31">
        <v>74.684782608695656</v>
      </c>
      <c r="F108" s="31">
        <v>225.94793478260868</v>
      </c>
      <c r="G108" s="31">
        <v>8.6956521739130432E-2</v>
      </c>
      <c r="H108" s="36">
        <v>3.8485203160982162E-4</v>
      </c>
      <c r="I108" s="31">
        <v>42.321304347826086</v>
      </c>
      <c r="J108" s="31">
        <v>8.6956521739130432E-2</v>
      </c>
      <c r="K108" s="36">
        <v>2.0546748990640956E-3</v>
      </c>
      <c r="L108" s="31">
        <v>20.636413043478257</v>
      </c>
      <c r="M108" s="31">
        <v>0</v>
      </c>
      <c r="N108" s="36">
        <v>0</v>
      </c>
      <c r="O108" s="31">
        <v>15.684891304347829</v>
      </c>
      <c r="P108" s="31">
        <v>8.6956521739130432E-2</v>
      </c>
      <c r="Q108" s="36">
        <v>5.5439671242749518E-3</v>
      </c>
      <c r="R108" s="31">
        <v>6</v>
      </c>
      <c r="S108" s="31">
        <v>0</v>
      </c>
      <c r="T108" s="36">
        <v>0</v>
      </c>
      <c r="U108" s="31">
        <v>59.074347826086928</v>
      </c>
      <c r="V108" s="31">
        <v>0</v>
      </c>
      <c r="W108" s="36">
        <v>0</v>
      </c>
      <c r="X108" s="31">
        <v>0.30271739130434783</v>
      </c>
      <c r="Y108" s="31">
        <v>0</v>
      </c>
      <c r="Z108" s="36">
        <v>0</v>
      </c>
      <c r="AA108" s="31">
        <v>108.28195652173913</v>
      </c>
      <c r="AB108" s="31">
        <v>0</v>
      </c>
      <c r="AC108" s="36">
        <v>0</v>
      </c>
      <c r="AD108" s="31">
        <v>15.967608695652176</v>
      </c>
      <c r="AE108" s="31">
        <v>0</v>
      </c>
      <c r="AF108" s="36">
        <v>0</v>
      </c>
      <c r="AG108" s="31">
        <v>0</v>
      </c>
      <c r="AH108" s="31">
        <v>0</v>
      </c>
      <c r="AI108" s="36" t="s">
        <v>827</v>
      </c>
      <c r="AJ108" t="s">
        <v>183</v>
      </c>
      <c r="AK108" s="37">
        <v>4</v>
      </c>
      <c r="AT108"/>
    </row>
    <row r="109" spans="1:46" x14ac:dyDescent="0.25">
      <c r="A109" t="s">
        <v>634</v>
      </c>
      <c r="B109" t="s">
        <v>225</v>
      </c>
      <c r="C109" t="s">
        <v>445</v>
      </c>
      <c r="D109" t="s">
        <v>571</v>
      </c>
      <c r="E109" s="31">
        <v>102.26086956521739</v>
      </c>
      <c r="F109" s="31">
        <v>379.16304347826087</v>
      </c>
      <c r="G109" s="31">
        <v>0</v>
      </c>
      <c r="H109" s="36">
        <v>0</v>
      </c>
      <c r="I109" s="31">
        <v>97.456521739130423</v>
      </c>
      <c r="J109" s="31">
        <v>0</v>
      </c>
      <c r="K109" s="36">
        <v>0</v>
      </c>
      <c r="L109" s="31">
        <v>81.671195652173907</v>
      </c>
      <c r="M109" s="31">
        <v>0</v>
      </c>
      <c r="N109" s="36">
        <v>0</v>
      </c>
      <c r="O109" s="31">
        <v>10.220108695652174</v>
      </c>
      <c r="P109" s="31">
        <v>0</v>
      </c>
      <c r="Q109" s="36">
        <v>0</v>
      </c>
      <c r="R109" s="31">
        <v>5.5652173913043477</v>
      </c>
      <c r="S109" s="31">
        <v>0</v>
      </c>
      <c r="T109" s="36">
        <v>0</v>
      </c>
      <c r="U109" s="31">
        <v>84.603260869565219</v>
      </c>
      <c r="V109" s="31">
        <v>0</v>
      </c>
      <c r="W109" s="36">
        <v>0</v>
      </c>
      <c r="X109" s="31">
        <v>0</v>
      </c>
      <c r="Y109" s="31">
        <v>0</v>
      </c>
      <c r="Z109" s="36" t="s">
        <v>827</v>
      </c>
      <c r="AA109" s="31">
        <v>186.29076086956522</v>
      </c>
      <c r="AB109" s="31">
        <v>0</v>
      </c>
      <c r="AC109" s="36">
        <v>0</v>
      </c>
      <c r="AD109" s="31">
        <v>10.8125</v>
      </c>
      <c r="AE109" s="31">
        <v>0</v>
      </c>
      <c r="AF109" s="36">
        <v>0</v>
      </c>
      <c r="AG109" s="31">
        <v>0</v>
      </c>
      <c r="AH109" s="31">
        <v>0</v>
      </c>
      <c r="AI109" s="36" t="s">
        <v>827</v>
      </c>
      <c r="AJ109" t="s">
        <v>5</v>
      </c>
      <c r="AK109" s="37">
        <v>4</v>
      </c>
      <c r="AT109"/>
    </row>
    <row r="110" spans="1:46" x14ac:dyDescent="0.25">
      <c r="A110" t="s">
        <v>634</v>
      </c>
      <c r="B110" t="s">
        <v>395</v>
      </c>
      <c r="C110" t="s">
        <v>552</v>
      </c>
      <c r="D110" t="s">
        <v>618</v>
      </c>
      <c r="E110" s="31">
        <v>39.717391304347828</v>
      </c>
      <c r="F110" s="31">
        <v>50.573369565217391</v>
      </c>
      <c r="G110" s="31">
        <v>0.52173913043478259</v>
      </c>
      <c r="H110" s="36">
        <v>1.0316479501370157E-2</v>
      </c>
      <c r="I110" s="31">
        <v>8.2907608695652169</v>
      </c>
      <c r="J110" s="31">
        <v>0.52173913043478259</v>
      </c>
      <c r="K110" s="36">
        <v>6.2930186823992137E-2</v>
      </c>
      <c r="L110" s="31">
        <v>8.2907608695652169</v>
      </c>
      <c r="M110" s="31">
        <v>0.52173913043478259</v>
      </c>
      <c r="N110" s="36">
        <v>6.2930186823992137E-2</v>
      </c>
      <c r="O110" s="31">
        <v>0</v>
      </c>
      <c r="P110" s="31">
        <v>0</v>
      </c>
      <c r="Q110" s="36" t="s">
        <v>827</v>
      </c>
      <c r="R110" s="31">
        <v>0</v>
      </c>
      <c r="S110" s="31">
        <v>0</v>
      </c>
      <c r="T110" s="36" t="s">
        <v>827</v>
      </c>
      <c r="U110" s="31">
        <v>3.7880434782608696</v>
      </c>
      <c r="V110" s="31">
        <v>0</v>
      </c>
      <c r="W110" s="36">
        <v>0</v>
      </c>
      <c r="X110" s="31">
        <v>3.1222826086956523</v>
      </c>
      <c r="Y110" s="31">
        <v>0</v>
      </c>
      <c r="Z110" s="36">
        <v>0</v>
      </c>
      <c r="AA110" s="31">
        <v>35.372282608695649</v>
      </c>
      <c r="AB110" s="31">
        <v>0</v>
      </c>
      <c r="AC110" s="36">
        <v>0</v>
      </c>
      <c r="AD110" s="31">
        <v>0</v>
      </c>
      <c r="AE110" s="31">
        <v>0</v>
      </c>
      <c r="AF110" s="36" t="s">
        <v>827</v>
      </c>
      <c r="AG110" s="31">
        <v>0</v>
      </c>
      <c r="AH110" s="31">
        <v>0</v>
      </c>
      <c r="AI110" s="36" t="s">
        <v>827</v>
      </c>
      <c r="AJ110" t="s">
        <v>175</v>
      </c>
      <c r="AK110" s="37">
        <v>4</v>
      </c>
      <c r="AT110"/>
    </row>
    <row r="111" spans="1:46" x14ac:dyDescent="0.25">
      <c r="A111" t="s">
        <v>634</v>
      </c>
      <c r="B111" t="s">
        <v>285</v>
      </c>
      <c r="C111" t="s">
        <v>486</v>
      </c>
      <c r="D111" t="s">
        <v>601</v>
      </c>
      <c r="E111" s="31">
        <v>98.576086956521735</v>
      </c>
      <c r="F111" s="31">
        <v>343.14304347826078</v>
      </c>
      <c r="G111" s="31">
        <v>2.4239130434782608</v>
      </c>
      <c r="H111" s="36">
        <v>7.0638559911001767E-3</v>
      </c>
      <c r="I111" s="31">
        <v>38.78489130434783</v>
      </c>
      <c r="J111" s="31">
        <v>2.4239130434782608</v>
      </c>
      <c r="K111" s="36">
        <v>6.2496321685102607E-2</v>
      </c>
      <c r="L111" s="31">
        <v>14.029456521739128</v>
      </c>
      <c r="M111" s="31">
        <v>1.8152173913043479</v>
      </c>
      <c r="N111" s="36">
        <v>0.12938615180791971</v>
      </c>
      <c r="O111" s="31">
        <v>18.929347826086957</v>
      </c>
      <c r="P111" s="31">
        <v>0.34782608695652173</v>
      </c>
      <c r="Q111" s="36">
        <v>1.8374964111398218E-2</v>
      </c>
      <c r="R111" s="31">
        <v>5.8260869565217392</v>
      </c>
      <c r="S111" s="31">
        <v>0.2608695652173913</v>
      </c>
      <c r="T111" s="36">
        <v>4.4776119402985072E-2</v>
      </c>
      <c r="U111" s="31">
        <v>67.445978260869566</v>
      </c>
      <c r="V111" s="31">
        <v>0</v>
      </c>
      <c r="W111" s="36">
        <v>0</v>
      </c>
      <c r="X111" s="31">
        <v>19.785326086956516</v>
      </c>
      <c r="Y111" s="31">
        <v>0</v>
      </c>
      <c r="Z111" s="36">
        <v>0</v>
      </c>
      <c r="AA111" s="31">
        <v>184.36619565217381</v>
      </c>
      <c r="AB111" s="31">
        <v>0</v>
      </c>
      <c r="AC111" s="36">
        <v>0</v>
      </c>
      <c r="AD111" s="31">
        <v>32.76065217391303</v>
      </c>
      <c r="AE111" s="31">
        <v>0</v>
      </c>
      <c r="AF111" s="36">
        <v>0</v>
      </c>
      <c r="AG111" s="31">
        <v>0</v>
      </c>
      <c r="AH111" s="31">
        <v>0</v>
      </c>
      <c r="AI111" s="36" t="s">
        <v>827</v>
      </c>
      <c r="AJ111" t="s">
        <v>65</v>
      </c>
      <c r="AK111" s="37">
        <v>4</v>
      </c>
      <c r="AT111"/>
    </row>
    <row r="112" spans="1:46" x14ac:dyDescent="0.25">
      <c r="A112" t="s">
        <v>634</v>
      </c>
      <c r="B112" t="s">
        <v>372</v>
      </c>
      <c r="C112" t="s">
        <v>544</v>
      </c>
      <c r="D112" t="s">
        <v>630</v>
      </c>
      <c r="E112" s="31">
        <v>75.358695652173907</v>
      </c>
      <c r="F112" s="31">
        <v>402.45923913043475</v>
      </c>
      <c r="G112" s="31">
        <v>16</v>
      </c>
      <c r="H112" s="36">
        <v>3.9755578812329093E-2</v>
      </c>
      <c r="I112" s="31">
        <v>49.217391304347828</v>
      </c>
      <c r="J112" s="31">
        <v>0</v>
      </c>
      <c r="K112" s="36">
        <v>0</v>
      </c>
      <c r="L112" s="31">
        <v>28.682065217391305</v>
      </c>
      <c r="M112" s="31">
        <v>0</v>
      </c>
      <c r="N112" s="36">
        <v>0</v>
      </c>
      <c r="O112" s="31">
        <v>15.353260869565217</v>
      </c>
      <c r="P112" s="31">
        <v>0</v>
      </c>
      <c r="Q112" s="36">
        <v>0</v>
      </c>
      <c r="R112" s="31">
        <v>5.1820652173913047</v>
      </c>
      <c r="S112" s="31">
        <v>0</v>
      </c>
      <c r="T112" s="36">
        <v>0</v>
      </c>
      <c r="U112" s="31">
        <v>96.513586956521735</v>
      </c>
      <c r="V112" s="31">
        <v>16</v>
      </c>
      <c r="W112" s="36">
        <v>0.16577976743531267</v>
      </c>
      <c r="X112" s="31">
        <v>5.3478260869565215</v>
      </c>
      <c r="Y112" s="31">
        <v>0</v>
      </c>
      <c r="Z112" s="36">
        <v>0</v>
      </c>
      <c r="AA112" s="31">
        <v>245.01902173913044</v>
      </c>
      <c r="AB112" s="31">
        <v>0</v>
      </c>
      <c r="AC112" s="36">
        <v>0</v>
      </c>
      <c r="AD112" s="31">
        <v>6.3614130434782608</v>
      </c>
      <c r="AE112" s="31">
        <v>0</v>
      </c>
      <c r="AF112" s="36">
        <v>0</v>
      </c>
      <c r="AG112" s="31">
        <v>0</v>
      </c>
      <c r="AH112" s="31">
        <v>0</v>
      </c>
      <c r="AI112" s="36" t="s">
        <v>827</v>
      </c>
      <c r="AJ112" t="s">
        <v>152</v>
      </c>
      <c r="AK112" s="37">
        <v>4</v>
      </c>
      <c r="AT112"/>
    </row>
    <row r="113" spans="1:46" x14ac:dyDescent="0.25">
      <c r="A113" t="s">
        <v>634</v>
      </c>
      <c r="B113" t="s">
        <v>370</v>
      </c>
      <c r="C113" t="s">
        <v>543</v>
      </c>
      <c r="D113" t="s">
        <v>575</v>
      </c>
      <c r="E113" s="31">
        <v>124.97826086956522</v>
      </c>
      <c r="F113" s="31">
        <v>477.29619565217394</v>
      </c>
      <c r="G113" s="31">
        <v>0</v>
      </c>
      <c r="H113" s="36">
        <v>0</v>
      </c>
      <c r="I113" s="31">
        <v>63.921195652173914</v>
      </c>
      <c r="J113" s="31">
        <v>0</v>
      </c>
      <c r="K113" s="36">
        <v>0</v>
      </c>
      <c r="L113" s="31">
        <v>30.144021739130434</v>
      </c>
      <c r="M113" s="31">
        <v>0</v>
      </c>
      <c r="N113" s="36">
        <v>0</v>
      </c>
      <c r="O113" s="31">
        <v>28.434782608695652</v>
      </c>
      <c r="P113" s="31">
        <v>0</v>
      </c>
      <c r="Q113" s="36">
        <v>0</v>
      </c>
      <c r="R113" s="31">
        <v>5.3423913043478262</v>
      </c>
      <c r="S113" s="31">
        <v>0</v>
      </c>
      <c r="T113" s="36">
        <v>0</v>
      </c>
      <c r="U113" s="31">
        <v>104.89130434782609</v>
      </c>
      <c r="V113" s="31">
        <v>0</v>
      </c>
      <c r="W113" s="36">
        <v>0</v>
      </c>
      <c r="X113" s="31">
        <v>10.652173913043478</v>
      </c>
      <c r="Y113" s="31">
        <v>0</v>
      </c>
      <c r="Z113" s="36">
        <v>0</v>
      </c>
      <c r="AA113" s="31">
        <v>275.08695652173913</v>
      </c>
      <c r="AB113" s="31">
        <v>0</v>
      </c>
      <c r="AC113" s="36">
        <v>0</v>
      </c>
      <c r="AD113" s="31">
        <v>22.744565217391305</v>
      </c>
      <c r="AE113" s="31">
        <v>0</v>
      </c>
      <c r="AF113" s="36">
        <v>0</v>
      </c>
      <c r="AG113" s="31">
        <v>0</v>
      </c>
      <c r="AH113" s="31">
        <v>0</v>
      </c>
      <c r="AI113" s="36" t="s">
        <v>827</v>
      </c>
      <c r="AJ113" t="s">
        <v>150</v>
      </c>
      <c r="AK113" s="37">
        <v>4</v>
      </c>
      <c r="AT113"/>
    </row>
    <row r="114" spans="1:46" x14ac:dyDescent="0.25">
      <c r="A114" t="s">
        <v>634</v>
      </c>
      <c r="B114" t="s">
        <v>414</v>
      </c>
      <c r="C114" t="s">
        <v>452</v>
      </c>
      <c r="D114" t="s">
        <v>577</v>
      </c>
      <c r="E114" s="31">
        <v>141.2391304347826</v>
      </c>
      <c r="F114" s="31">
        <v>560.53402173913059</v>
      </c>
      <c r="G114" s="31">
        <v>0</v>
      </c>
      <c r="H114" s="36">
        <v>0</v>
      </c>
      <c r="I114" s="31">
        <v>65.577608695652188</v>
      </c>
      <c r="J114" s="31">
        <v>0</v>
      </c>
      <c r="K114" s="36">
        <v>0</v>
      </c>
      <c r="L114" s="31">
        <v>43.906413043478274</v>
      </c>
      <c r="M114" s="31">
        <v>0</v>
      </c>
      <c r="N114" s="36">
        <v>0</v>
      </c>
      <c r="O114" s="31">
        <v>21.671195652173914</v>
      </c>
      <c r="P114" s="31">
        <v>0</v>
      </c>
      <c r="Q114" s="36">
        <v>0</v>
      </c>
      <c r="R114" s="31">
        <v>0</v>
      </c>
      <c r="S114" s="31">
        <v>0</v>
      </c>
      <c r="T114" s="36" t="s">
        <v>827</v>
      </c>
      <c r="U114" s="31">
        <v>151.53608695652181</v>
      </c>
      <c r="V114" s="31">
        <v>0</v>
      </c>
      <c r="W114" s="36">
        <v>0</v>
      </c>
      <c r="X114" s="31">
        <v>13.681521739130442</v>
      </c>
      <c r="Y114" s="31">
        <v>0</v>
      </c>
      <c r="Z114" s="36">
        <v>0</v>
      </c>
      <c r="AA114" s="31">
        <v>287.77152173913055</v>
      </c>
      <c r="AB114" s="31">
        <v>0</v>
      </c>
      <c r="AC114" s="36">
        <v>0</v>
      </c>
      <c r="AD114" s="31">
        <v>41.967282608695655</v>
      </c>
      <c r="AE114" s="31">
        <v>0</v>
      </c>
      <c r="AF114" s="36">
        <v>0</v>
      </c>
      <c r="AG114" s="31">
        <v>0</v>
      </c>
      <c r="AH114" s="31">
        <v>0</v>
      </c>
      <c r="AI114" s="36" t="s">
        <v>827</v>
      </c>
      <c r="AJ114" t="s">
        <v>194</v>
      </c>
      <c r="AK114" s="37">
        <v>4</v>
      </c>
      <c r="AT114"/>
    </row>
    <row r="115" spans="1:46" x14ac:dyDescent="0.25">
      <c r="A115" t="s">
        <v>634</v>
      </c>
      <c r="B115" t="s">
        <v>231</v>
      </c>
      <c r="C115" t="s">
        <v>450</v>
      </c>
      <c r="D115" t="s">
        <v>575</v>
      </c>
      <c r="E115" s="31">
        <v>68.815217391304344</v>
      </c>
      <c r="F115" s="31">
        <v>253.61108695652177</v>
      </c>
      <c r="G115" s="31">
        <v>0.34782608695652173</v>
      </c>
      <c r="H115" s="36">
        <v>1.3714940112856812E-3</v>
      </c>
      <c r="I115" s="31">
        <v>45.775000000000006</v>
      </c>
      <c r="J115" s="31">
        <v>0.34782608695652173</v>
      </c>
      <c r="K115" s="36">
        <v>7.5986037565597313E-3</v>
      </c>
      <c r="L115" s="31">
        <v>25.775000000000006</v>
      </c>
      <c r="M115" s="31">
        <v>0.34782608695652173</v>
      </c>
      <c r="N115" s="36">
        <v>1.3494707544384933E-2</v>
      </c>
      <c r="O115" s="31">
        <v>13.478260869565217</v>
      </c>
      <c r="P115" s="31">
        <v>0</v>
      </c>
      <c r="Q115" s="36">
        <v>0</v>
      </c>
      <c r="R115" s="31">
        <v>6.5217391304347823</v>
      </c>
      <c r="S115" s="31">
        <v>0</v>
      </c>
      <c r="T115" s="36">
        <v>0</v>
      </c>
      <c r="U115" s="31">
        <v>43.348913043478277</v>
      </c>
      <c r="V115" s="31">
        <v>0</v>
      </c>
      <c r="W115" s="36">
        <v>0</v>
      </c>
      <c r="X115" s="31">
        <v>6.6020652173913055</v>
      </c>
      <c r="Y115" s="31">
        <v>0</v>
      </c>
      <c r="Z115" s="36">
        <v>0</v>
      </c>
      <c r="AA115" s="31">
        <v>133.87760869565219</v>
      </c>
      <c r="AB115" s="31">
        <v>0</v>
      </c>
      <c r="AC115" s="36">
        <v>0</v>
      </c>
      <c r="AD115" s="31">
        <v>24.0075</v>
      </c>
      <c r="AE115" s="31">
        <v>0</v>
      </c>
      <c r="AF115" s="36">
        <v>0</v>
      </c>
      <c r="AG115" s="31">
        <v>0</v>
      </c>
      <c r="AH115" s="31">
        <v>0</v>
      </c>
      <c r="AI115" s="36" t="s">
        <v>827</v>
      </c>
      <c r="AJ115" t="s">
        <v>11</v>
      </c>
      <c r="AK115" s="37">
        <v>4</v>
      </c>
      <c r="AT115"/>
    </row>
    <row r="116" spans="1:46" x14ac:dyDescent="0.25">
      <c r="A116" t="s">
        <v>634</v>
      </c>
      <c r="B116" t="s">
        <v>416</v>
      </c>
      <c r="C116" t="s">
        <v>471</v>
      </c>
      <c r="D116" t="s">
        <v>592</v>
      </c>
      <c r="E116" s="31">
        <v>89.5</v>
      </c>
      <c r="F116" s="31">
        <v>287.93510869565222</v>
      </c>
      <c r="G116" s="31">
        <v>8.6956521739130432E-2</v>
      </c>
      <c r="H116" s="36">
        <v>3.0200041298556471E-4</v>
      </c>
      <c r="I116" s="31">
        <v>33.852173913043487</v>
      </c>
      <c r="J116" s="31">
        <v>8.6956521739130432E-2</v>
      </c>
      <c r="K116" s="36">
        <v>2.5687130747495497E-3</v>
      </c>
      <c r="L116" s="31">
        <v>17.939130434782616</v>
      </c>
      <c r="M116" s="31">
        <v>8.6956521739130432E-2</v>
      </c>
      <c r="N116" s="36">
        <v>4.8473097430925816E-3</v>
      </c>
      <c r="O116" s="31">
        <v>10.260869565217391</v>
      </c>
      <c r="P116" s="31">
        <v>0</v>
      </c>
      <c r="Q116" s="36">
        <v>0</v>
      </c>
      <c r="R116" s="31">
        <v>5.6521739130434785</v>
      </c>
      <c r="S116" s="31">
        <v>0</v>
      </c>
      <c r="T116" s="36">
        <v>0</v>
      </c>
      <c r="U116" s="31">
        <v>68.985000000000014</v>
      </c>
      <c r="V116" s="31">
        <v>0</v>
      </c>
      <c r="W116" s="36">
        <v>0</v>
      </c>
      <c r="X116" s="31">
        <v>23.105326086956513</v>
      </c>
      <c r="Y116" s="31">
        <v>0</v>
      </c>
      <c r="Z116" s="36">
        <v>0</v>
      </c>
      <c r="AA116" s="31">
        <v>141.90945652173914</v>
      </c>
      <c r="AB116" s="31">
        <v>0</v>
      </c>
      <c r="AC116" s="36">
        <v>0</v>
      </c>
      <c r="AD116" s="31">
        <v>20.083152173913046</v>
      </c>
      <c r="AE116" s="31">
        <v>0</v>
      </c>
      <c r="AF116" s="36">
        <v>0</v>
      </c>
      <c r="AG116" s="31">
        <v>0</v>
      </c>
      <c r="AH116" s="31">
        <v>0</v>
      </c>
      <c r="AI116" s="36" t="s">
        <v>827</v>
      </c>
      <c r="AJ116" t="s">
        <v>196</v>
      </c>
      <c r="AK116" s="37">
        <v>4</v>
      </c>
      <c r="AT116"/>
    </row>
    <row r="117" spans="1:46" x14ac:dyDescent="0.25">
      <c r="A117" t="s">
        <v>634</v>
      </c>
      <c r="B117" t="s">
        <v>325</v>
      </c>
      <c r="C117" t="s">
        <v>514</v>
      </c>
      <c r="D117" t="s">
        <v>617</v>
      </c>
      <c r="E117" s="31">
        <v>73.989130434782609</v>
      </c>
      <c r="F117" s="31">
        <v>314.30076086956518</v>
      </c>
      <c r="G117" s="31">
        <v>22.679347826086957</v>
      </c>
      <c r="H117" s="36">
        <v>7.2158106659814564E-2</v>
      </c>
      <c r="I117" s="31">
        <v>46.214673913043484</v>
      </c>
      <c r="J117" s="31">
        <v>0</v>
      </c>
      <c r="K117" s="36">
        <v>0</v>
      </c>
      <c r="L117" s="31">
        <v>20.241847826086957</v>
      </c>
      <c r="M117" s="31">
        <v>0</v>
      </c>
      <c r="N117" s="36">
        <v>0</v>
      </c>
      <c r="O117" s="31">
        <v>20.494565217391305</v>
      </c>
      <c r="P117" s="31">
        <v>0</v>
      </c>
      <c r="Q117" s="36">
        <v>0</v>
      </c>
      <c r="R117" s="31">
        <v>5.4782608695652177</v>
      </c>
      <c r="S117" s="31">
        <v>0</v>
      </c>
      <c r="T117" s="36">
        <v>0</v>
      </c>
      <c r="U117" s="31">
        <v>76.053478260869568</v>
      </c>
      <c r="V117" s="31">
        <v>3.7934782608695659</v>
      </c>
      <c r="W117" s="36">
        <v>4.9879089656591762E-2</v>
      </c>
      <c r="X117" s="31">
        <v>9.2907608695652169</v>
      </c>
      <c r="Y117" s="31">
        <v>0</v>
      </c>
      <c r="Z117" s="36">
        <v>0</v>
      </c>
      <c r="AA117" s="31">
        <v>170.97554347826087</v>
      </c>
      <c r="AB117" s="31">
        <v>18.885869565217391</v>
      </c>
      <c r="AC117" s="36">
        <v>0.11045947964843687</v>
      </c>
      <c r="AD117" s="31">
        <v>11.766304347826088</v>
      </c>
      <c r="AE117" s="31">
        <v>0</v>
      </c>
      <c r="AF117" s="36">
        <v>0</v>
      </c>
      <c r="AG117" s="31">
        <v>0</v>
      </c>
      <c r="AH117" s="31">
        <v>0</v>
      </c>
      <c r="AI117" s="36" t="s">
        <v>827</v>
      </c>
      <c r="AJ117" t="s">
        <v>105</v>
      </c>
      <c r="AK117" s="37">
        <v>4</v>
      </c>
      <c r="AT117"/>
    </row>
    <row r="118" spans="1:46" x14ac:dyDescent="0.25">
      <c r="A118" t="s">
        <v>634</v>
      </c>
      <c r="B118" t="s">
        <v>384</v>
      </c>
      <c r="C118" t="s">
        <v>548</v>
      </c>
      <c r="D118" t="s">
        <v>595</v>
      </c>
      <c r="E118" s="31">
        <v>159.10869565217391</v>
      </c>
      <c r="F118" s="31">
        <v>569.15750000000003</v>
      </c>
      <c r="G118" s="31">
        <v>0.10869565217391304</v>
      </c>
      <c r="H118" s="36">
        <v>1.9097640314660359E-4</v>
      </c>
      <c r="I118" s="31">
        <v>75.0326086956522</v>
      </c>
      <c r="J118" s="31">
        <v>0</v>
      </c>
      <c r="K118" s="36">
        <v>0</v>
      </c>
      <c r="L118" s="31">
        <v>39.989130434782631</v>
      </c>
      <c r="M118" s="31">
        <v>0</v>
      </c>
      <c r="N118" s="36">
        <v>0</v>
      </c>
      <c r="O118" s="31">
        <v>29.826086956521738</v>
      </c>
      <c r="P118" s="31">
        <v>0</v>
      </c>
      <c r="Q118" s="36">
        <v>0</v>
      </c>
      <c r="R118" s="31">
        <v>5.2173913043478262</v>
      </c>
      <c r="S118" s="31">
        <v>0</v>
      </c>
      <c r="T118" s="36">
        <v>0</v>
      </c>
      <c r="U118" s="31">
        <v>104.42913043478261</v>
      </c>
      <c r="V118" s="31">
        <v>0</v>
      </c>
      <c r="W118" s="36">
        <v>0</v>
      </c>
      <c r="X118" s="31">
        <v>14.954565217391306</v>
      </c>
      <c r="Y118" s="31">
        <v>0.10869565217391304</v>
      </c>
      <c r="Z118" s="36">
        <v>7.2683926676454765E-3</v>
      </c>
      <c r="AA118" s="31">
        <v>319.84032608695657</v>
      </c>
      <c r="AB118" s="31">
        <v>0</v>
      </c>
      <c r="AC118" s="36">
        <v>0</v>
      </c>
      <c r="AD118" s="31">
        <v>31.880869565217395</v>
      </c>
      <c r="AE118" s="31">
        <v>0</v>
      </c>
      <c r="AF118" s="36">
        <v>0</v>
      </c>
      <c r="AG118" s="31">
        <v>23.019999999999992</v>
      </c>
      <c r="AH118" s="31">
        <v>0</v>
      </c>
      <c r="AI118" s="36">
        <v>0</v>
      </c>
      <c r="AJ118" t="s">
        <v>164</v>
      </c>
      <c r="AK118" s="37">
        <v>4</v>
      </c>
      <c r="AT118"/>
    </row>
    <row r="119" spans="1:46" x14ac:dyDescent="0.25">
      <c r="A119" t="s">
        <v>634</v>
      </c>
      <c r="B119" t="s">
        <v>282</v>
      </c>
      <c r="C119" t="s">
        <v>452</v>
      </c>
      <c r="D119" t="s">
        <v>577</v>
      </c>
      <c r="E119" s="31">
        <v>48.032608695652172</v>
      </c>
      <c r="F119" s="31">
        <v>246.5516304347826</v>
      </c>
      <c r="G119" s="31">
        <v>0</v>
      </c>
      <c r="H119" s="36">
        <v>0</v>
      </c>
      <c r="I119" s="31">
        <v>32.763586956521742</v>
      </c>
      <c r="J119" s="31">
        <v>0</v>
      </c>
      <c r="K119" s="36">
        <v>0</v>
      </c>
      <c r="L119" s="31">
        <v>17.877717391304348</v>
      </c>
      <c r="M119" s="31">
        <v>0</v>
      </c>
      <c r="N119" s="36">
        <v>0</v>
      </c>
      <c r="O119" s="31">
        <v>9.1467391304347831</v>
      </c>
      <c r="P119" s="31">
        <v>0</v>
      </c>
      <c r="Q119" s="36">
        <v>0</v>
      </c>
      <c r="R119" s="31">
        <v>5.7391304347826084</v>
      </c>
      <c r="S119" s="31">
        <v>0</v>
      </c>
      <c r="T119" s="36">
        <v>0</v>
      </c>
      <c r="U119" s="31">
        <v>59.173913043478258</v>
      </c>
      <c r="V119" s="31">
        <v>0</v>
      </c>
      <c r="W119" s="36">
        <v>0</v>
      </c>
      <c r="X119" s="31">
        <v>0</v>
      </c>
      <c r="Y119" s="31">
        <v>0</v>
      </c>
      <c r="Z119" s="36" t="s">
        <v>827</v>
      </c>
      <c r="AA119" s="31">
        <v>153.73641304347825</v>
      </c>
      <c r="AB119" s="31">
        <v>0</v>
      </c>
      <c r="AC119" s="36">
        <v>0</v>
      </c>
      <c r="AD119" s="31">
        <v>0</v>
      </c>
      <c r="AE119" s="31">
        <v>0</v>
      </c>
      <c r="AF119" s="36" t="s">
        <v>827</v>
      </c>
      <c r="AG119" s="31">
        <v>0.87771739130434778</v>
      </c>
      <c r="AH119" s="31">
        <v>0</v>
      </c>
      <c r="AI119" s="36">
        <v>0</v>
      </c>
      <c r="AJ119" t="s">
        <v>62</v>
      </c>
      <c r="AK119" s="37">
        <v>4</v>
      </c>
      <c r="AT119"/>
    </row>
    <row r="120" spans="1:46" x14ac:dyDescent="0.25">
      <c r="A120" t="s">
        <v>634</v>
      </c>
      <c r="B120" t="s">
        <v>228</v>
      </c>
      <c r="C120" t="s">
        <v>447</v>
      </c>
      <c r="D120" t="s">
        <v>572</v>
      </c>
      <c r="E120" s="31">
        <v>64.543478260869563</v>
      </c>
      <c r="F120" s="31">
        <v>199.93989130434778</v>
      </c>
      <c r="G120" s="31">
        <v>10.811847826086955</v>
      </c>
      <c r="H120" s="36">
        <v>5.4075491166638678E-2</v>
      </c>
      <c r="I120" s="31">
        <v>54.164782608695646</v>
      </c>
      <c r="J120" s="31">
        <v>0</v>
      </c>
      <c r="K120" s="36">
        <v>0</v>
      </c>
      <c r="L120" s="31">
        <v>35.550652173913036</v>
      </c>
      <c r="M120" s="31">
        <v>0</v>
      </c>
      <c r="N120" s="36">
        <v>0</v>
      </c>
      <c r="O120" s="31">
        <v>13.918478260869563</v>
      </c>
      <c r="P120" s="31">
        <v>0</v>
      </c>
      <c r="Q120" s="36">
        <v>0</v>
      </c>
      <c r="R120" s="31">
        <v>4.6956521739130439</v>
      </c>
      <c r="S120" s="31">
        <v>0</v>
      </c>
      <c r="T120" s="36">
        <v>0</v>
      </c>
      <c r="U120" s="31">
        <v>46.906304347826065</v>
      </c>
      <c r="V120" s="31">
        <v>0</v>
      </c>
      <c r="W120" s="36">
        <v>0</v>
      </c>
      <c r="X120" s="31">
        <v>0</v>
      </c>
      <c r="Y120" s="31">
        <v>0</v>
      </c>
      <c r="Z120" s="36" t="s">
        <v>827</v>
      </c>
      <c r="AA120" s="31">
        <v>98.868804347826057</v>
      </c>
      <c r="AB120" s="31">
        <v>10.811847826086955</v>
      </c>
      <c r="AC120" s="36">
        <v>0.10935550295571758</v>
      </c>
      <c r="AD120" s="31">
        <v>0</v>
      </c>
      <c r="AE120" s="31">
        <v>0</v>
      </c>
      <c r="AF120" s="36" t="s">
        <v>827</v>
      </c>
      <c r="AG120" s="31">
        <v>0</v>
      </c>
      <c r="AH120" s="31">
        <v>0</v>
      </c>
      <c r="AI120" s="36" t="s">
        <v>827</v>
      </c>
      <c r="AJ120" t="s">
        <v>8</v>
      </c>
      <c r="AK120" s="37">
        <v>4</v>
      </c>
      <c r="AT120"/>
    </row>
    <row r="121" spans="1:46" x14ac:dyDescent="0.25">
      <c r="A121" t="s">
        <v>634</v>
      </c>
      <c r="B121" t="s">
        <v>409</v>
      </c>
      <c r="C121" t="s">
        <v>468</v>
      </c>
      <c r="D121" t="s">
        <v>589</v>
      </c>
      <c r="E121" s="31">
        <v>104.54347826086956</v>
      </c>
      <c r="F121" s="31">
        <v>373.23565217391302</v>
      </c>
      <c r="G121" s="31">
        <v>0</v>
      </c>
      <c r="H121" s="36">
        <v>0</v>
      </c>
      <c r="I121" s="31">
        <v>47.718369565217394</v>
      </c>
      <c r="J121" s="31">
        <v>0</v>
      </c>
      <c r="K121" s="36">
        <v>0</v>
      </c>
      <c r="L121" s="31">
        <v>31.143695652173911</v>
      </c>
      <c r="M121" s="31">
        <v>0</v>
      </c>
      <c r="N121" s="36">
        <v>0</v>
      </c>
      <c r="O121" s="31">
        <v>11.304347826086957</v>
      </c>
      <c r="P121" s="31">
        <v>0</v>
      </c>
      <c r="Q121" s="36">
        <v>0</v>
      </c>
      <c r="R121" s="31">
        <v>5.2703260869565218</v>
      </c>
      <c r="S121" s="31">
        <v>0</v>
      </c>
      <c r="T121" s="36">
        <v>0</v>
      </c>
      <c r="U121" s="31">
        <v>97.433695652173924</v>
      </c>
      <c r="V121" s="31">
        <v>0</v>
      </c>
      <c r="W121" s="36">
        <v>0</v>
      </c>
      <c r="X121" s="31">
        <v>11.478260869565217</v>
      </c>
      <c r="Y121" s="31">
        <v>0</v>
      </c>
      <c r="Z121" s="36">
        <v>0</v>
      </c>
      <c r="AA121" s="31">
        <v>216.6053260869565</v>
      </c>
      <c r="AB121" s="31">
        <v>0</v>
      </c>
      <c r="AC121" s="36">
        <v>0</v>
      </c>
      <c r="AD121" s="31">
        <v>0</v>
      </c>
      <c r="AE121" s="31">
        <v>0</v>
      </c>
      <c r="AF121" s="36" t="s">
        <v>827</v>
      </c>
      <c r="AG121" s="31">
        <v>0</v>
      </c>
      <c r="AH121" s="31">
        <v>0</v>
      </c>
      <c r="AI121" s="36" t="s">
        <v>827</v>
      </c>
      <c r="AJ121" t="s">
        <v>189</v>
      </c>
      <c r="AK121" s="37">
        <v>4</v>
      </c>
      <c r="AT121"/>
    </row>
    <row r="122" spans="1:46" x14ac:dyDescent="0.25">
      <c r="A122" t="s">
        <v>634</v>
      </c>
      <c r="B122" t="s">
        <v>429</v>
      </c>
      <c r="C122" t="s">
        <v>441</v>
      </c>
      <c r="D122" t="s">
        <v>568</v>
      </c>
      <c r="E122" s="31">
        <v>43.152173913043477</v>
      </c>
      <c r="F122" s="31">
        <v>243.92260869565217</v>
      </c>
      <c r="G122" s="31">
        <v>0</v>
      </c>
      <c r="H122" s="36">
        <v>0</v>
      </c>
      <c r="I122" s="31">
        <v>31.182065217391305</v>
      </c>
      <c r="J122" s="31">
        <v>0</v>
      </c>
      <c r="K122" s="36">
        <v>0</v>
      </c>
      <c r="L122" s="31">
        <v>14.877717391304348</v>
      </c>
      <c r="M122" s="31">
        <v>0</v>
      </c>
      <c r="N122" s="36">
        <v>0</v>
      </c>
      <c r="O122" s="31">
        <v>5.5217391304347823</v>
      </c>
      <c r="P122" s="31">
        <v>0</v>
      </c>
      <c r="Q122" s="36">
        <v>0</v>
      </c>
      <c r="R122" s="31">
        <v>10.782608695652174</v>
      </c>
      <c r="S122" s="31">
        <v>0</v>
      </c>
      <c r="T122" s="36">
        <v>0</v>
      </c>
      <c r="U122" s="31">
        <v>0</v>
      </c>
      <c r="V122" s="31">
        <v>0</v>
      </c>
      <c r="W122" s="36" t="s">
        <v>827</v>
      </c>
      <c r="X122" s="31">
        <v>118.375</v>
      </c>
      <c r="Y122" s="31">
        <v>0</v>
      </c>
      <c r="Z122" s="36">
        <v>0</v>
      </c>
      <c r="AA122" s="31">
        <v>94.365543478260875</v>
      </c>
      <c r="AB122" s="31">
        <v>0</v>
      </c>
      <c r="AC122" s="36">
        <v>0</v>
      </c>
      <c r="AD122" s="31">
        <v>0</v>
      </c>
      <c r="AE122" s="31">
        <v>0</v>
      </c>
      <c r="AF122" s="36" t="s">
        <v>827</v>
      </c>
      <c r="AG122" s="31">
        <v>0</v>
      </c>
      <c r="AH122" s="31">
        <v>0</v>
      </c>
      <c r="AI122" s="36" t="s">
        <v>827</v>
      </c>
      <c r="AJ122" t="s">
        <v>209</v>
      </c>
      <c r="AK122" s="37">
        <v>4</v>
      </c>
      <c r="AT122"/>
    </row>
    <row r="123" spans="1:46" x14ac:dyDescent="0.25">
      <c r="A123" t="s">
        <v>634</v>
      </c>
      <c r="B123" t="s">
        <v>434</v>
      </c>
      <c r="C123" t="s">
        <v>468</v>
      </c>
      <c r="D123" t="s">
        <v>589</v>
      </c>
      <c r="E123" s="31">
        <v>55.25</v>
      </c>
      <c r="F123" s="31">
        <v>263.49836956521739</v>
      </c>
      <c r="G123" s="31">
        <v>5.8967391304347823</v>
      </c>
      <c r="H123" s="36">
        <v>2.2378655094392547E-2</v>
      </c>
      <c r="I123" s="31">
        <v>40.064456521739139</v>
      </c>
      <c r="J123" s="31">
        <v>0.28532608695652173</v>
      </c>
      <c r="K123" s="36">
        <v>7.1216762119736387E-3</v>
      </c>
      <c r="L123" s="31">
        <v>29.168260869565223</v>
      </c>
      <c r="M123" s="31">
        <v>0.28532608695652173</v>
      </c>
      <c r="N123" s="36">
        <v>9.7820740232831965E-3</v>
      </c>
      <c r="O123" s="31">
        <v>4.8954347826086968</v>
      </c>
      <c r="P123" s="31">
        <v>0</v>
      </c>
      <c r="Q123" s="36">
        <v>0</v>
      </c>
      <c r="R123" s="31">
        <v>6.0007608695652177</v>
      </c>
      <c r="S123" s="31">
        <v>0</v>
      </c>
      <c r="T123" s="36">
        <v>0</v>
      </c>
      <c r="U123" s="31">
        <v>61.596413043478286</v>
      </c>
      <c r="V123" s="31">
        <v>5.6114130434782608</v>
      </c>
      <c r="W123" s="36">
        <v>9.1099672305876039E-2</v>
      </c>
      <c r="X123" s="31">
        <v>9.6565217391304348</v>
      </c>
      <c r="Y123" s="31">
        <v>0</v>
      </c>
      <c r="Z123" s="36">
        <v>0</v>
      </c>
      <c r="AA123" s="31">
        <v>152.18097826086952</v>
      </c>
      <c r="AB123" s="31">
        <v>0</v>
      </c>
      <c r="AC123" s="36">
        <v>0</v>
      </c>
      <c r="AD123" s="31">
        <v>0</v>
      </c>
      <c r="AE123" s="31">
        <v>0</v>
      </c>
      <c r="AF123" s="36" t="s">
        <v>827</v>
      </c>
      <c r="AG123" s="31">
        <v>0</v>
      </c>
      <c r="AH123" s="31">
        <v>0</v>
      </c>
      <c r="AI123" s="36" t="s">
        <v>827</v>
      </c>
      <c r="AJ123" t="s">
        <v>214</v>
      </c>
      <c r="AK123" s="37">
        <v>4</v>
      </c>
      <c r="AT123"/>
    </row>
    <row r="124" spans="1:46" x14ac:dyDescent="0.25">
      <c r="A124" t="s">
        <v>634</v>
      </c>
      <c r="B124" t="s">
        <v>333</v>
      </c>
      <c r="C124" t="s">
        <v>521</v>
      </c>
      <c r="D124" t="s">
        <v>579</v>
      </c>
      <c r="E124" s="31">
        <v>51.043478260869563</v>
      </c>
      <c r="F124" s="31">
        <v>209.83423913043478</v>
      </c>
      <c r="G124" s="31">
        <v>0</v>
      </c>
      <c r="H124" s="36">
        <v>0</v>
      </c>
      <c r="I124" s="31">
        <v>28.703804347826086</v>
      </c>
      <c r="J124" s="31">
        <v>0</v>
      </c>
      <c r="K124" s="36">
        <v>0</v>
      </c>
      <c r="L124" s="31">
        <v>23.057065217391305</v>
      </c>
      <c r="M124" s="31">
        <v>0</v>
      </c>
      <c r="N124" s="36">
        <v>0</v>
      </c>
      <c r="O124" s="31">
        <v>0</v>
      </c>
      <c r="P124" s="31">
        <v>0</v>
      </c>
      <c r="Q124" s="36" t="s">
        <v>827</v>
      </c>
      <c r="R124" s="31">
        <v>5.6467391304347823</v>
      </c>
      <c r="S124" s="31">
        <v>0</v>
      </c>
      <c r="T124" s="36">
        <v>0</v>
      </c>
      <c r="U124" s="31">
        <v>26.005434782608695</v>
      </c>
      <c r="V124" s="31">
        <v>0</v>
      </c>
      <c r="W124" s="36">
        <v>0</v>
      </c>
      <c r="X124" s="31">
        <v>0</v>
      </c>
      <c r="Y124" s="31">
        <v>0</v>
      </c>
      <c r="Z124" s="36" t="s">
        <v>827</v>
      </c>
      <c r="AA124" s="31">
        <v>141.80978260869566</v>
      </c>
      <c r="AB124" s="31">
        <v>0</v>
      </c>
      <c r="AC124" s="36">
        <v>0</v>
      </c>
      <c r="AD124" s="31">
        <v>13.315217391304348</v>
      </c>
      <c r="AE124" s="31">
        <v>0</v>
      </c>
      <c r="AF124" s="36">
        <v>0</v>
      </c>
      <c r="AG124" s="31">
        <v>0</v>
      </c>
      <c r="AH124" s="31">
        <v>0</v>
      </c>
      <c r="AI124" s="36" t="s">
        <v>827</v>
      </c>
      <c r="AJ124" t="s">
        <v>113</v>
      </c>
      <c r="AK124" s="37">
        <v>4</v>
      </c>
      <c r="AT124"/>
    </row>
    <row r="125" spans="1:46" x14ac:dyDescent="0.25">
      <c r="A125" t="s">
        <v>634</v>
      </c>
      <c r="B125" t="s">
        <v>400</v>
      </c>
      <c r="C125" t="s">
        <v>521</v>
      </c>
      <c r="D125" t="s">
        <v>579</v>
      </c>
      <c r="E125" s="31">
        <v>44.304347826086953</v>
      </c>
      <c r="F125" s="31">
        <v>120.2304347826087</v>
      </c>
      <c r="G125" s="31">
        <v>0</v>
      </c>
      <c r="H125" s="36">
        <v>0</v>
      </c>
      <c r="I125" s="31">
        <v>28.724782608695641</v>
      </c>
      <c r="J125" s="31">
        <v>0</v>
      </c>
      <c r="K125" s="36">
        <v>0</v>
      </c>
      <c r="L125" s="31">
        <v>28.724782608695641</v>
      </c>
      <c r="M125" s="31">
        <v>0</v>
      </c>
      <c r="N125" s="36">
        <v>0</v>
      </c>
      <c r="O125" s="31">
        <v>0</v>
      </c>
      <c r="P125" s="31">
        <v>0</v>
      </c>
      <c r="Q125" s="36" t="s">
        <v>827</v>
      </c>
      <c r="R125" s="31">
        <v>0</v>
      </c>
      <c r="S125" s="31">
        <v>0</v>
      </c>
      <c r="T125" s="36" t="s">
        <v>827</v>
      </c>
      <c r="U125" s="31">
        <v>37.6782608695652</v>
      </c>
      <c r="V125" s="31">
        <v>0</v>
      </c>
      <c r="W125" s="36">
        <v>0</v>
      </c>
      <c r="X125" s="31">
        <v>0</v>
      </c>
      <c r="Y125" s="31">
        <v>0</v>
      </c>
      <c r="Z125" s="36" t="s">
        <v>827</v>
      </c>
      <c r="AA125" s="31">
        <v>53.827391304347856</v>
      </c>
      <c r="AB125" s="31">
        <v>0</v>
      </c>
      <c r="AC125" s="36">
        <v>0</v>
      </c>
      <c r="AD125" s="31">
        <v>0</v>
      </c>
      <c r="AE125" s="31">
        <v>0</v>
      </c>
      <c r="AF125" s="36" t="s">
        <v>827</v>
      </c>
      <c r="AG125" s="31">
        <v>0</v>
      </c>
      <c r="AH125" s="31">
        <v>0</v>
      </c>
      <c r="AI125" s="36" t="s">
        <v>827</v>
      </c>
      <c r="AJ125" t="s">
        <v>180</v>
      </c>
      <c r="AK125" s="37">
        <v>4</v>
      </c>
      <c r="AT125"/>
    </row>
    <row r="126" spans="1:46" x14ac:dyDescent="0.25">
      <c r="A126" t="s">
        <v>634</v>
      </c>
      <c r="B126" t="s">
        <v>368</v>
      </c>
      <c r="C126" t="s">
        <v>542</v>
      </c>
      <c r="D126" t="s">
        <v>573</v>
      </c>
      <c r="E126" s="31">
        <v>54.673913043478258</v>
      </c>
      <c r="F126" s="31">
        <v>214.34891304347823</v>
      </c>
      <c r="G126" s="31">
        <v>0</v>
      </c>
      <c r="H126" s="36">
        <v>0</v>
      </c>
      <c r="I126" s="31">
        <v>27.803695652173911</v>
      </c>
      <c r="J126" s="31">
        <v>0</v>
      </c>
      <c r="K126" s="36">
        <v>0</v>
      </c>
      <c r="L126" s="31">
        <v>22.064565217391301</v>
      </c>
      <c r="M126" s="31">
        <v>0</v>
      </c>
      <c r="N126" s="36">
        <v>0</v>
      </c>
      <c r="O126" s="31">
        <v>0</v>
      </c>
      <c r="P126" s="31">
        <v>0</v>
      </c>
      <c r="Q126" s="36" t="s">
        <v>827</v>
      </c>
      <c r="R126" s="31">
        <v>5.7391304347826084</v>
      </c>
      <c r="S126" s="31">
        <v>0</v>
      </c>
      <c r="T126" s="36">
        <v>0</v>
      </c>
      <c r="U126" s="31">
        <v>47.832065217391303</v>
      </c>
      <c r="V126" s="31">
        <v>0</v>
      </c>
      <c r="W126" s="36">
        <v>0</v>
      </c>
      <c r="X126" s="31">
        <v>0</v>
      </c>
      <c r="Y126" s="31">
        <v>0</v>
      </c>
      <c r="Z126" s="36" t="s">
        <v>827</v>
      </c>
      <c r="AA126" s="31">
        <v>138.71315217391302</v>
      </c>
      <c r="AB126" s="31">
        <v>0</v>
      </c>
      <c r="AC126" s="36">
        <v>0</v>
      </c>
      <c r="AD126" s="31">
        <v>0</v>
      </c>
      <c r="AE126" s="31">
        <v>0</v>
      </c>
      <c r="AF126" s="36" t="s">
        <v>827</v>
      </c>
      <c r="AG126" s="31">
        <v>0</v>
      </c>
      <c r="AH126" s="31">
        <v>0</v>
      </c>
      <c r="AI126" s="36" t="s">
        <v>827</v>
      </c>
      <c r="AJ126" t="s">
        <v>148</v>
      </c>
      <c r="AK126" s="37">
        <v>4</v>
      </c>
      <c r="AT126"/>
    </row>
    <row r="127" spans="1:46" x14ac:dyDescent="0.25">
      <c r="A127" t="s">
        <v>634</v>
      </c>
      <c r="B127" t="s">
        <v>433</v>
      </c>
      <c r="C127" t="s">
        <v>454</v>
      </c>
      <c r="D127" t="s">
        <v>568</v>
      </c>
      <c r="E127" s="31">
        <v>123.70652173913044</v>
      </c>
      <c r="F127" s="31">
        <v>394.31978260869568</v>
      </c>
      <c r="G127" s="31">
        <v>0</v>
      </c>
      <c r="H127" s="36">
        <v>0</v>
      </c>
      <c r="I127" s="31">
        <v>72.286521739130421</v>
      </c>
      <c r="J127" s="31">
        <v>0</v>
      </c>
      <c r="K127" s="36">
        <v>0</v>
      </c>
      <c r="L127" s="31">
        <v>37.061304347826074</v>
      </c>
      <c r="M127" s="31">
        <v>0</v>
      </c>
      <c r="N127" s="36">
        <v>0</v>
      </c>
      <c r="O127" s="31">
        <v>29.659999999999997</v>
      </c>
      <c r="P127" s="31">
        <v>0</v>
      </c>
      <c r="Q127" s="36">
        <v>0</v>
      </c>
      <c r="R127" s="31">
        <v>5.5652173913043477</v>
      </c>
      <c r="S127" s="31">
        <v>0</v>
      </c>
      <c r="T127" s="36">
        <v>0</v>
      </c>
      <c r="U127" s="31">
        <v>82.306304347826114</v>
      </c>
      <c r="V127" s="31">
        <v>0</v>
      </c>
      <c r="W127" s="36">
        <v>0</v>
      </c>
      <c r="X127" s="31">
        <v>12.456304347826087</v>
      </c>
      <c r="Y127" s="31">
        <v>0</v>
      </c>
      <c r="Z127" s="36">
        <v>0</v>
      </c>
      <c r="AA127" s="31">
        <v>194.46695652173912</v>
      </c>
      <c r="AB127" s="31">
        <v>0</v>
      </c>
      <c r="AC127" s="36">
        <v>0</v>
      </c>
      <c r="AD127" s="31">
        <v>32.803695652173921</v>
      </c>
      <c r="AE127" s="31">
        <v>0</v>
      </c>
      <c r="AF127" s="36">
        <v>0</v>
      </c>
      <c r="AG127" s="31">
        <v>0</v>
      </c>
      <c r="AH127" s="31">
        <v>0</v>
      </c>
      <c r="AI127" s="36" t="s">
        <v>827</v>
      </c>
      <c r="AJ127" t="s">
        <v>213</v>
      </c>
      <c r="AK127" s="37">
        <v>4</v>
      </c>
      <c r="AT127"/>
    </row>
    <row r="128" spans="1:46" x14ac:dyDescent="0.25">
      <c r="A128" t="s">
        <v>634</v>
      </c>
      <c r="B128" t="s">
        <v>399</v>
      </c>
      <c r="C128" t="s">
        <v>466</v>
      </c>
      <c r="D128" t="s">
        <v>587</v>
      </c>
      <c r="E128" s="31">
        <v>50.336956521739133</v>
      </c>
      <c r="F128" s="31">
        <v>201.08836956521736</v>
      </c>
      <c r="G128" s="31">
        <v>0</v>
      </c>
      <c r="H128" s="36">
        <v>0</v>
      </c>
      <c r="I128" s="31">
        <v>12.486413043478262</v>
      </c>
      <c r="J128" s="31">
        <v>0</v>
      </c>
      <c r="K128" s="36">
        <v>0</v>
      </c>
      <c r="L128" s="31">
        <v>12.486413043478262</v>
      </c>
      <c r="M128" s="31">
        <v>0</v>
      </c>
      <c r="N128" s="36">
        <v>0</v>
      </c>
      <c r="O128" s="31">
        <v>0</v>
      </c>
      <c r="P128" s="31">
        <v>0</v>
      </c>
      <c r="Q128" s="36" t="s">
        <v>827</v>
      </c>
      <c r="R128" s="31">
        <v>0</v>
      </c>
      <c r="S128" s="31">
        <v>0</v>
      </c>
      <c r="T128" s="36" t="s">
        <v>827</v>
      </c>
      <c r="U128" s="31">
        <v>68.786413043478248</v>
      </c>
      <c r="V128" s="31">
        <v>0</v>
      </c>
      <c r="W128" s="36">
        <v>0</v>
      </c>
      <c r="X128" s="31">
        <v>0</v>
      </c>
      <c r="Y128" s="31">
        <v>0</v>
      </c>
      <c r="Z128" s="36" t="s">
        <v>827</v>
      </c>
      <c r="AA128" s="31">
        <v>119.81554347826086</v>
      </c>
      <c r="AB128" s="31">
        <v>0</v>
      </c>
      <c r="AC128" s="36">
        <v>0</v>
      </c>
      <c r="AD128" s="31">
        <v>0</v>
      </c>
      <c r="AE128" s="31">
        <v>0</v>
      </c>
      <c r="AF128" s="36" t="s">
        <v>827</v>
      </c>
      <c r="AG128" s="31">
        <v>0</v>
      </c>
      <c r="AH128" s="31">
        <v>0</v>
      </c>
      <c r="AI128" s="36" t="s">
        <v>827</v>
      </c>
      <c r="AJ128" t="s">
        <v>179</v>
      </c>
      <c r="AK128" s="37">
        <v>4</v>
      </c>
      <c r="AT128"/>
    </row>
    <row r="129" spans="1:46" x14ac:dyDescent="0.25">
      <c r="A129" t="s">
        <v>634</v>
      </c>
      <c r="B129" t="s">
        <v>288</v>
      </c>
      <c r="C129" t="s">
        <v>489</v>
      </c>
      <c r="D129" t="s">
        <v>597</v>
      </c>
      <c r="E129" s="31">
        <v>89.684782608695656</v>
      </c>
      <c r="F129" s="31">
        <v>278.47456521739127</v>
      </c>
      <c r="G129" s="31">
        <v>0</v>
      </c>
      <c r="H129" s="36">
        <v>0</v>
      </c>
      <c r="I129" s="31">
        <v>55.380434782608688</v>
      </c>
      <c r="J129" s="31">
        <v>0</v>
      </c>
      <c r="K129" s="36">
        <v>0</v>
      </c>
      <c r="L129" s="31">
        <v>28.043478260869559</v>
      </c>
      <c r="M129" s="31">
        <v>0</v>
      </c>
      <c r="N129" s="36">
        <v>0</v>
      </c>
      <c r="O129" s="31">
        <v>22.304347826086957</v>
      </c>
      <c r="P129" s="31">
        <v>0</v>
      </c>
      <c r="Q129" s="36">
        <v>0</v>
      </c>
      <c r="R129" s="31">
        <v>5.0326086956521738</v>
      </c>
      <c r="S129" s="31">
        <v>0</v>
      </c>
      <c r="T129" s="36">
        <v>0</v>
      </c>
      <c r="U129" s="31">
        <v>55.673369565217392</v>
      </c>
      <c r="V129" s="31">
        <v>0</v>
      </c>
      <c r="W129" s="36">
        <v>0</v>
      </c>
      <c r="X129" s="31">
        <v>14.801956521739124</v>
      </c>
      <c r="Y129" s="31">
        <v>0</v>
      </c>
      <c r="Z129" s="36">
        <v>0</v>
      </c>
      <c r="AA129" s="31">
        <v>135.80565217391305</v>
      </c>
      <c r="AB129" s="31">
        <v>0</v>
      </c>
      <c r="AC129" s="36">
        <v>0</v>
      </c>
      <c r="AD129" s="31">
        <v>16.813152173913039</v>
      </c>
      <c r="AE129" s="31">
        <v>0</v>
      </c>
      <c r="AF129" s="36">
        <v>0</v>
      </c>
      <c r="AG129" s="31">
        <v>0</v>
      </c>
      <c r="AH129" s="31">
        <v>0</v>
      </c>
      <c r="AI129" s="36" t="s">
        <v>827</v>
      </c>
      <c r="AJ129" t="s">
        <v>68</v>
      </c>
      <c r="AK129" s="37">
        <v>4</v>
      </c>
      <c r="AT129"/>
    </row>
    <row r="130" spans="1:46" x14ac:dyDescent="0.25">
      <c r="A130" t="s">
        <v>634</v>
      </c>
      <c r="B130" t="s">
        <v>311</v>
      </c>
      <c r="C130" t="s">
        <v>468</v>
      </c>
      <c r="D130" t="s">
        <v>589</v>
      </c>
      <c r="E130" s="31">
        <v>54.771739130434781</v>
      </c>
      <c r="F130" s="31">
        <v>265.78423913043468</v>
      </c>
      <c r="G130" s="31">
        <v>0</v>
      </c>
      <c r="H130" s="36">
        <v>0</v>
      </c>
      <c r="I130" s="31">
        <v>37.421086956521741</v>
      </c>
      <c r="J130" s="31">
        <v>0</v>
      </c>
      <c r="K130" s="36">
        <v>0</v>
      </c>
      <c r="L130" s="31">
        <v>20.518913043478261</v>
      </c>
      <c r="M130" s="31">
        <v>0</v>
      </c>
      <c r="N130" s="36">
        <v>0</v>
      </c>
      <c r="O130" s="31">
        <v>11.945652173913043</v>
      </c>
      <c r="P130" s="31">
        <v>0</v>
      </c>
      <c r="Q130" s="36">
        <v>0</v>
      </c>
      <c r="R130" s="31">
        <v>4.9565217391304346</v>
      </c>
      <c r="S130" s="31">
        <v>0</v>
      </c>
      <c r="T130" s="36">
        <v>0</v>
      </c>
      <c r="U130" s="31">
        <v>40.019456521739109</v>
      </c>
      <c r="V130" s="31">
        <v>0</v>
      </c>
      <c r="W130" s="36">
        <v>0</v>
      </c>
      <c r="X130" s="31">
        <v>0</v>
      </c>
      <c r="Y130" s="31">
        <v>0</v>
      </c>
      <c r="Z130" s="36" t="s">
        <v>827</v>
      </c>
      <c r="AA130" s="31">
        <v>188.34369565217386</v>
      </c>
      <c r="AB130" s="31">
        <v>0</v>
      </c>
      <c r="AC130" s="36">
        <v>0</v>
      </c>
      <c r="AD130" s="31">
        <v>0</v>
      </c>
      <c r="AE130" s="31">
        <v>0</v>
      </c>
      <c r="AF130" s="36" t="s">
        <v>827</v>
      </c>
      <c r="AG130" s="31">
        <v>0</v>
      </c>
      <c r="AH130" s="31">
        <v>0</v>
      </c>
      <c r="AI130" s="36" t="s">
        <v>827</v>
      </c>
      <c r="AJ130" t="s">
        <v>91</v>
      </c>
      <c r="AK130" s="37">
        <v>4</v>
      </c>
      <c r="AT130"/>
    </row>
    <row r="131" spans="1:46" x14ac:dyDescent="0.25">
      <c r="A131" t="s">
        <v>634</v>
      </c>
      <c r="B131" t="s">
        <v>367</v>
      </c>
      <c r="C131" t="s">
        <v>541</v>
      </c>
      <c r="D131" t="s">
        <v>629</v>
      </c>
      <c r="E131" s="31">
        <v>134.72826086956522</v>
      </c>
      <c r="F131" s="31">
        <v>478.17326086956524</v>
      </c>
      <c r="G131" s="31">
        <v>0</v>
      </c>
      <c r="H131" s="36">
        <v>0</v>
      </c>
      <c r="I131" s="31">
        <v>34.427934782608695</v>
      </c>
      <c r="J131" s="31">
        <v>0</v>
      </c>
      <c r="K131" s="36">
        <v>0</v>
      </c>
      <c r="L131" s="31">
        <v>7.7594565217391294</v>
      </c>
      <c r="M131" s="31">
        <v>0</v>
      </c>
      <c r="N131" s="36">
        <v>0</v>
      </c>
      <c r="O131" s="31">
        <v>21.538043478260871</v>
      </c>
      <c r="P131" s="31">
        <v>0</v>
      </c>
      <c r="Q131" s="36">
        <v>0</v>
      </c>
      <c r="R131" s="31">
        <v>5.1304347826086953</v>
      </c>
      <c r="S131" s="31">
        <v>0</v>
      </c>
      <c r="T131" s="36">
        <v>0</v>
      </c>
      <c r="U131" s="31">
        <v>110.39913043478256</v>
      </c>
      <c r="V131" s="31">
        <v>0</v>
      </c>
      <c r="W131" s="36">
        <v>0</v>
      </c>
      <c r="X131" s="31">
        <v>13.099565217391305</v>
      </c>
      <c r="Y131" s="31">
        <v>0</v>
      </c>
      <c r="Z131" s="36">
        <v>0</v>
      </c>
      <c r="AA131" s="31">
        <v>287.58793478260878</v>
      </c>
      <c r="AB131" s="31">
        <v>0</v>
      </c>
      <c r="AC131" s="36">
        <v>0</v>
      </c>
      <c r="AD131" s="31">
        <v>32.658695652173911</v>
      </c>
      <c r="AE131" s="31">
        <v>0</v>
      </c>
      <c r="AF131" s="36">
        <v>0</v>
      </c>
      <c r="AG131" s="31">
        <v>0</v>
      </c>
      <c r="AH131" s="31">
        <v>0</v>
      </c>
      <c r="AI131" s="36" t="s">
        <v>827</v>
      </c>
      <c r="AJ131" t="s">
        <v>147</v>
      </c>
      <c r="AK131" s="37">
        <v>4</v>
      </c>
      <c r="AT131"/>
    </row>
    <row r="132" spans="1:46" x14ac:dyDescent="0.25">
      <c r="A132" t="s">
        <v>634</v>
      </c>
      <c r="B132" t="s">
        <v>412</v>
      </c>
      <c r="C132" t="s">
        <v>468</v>
      </c>
      <c r="D132" t="s">
        <v>589</v>
      </c>
      <c r="E132" s="31">
        <v>106.3804347826087</v>
      </c>
      <c r="F132" s="31">
        <v>324.62923913043471</v>
      </c>
      <c r="G132" s="31">
        <v>7.8695652173913047</v>
      </c>
      <c r="H132" s="36">
        <v>2.4241701821040663E-2</v>
      </c>
      <c r="I132" s="31">
        <v>55.041413043478244</v>
      </c>
      <c r="J132" s="31">
        <v>0.46739130434782611</v>
      </c>
      <c r="K132" s="36">
        <v>8.4916298202341745E-3</v>
      </c>
      <c r="L132" s="31">
        <v>36.368152173913032</v>
      </c>
      <c r="M132" s="31">
        <v>0</v>
      </c>
      <c r="N132" s="36">
        <v>0</v>
      </c>
      <c r="O132" s="31">
        <v>13.108043478260869</v>
      </c>
      <c r="P132" s="31">
        <v>0.46739130434782611</v>
      </c>
      <c r="Q132" s="36">
        <v>3.5656832014859779E-2</v>
      </c>
      <c r="R132" s="31">
        <v>5.5652173913043477</v>
      </c>
      <c r="S132" s="31">
        <v>0</v>
      </c>
      <c r="T132" s="36">
        <v>0</v>
      </c>
      <c r="U132" s="31">
        <v>68.631847826086982</v>
      </c>
      <c r="V132" s="31">
        <v>0.5</v>
      </c>
      <c r="W132" s="36">
        <v>7.2852475321223955E-3</v>
      </c>
      <c r="X132" s="31">
        <v>5.5889130434782599</v>
      </c>
      <c r="Y132" s="31">
        <v>0</v>
      </c>
      <c r="Z132" s="36">
        <v>0</v>
      </c>
      <c r="AA132" s="31">
        <v>195.03989130434778</v>
      </c>
      <c r="AB132" s="31">
        <v>6.9021739130434785</v>
      </c>
      <c r="AC132" s="36">
        <v>3.5388524198227016E-2</v>
      </c>
      <c r="AD132" s="31">
        <v>0.32717391304347826</v>
      </c>
      <c r="AE132" s="31">
        <v>0</v>
      </c>
      <c r="AF132" s="36">
        <v>0</v>
      </c>
      <c r="AG132" s="31">
        <v>0</v>
      </c>
      <c r="AH132" s="31">
        <v>0</v>
      </c>
      <c r="AI132" s="36" t="s">
        <v>827</v>
      </c>
      <c r="AJ132" t="s">
        <v>192</v>
      </c>
      <c r="AK132" s="37">
        <v>4</v>
      </c>
      <c r="AT132"/>
    </row>
    <row r="133" spans="1:46" x14ac:dyDescent="0.25">
      <c r="A133" t="s">
        <v>634</v>
      </c>
      <c r="B133" t="s">
        <v>348</v>
      </c>
      <c r="C133" t="s">
        <v>532</v>
      </c>
      <c r="D133" t="s">
        <v>592</v>
      </c>
      <c r="E133" s="31">
        <v>70.902173913043484</v>
      </c>
      <c r="F133" s="31">
        <v>285.8396739130435</v>
      </c>
      <c r="G133" s="31">
        <v>0</v>
      </c>
      <c r="H133" s="36">
        <v>0</v>
      </c>
      <c r="I133" s="31">
        <v>38.3125</v>
      </c>
      <c r="J133" s="31">
        <v>0</v>
      </c>
      <c r="K133" s="36">
        <v>0</v>
      </c>
      <c r="L133" s="31">
        <v>21.774456521739129</v>
      </c>
      <c r="M133" s="31">
        <v>0</v>
      </c>
      <c r="N133" s="36">
        <v>0</v>
      </c>
      <c r="O133" s="31">
        <v>11.320652173913043</v>
      </c>
      <c r="P133" s="31">
        <v>0</v>
      </c>
      <c r="Q133" s="36">
        <v>0</v>
      </c>
      <c r="R133" s="31">
        <v>5.2173913043478262</v>
      </c>
      <c r="S133" s="31">
        <v>0</v>
      </c>
      <c r="T133" s="36">
        <v>0</v>
      </c>
      <c r="U133" s="31">
        <v>60.855978260869563</v>
      </c>
      <c r="V133" s="31">
        <v>0</v>
      </c>
      <c r="W133" s="36">
        <v>0</v>
      </c>
      <c r="X133" s="31">
        <v>7.5135869565217392</v>
      </c>
      <c r="Y133" s="31">
        <v>0</v>
      </c>
      <c r="Z133" s="36">
        <v>0</v>
      </c>
      <c r="AA133" s="31">
        <v>179.15760869565219</v>
      </c>
      <c r="AB133" s="31">
        <v>0</v>
      </c>
      <c r="AC133" s="36">
        <v>0</v>
      </c>
      <c r="AD133" s="31">
        <v>0</v>
      </c>
      <c r="AE133" s="31">
        <v>0</v>
      </c>
      <c r="AF133" s="36" t="s">
        <v>827</v>
      </c>
      <c r="AG133" s="31">
        <v>0</v>
      </c>
      <c r="AH133" s="31">
        <v>0</v>
      </c>
      <c r="AI133" s="36" t="s">
        <v>827</v>
      </c>
      <c r="AJ133" t="s">
        <v>128</v>
      </c>
      <c r="AK133" s="37">
        <v>4</v>
      </c>
      <c r="AT133"/>
    </row>
    <row r="134" spans="1:46" x14ac:dyDescent="0.25">
      <c r="A134" t="s">
        <v>634</v>
      </c>
      <c r="B134" t="s">
        <v>264</v>
      </c>
      <c r="C134" t="s">
        <v>472</v>
      </c>
      <c r="D134" t="s">
        <v>593</v>
      </c>
      <c r="E134" s="31">
        <v>73.206521739130437</v>
      </c>
      <c r="F134" s="31">
        <v>227.04641304347825</v>
      </c>
      <c r="G134" s="31">
        <v>0</v>
      </c>
      <c r="H134" s="36">
        <v>0</v>
      </c>
      <c r="I134" s="31">
        <v>36.933152173913044</v>
      </c>
      <c r="J134" s="31">
        <v>0</v>
      </c>
      <c r="K134" s="36">
        <v>0</v>
      </c>
      <c r="L134" s="31">
        <v>31.020108695652173</v>
      </c>
      <c r="M134" s="31">
        <v>0</v>
      </c>
      <c r="N134" s="36">
        <v>0</v>
      </c>
      <c r="O134" s="31">
        <v>0</v>
      </c>
      <c r="P134" s="31">
        <v>0</v>
      </c>
      <c r="Q134" s="36" t="s">
        <v>827</v>
      </c>
      <c r="R134" s="31">
        <v>5.9130434782608692</v>
      </c>
      <c r="S134" s="31">
        <v>0</v>
      </c>
      <c r="T134" s="36">
        <v>0</v>
      </c>
      <c r="U134" s="31">
        <v>48.160543478260863</v>
      </c>
      <c r="V134" s="31">
        <v>0</v>
      </c>
      <c r="W134" s="36">
        <v>0</v>
      </c>
      <c r="X134" s="31">
        <v>0</v>
      </c>
      <c r="Y134" s="31">
        <v>0</v>
      </c>
      <c r="Z134" s="36" t="s">
        <v>827</v>
      </c>
      <c r="AA134" s="31">
        <v>141.95271739130436</v>
      </c>
      <c r="AB134" s="31">
        <v>0</v>
      </c>
      <c r="AC134" s="36">
        <v>0</v>
      </c>
      <c r="AD134" s="31">
        <v>0</v>
      </c>
      <c r="AE134" s="31">
        <v>0</v>
      </c>
      <c r="AF134" s="36" t="s">
        <v>827</v>
      </c>
      <c r="AG134" s="31">
        <v>0</v>
      </c>
      <c r="AH134" s="31">
        <v>0</v>
      </c>
      <c r="AI134" s="36" t="s">
        <v>827</v>
      </c>
      <c r="AJ134" t="s">
        <v>44</v>
      </c>
      <c r="AK134" s="37">
        <v>4</v>
      </c>
      <c r="AT134"/>
    </row>
    <row r="135" spans="1:46" x14ac:dyDescent="0.25">
      <c r="A135" t="s">
        <v>634</v>
      </c>
      <c r="B135" t="s">
        <v>280</v>
      </c>
      <c r="C135" t="s">
        <v>484</v>
      </c>
      <c r="D135" t="s">
        <v>568</v>
      </c>
      <c r="E135" s="31">
        <v>129.41304347826087</v>
      </c>
      <c r="F135" s="31">
        <v>416.31750000000005</v>
      </c>
      <c r="G135" s="31">
        <v>77.152608695652177</v>
      </c>
      <c r="H135" s="36">
        <v>0.18532156033712771</v>
      </c>
      <c r="I135" s="31">
        <v>39.777717391304357</v>
      </c>
      <c r="J135" s="31">
        <v>2.1184782608695651</v>
      </c>
      <c r="K135" s="36">
        <v>5.3257914224426488E-2</v>
      </c>
      <c r="L135" s="31">
        <v>24.486956521739138</v>
      </c>
      <c r="M135" s="31">
        <v>2.1184782608695651</v>
      </c>
      <c r="N135" s="36">
        <v>8.6514559659090884E-2</v>
      </c>
      <c r="O135" s="31">
        <v>11.402173913043478</v>
      </c>
      <c r="P135" s="31">
        <v>0</v>
      </c>
      <c r="Q135" s="36">
        <v>0</v>
      </c>
      <c r="R135" s="31">
        <v>3.8885869565217392</v>
      </c>
      <c r="S135" s="31">
        <v>0</v>
      </c>
      <c r="T135" s="36">
        <v>0</v>
      </c>
      <c r="U135" s="31">
        <v>139.77195652173916</v>
      </c>
      <c r="V135" s="31">
        <v>22.923152173913046</v>
      </c>
      <c r="W135" s="36">
        <v>0.16400394431301918</v>
      </c>
      <c r="X135" s="31">
        <v>5.7769565217391303</v>
      </c>
      <c r="Y135" s="31">
        <v>0</v>
      </c>
      <c r="Z135" s="36">
        <v>0</v>
      </c>
      <c r="AA135" s="31">
        <v>230.68739130434784</v>
      </c>
      <c r="AB135" s="31">
        <v>52.110978260869565</v>
      </c>
      <c r="AC135" s="36">
        <v>0.22589434977882736</v>
      </c>
      <c r="AD135" s="31">
        <v>0.30347826086956525</v>
      </c>
      <c r="AE135" s="31">
        <v>0</v>
      </c>
      <c r="AF135" s="36">
        <v>0</v>
      </c>
      <c r="AG135" s="31">
        <v>0</v>
      </c>
      <c r="AH135" s="31">
        <v>0</v>
      </c>
      <c r="AI135" s="36" t="s">
        <v>827</v>
      </c>
      <c r="AJ135" t="s">
        <v>60</v>
      </c>
      <c r="AK135" s="37">
        <v>4</v>
      </c>
      <c r="AT135"/>
    </row>
    <row r="136" spans="1:46" x14ac:dyDescent="0.25">
      <c r="A136" t="s">
        <v>634</v>
      </c>
      <c r="B136" t="s">
        <v>365</v>
      </c>
      <c r="C136" t="s">
        <v>540</v>
      </c>
      <c r="D136" t="s">
        <v>612</v>
      </c>
      <c r="E136" s="31">
        <v>51.75</v>
      </c>
      <c r="F136" s="31">
        <v>277.4728260869565</v>
      </c>
      <c r="G136" s="31">
        <v>0</v>
      </c>
      <c r="H136" s="36">
        <v>0</v>
      </c>
      <c r="I136" s="31">
        <v>41.285326086956523</v>
      </c>
      <c r="J136" s="31">
        <v>0</v>
      </c>
      <c r="K136" s="36">
        <v>0</v>
      </c>
      <c r="L136" s="31">
        <v>24.894021739130434</v>
      </c>
      <c r="M136" s="31">
        <v>0</v>
      </c>
      <c r="N136" s="36">
        <v>0</v>
      </c>
      <c r="O136" s="31">
        <v>10.559782608695652</v>
      </c>
      <c r="P136" s="31">
        <v>0</v>
      </c>
      <c r="Q136" s="36">
        <v>0</v>
      </c>
      <c r="R136" s="31">
        <v>5.8315217391304346</v>
      </c>
      <c r="S136" s="31">
        <v>0</v>
      </c>
      <c r="T136" s="36">
        <v>0</v>
      </c>
      <c r="U136" s="31">
        <v>44.701086956521742</v>
      </c>
      <c r="V136" s="31">
        <v>0</v>
      </c>
      <c r="W136" s="36">
        <v>0</v>
      </c>
      <c r="X136" s="31">
        <v>0</v>
      </c>
      <c r="Y136" s="31">
        <v>0</v>
      </c>
      <c r="Z136" s="36" t="s">
        <v>827</v>
      </c>
      <c r="AA136" s="31">
        <v>191.48641304347825</v>
      </c>
      <c r="AB136" s="31">
        <v>0</v>
      </c>
      <c r="AC136" s="36">
        <v>0</v>
      </c>
      <c r="AD136" s="31">
        <v>0</v>
      </c>
      <c r="AE136" s="31">
        <v>0</v>
      </c>
      <c r="AF136" s="36" t="s">
        <v>827</v>
      </c>
      <c r="AG136" s="31">
        <v>0</v>
      </c>
      <c r="AH136" s="31">
        <v>0</v>
      </c>
      <c r="AI136" s="36" t="s">
        <v>827</v>
      </c>
      <c r="AJ136" t="s">
        <v>145</v>
      </c>
      <c r="AK136" s="37">
        <v>4</v>
      </c>
      <c r="AT136"/>
    </row>
    <row r="137" spans="1:46" x14ac:dyDescent="0.25">
      <c r="A137" t="s">
        <v>634</v>
      </c>
      <c r="B137" t="s">
        <v>310</v>
      </c>
      <c r="C137" t="s">
        <v>503</v>
      </c>
      <c r="D137" t="s">
        <v>603</v>
      </c>
      <c r="E137" s="31">
        <v>57.315217391304351</v>
      </c>
      <c r="F137" s="31">
        <v>237.17391304347825</v>
      </c>
      <c r="G137" s="31">
        <v>0</v>
      </c>
      <c r="H137" s="36">
        <v>0</v>
      </c>
      <c r="I137" s="31">
        <v>41.858695652173914</v>
      </c>
      <c r="J137" s="31">
        <v>0</v>
      </c>
      <c r="K137" s="36">
        <v>0</v>
      </c>
      <c r="L137" s="31">
        <v>15.323369565217391</v>
      </c>
      <c r="M137" s="31">
        <v>0</v>
      </c>
      <c r="N137" s="36">
        <v>0</v>
      </c>
      <c r="O137" s="31">
        <v>20.839673913043477</v>
      </c>
      <c r="P137" s="31">
        <v>0</v>
      </c>
      <c r="Q137" s="36">
        <v>0</v>
      </c>
      <c r="R137" s="31">
        <v>5.6956521739130439</v>
      </c>
      <c r="S137" s="31">
        <v>0</v>
      </c>
      <c r="T137" s="36">
        <v>0</v>
      </c>
      <c r="U137" s="31">
        <v>50.146739130434781</v>
      </c>
      <c r="V137" s="31">
        <v>0</v>
      </c>
      <c r="W137" s="36">
        <v>0</v>
      </c>
      <c r="X137" s="31">
        <v>14.157608695652174</v>
      </c>
      <c r="Y137" s="31">
        <v>0</v>
      </c>
      <c r="Z137" s="36">
        <v>0</v>
      </c>
      <c r="AA137" s="31">
        <v>98.956521739130437</v>
      </c>
      <c r="AB137" s="31">
        <v>0</v>
      </c>
      <c r="AC137" s="36">
        <v>0</v>
      </c>
      <c r="AD137" s="31">
        <v>32.054347826086953</v>
      </c>
      <c r="AE137" s="31">
        <v>0</v>
      </c>
      <c r="AF137" s="36">
        <v>0</v>
      </c>
      <c r="AG137" s="31">
        <v>0</v>
      </c>
      <c r="AH137" s="31">
        <v>0</v>
      </c>
      <c r="AI137" s="36" t="s">
        <v>827</v>
      </c>
      <c r="AJ137" t="s">
        <v>90</v>
      </c>
      <c r="AK137" s="37">
        <v>4</v>
      </c>
      <c r="AT137"/>
    </row>
    <row r="138" spans="1:46" x14ac:dyDescent="0.25">
      <c r="A138" t="s">
        <v>634</v>
      </c>
      <c r="B138" t="s">
        <v>376</v>
      </c>
      <c r="C138" t="s">
        <v>536</v>
      </c>
      <c r="D138" t="s">
        <v>582</v>
      </c>
      <c r="E138" s="31">
        <v>65.597826086956516</v>
      </c>
      <c r="F138" s="31">
        <v>283.69923913043476</v>
      </c>
      <c r="G138" s="31">
        <v>0</v>
      </c>
      <c r="H138" s="36">
        <v>0</v>
      </c>
      <c r="I138" s="31">
        <v>29.214673913043477</v>
      </c>
      <c r="J138" s="31">
        <v>0</v>
      </c>
      <c r="K138" s="36">
        <v>0</v>
      </c>
      <c r="L138" s="31">
        <v>23.5625</v>
      </c>
      <c r="M138" s="31">
        <v>0</v>
      </c>
      <c r="N138" s="36">
        <v>0</v>
      </c>
      <c r="O138" s="31">
        <v>0</v>
      </c>
      <c r="P138" s="31">
        <v>0</v>
      </c>
      <c r="Q138" s="36" t="s">
        <v>827</v>
      </c>
      <c r="R138" s="31">
        <v>5.6521739130434785</v>
      </c>
      <c r="S138" s="31">
        <v>0</v>
      </c>
      <c r="T138" s="36">
        <v>0</v>
      </c>
      <c r="U138" s="31">
        <v>74.394021739130437</v>
      </c>
      <c r="V138" s="31">
        <v>0</v>
      </c>
      <c r="W138" s="36">
        <v>0</v>
      </c>
      <c r="X138" s="31">
        <v>0</v>
      </c>
      <c r="Y138" s="31">
        <v>0</v>
      </c>
      <c r="Z138" s="36" t="s">
        <v>827</v>
      </c>
      <c r="AA138" s="31">
        <v>152.23728260869566</v>
      </c>
      <c r="AB138" s="31">
        <v>0</v>
      </c>
      <c r="AC138" s="36">
        <v>0</v>
      </c>
      <c r="AD138" s="31">
        <v>6.9184782608695654</v>
      </c>
      <c r="AE138" s="31">
        <v>0</v>
      </c>
      <c r="AF138" s="36">
        <v>0</v>
      </c>
      <c r="AG138" s="31">
        <v>20.934782608695652</v>
      </c>
      <c r="AH138" s="31">
        <v>0</v>
      </c>
      <c r="AI138" s="36">
        <v>0</v>
      </c>
      <c r="AJ138" t="s">
        <v>156</v>
      </c>
      <c r="AK138" s="37">
        <v>4</v>
      </c>
      <c r="AT138"/>
    </row>
    <row r="139" spans="1:46" x14ac:dyDescent="0.25">
      <c r="A139" t="s">
        <v>634</v>
      </c>
      <c r="B139" t="s">
        <v>337</v>
      </c>
      <c r="C139" t="s">
        <v>509</v>
      </c>
      <c r="D139" t="s">
        <v>590</v>
      </c>
      <c r="E139" s="31">
        <v>155.56521739130434</v>
      </c>
      <c r="F139" s="31">
        <v>559.94565217391312</v>
      </c>
      <c r="G139" s="31">
        <v>0</v>
      </c>
      <c r="H139" s="36">
        <v>0</v>
      </c>
      <c r="I139" s="31">
        <v>39.711956521739125</v>
      </c>
      <c r="J139" s="31">
        <v>0</v>
      </c>
      <c r="K139" s="36">
        <v>0</v>
      </c>
      <c r="L139" s="31">
        <v>9.383152173913043</v>
      </c>
      <c r="M139" s="31">
        <v>0</v>
      </c>
      <c r="N139" s="36">
        <v>0</v>
      </c>
      <c r="O139" s="31">
        <v>24.972826086956523</v>
      </c>
      <c r="P139" s="31">
        <v>0</v>
      </c>
      <c r="Q139" s="36">
        <v>0</v>
      </c>
      <c r="R139" s="31">
        <v>5.3559782608695654</v>
      </c>
      <c r="S139" s="31">
        <v>0</v>
      </c>
      <c r="T139" s="36">
        <v>0</v>
      </c>
      <c r="U139" s="31">
        <v>117.53804347826087</v>
      </c>
      <c r="V139" s="31">
        <v>0</v>
      </c>
      <c r="W139" s="36">
        <v>0</v>
      </c>
      <c r="X139" s="31">
        <v>42.891304347826086</v>
      </c>
      <c r="Y139" s="31">
        <v>0</v>
      </c>
      <c r="Z139" s="36">
        <v>0</v>
      </c>
      <c r="AA139" s="31">
        <v>264.88858695652175</v>
      </c>
      <c r="AB139" s="31">
        <v>0</v>
      </c>
      <c r="AC139" s="36">
        <v>0</v>
      </c>
      <c r="AD139" s="31">
        <v>94.915760869565219</v>
      </c>
      <c r="AE139" s="31">
        <v>0</v>
      </c>
      <c r="AF139" s="36">
        <v>0</v>
      </c>
      <c r="AG139" s="31">
        <v>0</v>
      </c>
      <c r="AH139" s="31">
        <v>0</v>
      </c>
      <c r="AI139" s="36" t="s">
        <v>827</v>
      </c>
      <c r="AJ139" t="s">
        <v>117</v>
      </c>
      <c r="AK139" s="37">
        <v>4</v>
      </c>
      <c r="AT139"/>
    </row>
    <row r="140" spans="1:46" x14ac:dyDescent="0.25">
      <c r="A140" t="s">
        <v>634</v>
      </c>
      <c r="B140" t="s">
        <v>390</v>
      </c>
      <c r="C140" t="s">
        <v>515</v>
      </c>
      <c r="D140" t="s">
        <v>618</v>
      </c>
      <c r="E140" s="31">
        <v>55.141304347826086</v>
      </c>
      <c r="F140" s="31">
        <v>160.54891304347825</v>
      </c>
      <c r="G140" s="31">
        <v>0</v>
      </c>
      <c r="H140" s="36">
        <v>0</v>
      </c>
      <c r="I140" s="31">
        <v>32.692934782608695</v>
      </c>
      <c r="J140" s="31">
        <v>0</v>
      </c>
      <c r="K140" s="36">
        <v>0</v>
      </c>
      <c r="L140" s="31">
        <v>17.127717391304348</v>
      </c>
      <c r="M140" s="31">
        <v>0</v>
      </c>
      <c r="N140" s="36">
        <v>0</v>
      </c>
      <c r="O140" s="31">
        <v>6</v>
      </c>
      <c r="P140" s="31">
        <v>0</v>
      </c>
      <c r="Q140" s="36">
        <v>0</v>
      </c>
      <c r="R140" s="31">
        <v>9.5652173913043477</v>
      </c>
      <c r="S140" s="31">
        <v>0</v>
      </c>
      <c r="T140" s="36">
        <v>0</v>
      </c>
      <c r="U140" s="31">
        <v>33.755434782608695</v>
      </c>
      <c r="V140" s="31">
        <v>0</v>
      </c>
      <c r="W140" s="36">
        <v>0</v>
      </c>
      <c r="X140" s="31">
        <v>0</v>
      </c>
      <c r="Y140" s="31">
        <v>0</v>
      </c>
      <c r="Z140" s="36" t="s">
        <v>827</v>
      </c>
      <c r="AA140" s="31">
        <v>80.573369565217391</v>
      </c>
      <c r="AB140" s="31">
        <v>0</v>
      </c>
      <c r="AC140" s="36">
        <v>0</v>
      </c>
      <c r="AD140" s="31">
        <v>13.527173913043478</v>
      </c>
      <c r="AE140" s="31">
        <v>0</v>
      </c>
      <c r="AF140" s="36">
        <v>0</v>
      </c>
      <c r="AG140" s="31">
        <v>0</v>
      </c>
      <c r="AH140" s="31">
        <v>0</v>
      </c>
      <c r="AI140" s="36" t="s">
        <v>827</v>
      </c>
      <c r="AJ140" t="s">
        <v>170</v>
      </c>
      <c r="AK140" s="37">
        <v>4</v>
      </c>
      <c r="AT140"/>
    </row>
    <row r="141" spans="1:46" x14ac:dyDescent="0.25">
      <c r="A141" t="s">
        <v>634</v>
      </c>
      <c r="B141" t="s">
        <v>224</v>
      </c>
      <c r="C141" t="s">
        <v>444</v>
      </c>
      <c r="D141" t="s">
        <v>570</v>
      </c>
      <c r="E141" s="31">
        <v>88.934782608695656</v>
      </c>
      <c r="F141" s="31">
        <v>301.97391304347832</v>
      </c>
      <c r="G141" s="31">
        <v>47.153804347826082</v>
      </c>
      <c r="H141" s="36">
        <v>0.15615191349670279</v>
      </c>
      <c r="I141" s="31">
        <v>39.054456521739134</v>
      </c>
      <c r="J141" s="31">
        <v>0</v>
      </c>
      <c r="K141" s="36">
        <v>0</v>
      </c>
      <c r="L141" s="31">
        <v>25.684891304347833</v>
      </c>
      <c r="M141" s="31">
        <v>0</v>
      </c>
      <c r="N141" s="36">
        <v>0</v>
      </c>
      <c r="O141" s="31">
        <v>7.8478260869565215</v>
      </c>
      <c r="P141" s="31">
        <v>0</v>
      </c>
      <c r="Q141" s="36">
        <v>0</v>
      </c>
      <c r="R141" s="31">
        <v>5.5217391304347823</v>
      </c>
      <c r="S141" s="31">
        <v>0</v>
      </c>
      <c r="T141" s="36">
        <v>0</v>
      </c>
      <c r="U141" s="31">
        <v>78.469021739130454</v>
      </c>
      <c r="V141" s="31">
        <v>18.320978260869566</v>
      </c>
      <c r="W141" s="36">
        <v>0.23348039589148303</v>
      </c>
      <c r="X141" s="31">
        <v>3.6583695652173911</v>
      </c>
      <c r="Y141" s="31">
        <v>0</v>
      </c>
      <c r="Z141" s="36">
        <v>0</v>
      </c>
      <c r="AA141" s="31">
        <v>178.43891304347832</v>
      </c>
      <c r="AB141" s="31">
        <v>28.832826086956516</v>
      </c>
      <c r="AC141" s="36">
        <v>0.16158373526928582</v>
      </c>
      <c r="AD141" s="31">
        <v>3.8043478260869568E-2</v>
      </c>
      <c r="AE141" s="31">
        <v>0</v>
      </c>
      <c r="AF141" s="36">
        <v>0</v>
      </c>
      <c r="AG141" s="31">
        <v>2.3151086956521745</v>
      </c>
      <c r="AH141" s="31">
        <v>0</v>
      </c>
      <c r="AI141" s="36">
        <v>0</v>
      </c>
      <c r="AJ141" t="s">
        <v>4</v>
      </c>
      <c r="AK141" s="37">
        <v>4</v>
      </c>
      <c r="AT141"/>
    </row>
    <row r="142" spans="1:46" x14ac:dyDescent="0.25">
      <c r="A142" t="s">
        <v>634</v>
      </c>
      <c r="B142" t="s">
        <v>229</v>
      </c>
      <c r="C142" t="s">
        <v>448</v>
      </c>
      <c r="D142" t="s">
        <v>573</v>
      </c>
      <c r="E142" s="31">
        <v>158.82608695652175</v>
      </c>
      <c r="F142" s="31">
        <v>533.07880434782601</v>
      </c>
      <c r="G142" s="31">
        <v>0</v>
      </c>
      <c r="H142" s="36">
        <v>0</v>
      </c>
      <c r="I142" s="31">
        <v>116.51358695652173</v>
      </c>
      <c r="J142" s="31">
        <v>0</v>
      </c>
      <c r="K142" s="36">
        <v>0</v>
      </c>
      <c r="L142" s="31">
        <v>79.679347826086953</v>
      </c>
      <c r="M142" s="31">
        <v>0</v>
      </c>
      <c r="N142" s="36">
        <v>0</v>
      </c>
      <c r="O142" s="31">
        <v>32.138586956521742</v>
      </c>
      <c r="P142" s="31">
        <v>0</v>
      </c>
      <c r="Q142" s="36">
        <v>0</v>
      </c>
      <c r="R142" s="31">
        <v>4.6956521739130439</v>
      </c>
      <c r="S142" s="31">
        <v>0</v>
      </c>
      <c r="T142" s="36">
        <v>0</v>
      </c>
      <c r="U142" s="31">
        <v>156.4483695652174</v>
      </c>
      <c r="V142" s="31">
        <v>0</v>
      </c>
      <c r="W142" s="36">
        <v>0</v>
      </c>
      <c r="X142" s="31">
        <v>0</v>
      </c>
      <c r="Y142" s="31">
        <v>0</v>
      </c>
      <c r="Z142" s="36" t="s">
        <v>827</v>
      </c>
      <c r="AA142" s="31">
        <v>260.11684782608694</v>
      </c>
      <c r="AB142" s="31">
        <v>0</v>
      </c>
      <c r="AC142" s="36">
        <v>0</v>
      </c>
      <c r="AD142" s="31">
        <v>0</v>
      </c>
      <c r="AE142" s="31">
        <v>0</v>
      </c>
      <c r="AF142" s="36" t="s">
        <v>827</v>
      </c>
      <c r="AG142" s="31">
        <v>0</v>
      </c>
      <c r="AH142" s="31">
        <v>0</v>
      </c>
      <c r="AI142" s="36" t="s">
        <v>827</v>
      </c>
      <c r="AJ142" t="s">
        <v>9</v>
      </c>
      <c r="AK142" s="37">
        <v>4</v>
      </c>
      <c r="AT142"/>
    </row>
    <row r="143" spans="1:46" x14ac:dyDescent="0.25">
      <c r="A143" t="s">
        <v>634</v>
      </c>
      <c r="B143" t="s">
        <v>377</v>
      </c>
      <c r="C143" t="s">
        <v>468</v>
      </c>
      <c r="D143" t="s">
        <v>589</v>
      </c>
      <c r="E143" s="31">
        <v>77.206521739130437</v>
      </c>
      <c r="F143" s="31">
        <v>251.48934782608694</v>
      </c>
      <c r="G143" s="31">
        <v>1.0869565217391304</v>
      </c>
      <c r="H143" s="36">
        <v>4.3220777783828683E-3</v>
      </c>
      <c r="I143" s="31">
        <v>23.03913043478261</v>
      </c>
      <c r="J143" s="31">
        <v>0</v>
      </c>
      <c r="K143" s="36">
        <v>0</v>
      </c>
      <c r="L143" s="31">
        <v>14.330978260869566</v>
      </c>
      <c r="M143" s="31">
        <v>0</v>
      </c>
      <c r="N143" s="36">
        <v>0</v>
      </c>
      <c r="O143" s="31">
        <v>3.6377173913043488</v>
      </c>
      <c r="P143" s="31">
        <v>0</v>
      </c>
      <c r="Q143" s="36">
        <v>0</v>
      </c>
      <c r="R143" s="31">
        <v>5.0704347826086957</v>
      </c>
      <c r="S143" s="31">
        <v>0</v>
      </c>
      <c r="T143" s="36">
        <v>0</v>
      </c>
      <c r="U143" s="31">
        <v>64.784782608695636</v>
      </c>
      <c r="V143" s="31">
        <v>1.0869565217391304</v>
      </c>
      <c r="W143" s="36">
        <v>1.6777960471125133E-2</v>
      </c>
      <c r="X143" s="31">
        <v>7.4788043478260855</v>
      </c>
      <c r="Y143" s="31">
        <v>0</v>
      </c>
      <c r="Z143" s="36">
        <v>0</v>
      </c>
      <c r="AA143" s="31">
        <v>156.18663043478261</v>
      </c>
      <c r="AB143" s="31">
        <v>0</v>
      </c>
      <c r="AC143" s="36">
        <v>0</v>
      </c>
      <c r="AD143" s="31">
        <v>0</v>
      </c>
      <c r="AE143" s="31">
        <v>0</v>
      </c>
      <c r="AF143" s="36" t="s">
        <v>827</v>
      </c>
      <c r="AG143" s="31">
        <v>0</v>
      </c>
      <c r="AH143" s="31">
        <v>0</v>
      </c>
      <c r="AI143" s="36" t="s">
        <v>827</v>
      </c>
      <c r="AJ143" t="s">
        <v>157</v>
      </c>
      <c r="AK143" s="37">
        <v>4</v>
      </c>
      <c r="AT143"/>
    </row>
    <row r="144" spans="1:46" x14ac:dyDescent="0.25">
      <c r="A144" t="s">
        <v>634</v>
      </c>
      <c r="B144" t="s">
        <v>389</v>
      </c>
      <c r="C144" t="s">
        <v>539</v>
      </c>
      <c r="D144" t="s">
        <v>628</v>
      </c>
      <c r="E144" s="31">
        <v>66.380434782608702</v>
      </c>
      <c r="F144" s="31">
        <v>287.05836956521739</v>
      </c>
      <c r="G144" s="31">
        <v>0</v>
      </c>
      <c r="H144" s="36">
        <v>0</v>
      </c>
      <c r="I144" s="31">
        <v>54.465869565217396</v>
      </c>
      <c r="J144" s="31">
        <v>0</v>
      </c>
      <c r="K144" s="36">
        <v>0</v>
      </c>
      <c r="L144" s="31">
        <v>44.118043478260873</v>
      </c>
      <c r="M144" s="31">
        <v>0</v>
      </c>
      <c r="N144" s="36">
        <v>0</v>
      </c>
      <c r="O144" s="31">
        <v>5.2173913043478262</v>
      </c>
      <c r="P144" s="31">
        <v>0</v>
      </c>
      <c r="Q144" s="36">
        <v>0</v>
      </c>
      <c r="R144" s="31">
        <v>5.1304347826086953</v>
      </c>
      <c r="S144" s="31">
        <v>0</v>
      </c>
      <c r="T144" s="36">
        <v>0</v>
      </c>
      <c r="U144" s="31">
        <v>89.310217391304363</v>
      </c>
      <c r="V144" s="31">
        <v>0</v>
      </c>
      <c r="W144" s="36">
        <v>0</v>
      </c>
      <c r="X144" s="31">
        <v>0</v>
      </c>
      <c r="Y144" s="31">
        <v>0</v>
      </c>
      <c r="Z144" s="36" t="s">
        <v>827</v>
      </c>
      <c r="AA144" s="31">
        <v>143.28228260869565</v>
      </c>
      <c r="AB144" s="31">
        <v>0</v>
      </c>
      <c r="AC144" s="36">
        <v>0</v>
      </c>
      <c r="AD144" s="31">
        <v>0</v>
      </c>
      <c r="AE144" s="31">
        <v>0</v>
      </c>
      <c r="AF144" s="36" t="s">
        <v>827</v>
      </c>
      <c r="AG144" s="31">
        <v>0</v>
      </c>
      <c r="AH144" s="31">
        <v>0</v>
      </c>
      <c r="AI144" s="36" t="s">
        <v>827</v>
      </c>
      <c r="AJ144" t="s">
        <v>169</v>
      </c>
      <c r="AK144" s="37">
        <v>4</v>
      </c>
      <c r="AT144"/>
    </row>
    <row r="145" spans="1:46" x14ac:dyDescent="0.25">
      <c r="A145" t="s">
        <v>634</v>
      </c>
      <c r="B145" t="s">
        <v>439</v>
      </c>
      <c r="C145" t="s">
        <v>452</v>
      </c>
      <c r="D145" t="s">
        <v>577</v>
      </c>
      <c r="E145" s="31">
        <v>40.652173913043477</v>
      </c>
      <c r="F145" s="31">
        <v>142.70652173913044</v>
      </c>
      <c r="G145" s="31">
        <v>0</v>
      </c>
      <c r="H145" s="36">
        <v>0</v>
      </c>
      <c r="I145" s="31">
        <v>19.720108695652172</v>
      </c>
      <c r="J145" s="31">
        <v>0</v>
      </c>
      <c r="K145" s="36">
        <v>0</v>
      </c>
      <c r="L145" s="31">
        <v>15.633152173913043</v>
      </c>
      <c r="M145" s="31">
        <v>0</v>
      </c>
      <c r="N145" s="36">
        <v>0</v>
      </c>
      <c r="O145" s="31">
        <v>0</v>
      </c>
      <c r="P145" s="31">
        <v>0</v>
      </c>
      <c r="Q145" s="36" t="s">
        <v>827</v>
      </c>
      <c r="R145" s="31">
        <v>4.0869565217391308</v>
      </c>
      <c r="S145" s="31">
        <v>0</v>
      </c>
      <c r="T145" s="36">
        <v>0</v>
      </c>
      <c r="U145" s="31">
        <v>44.663043478260867</v>
      </c>
      <c r="V145" s="31">
        <v>0</v>
      </c>
      <c r="W145" s="36">
        <v>0</v>
      </c>
      <c r="X145" s="31">
        <v>0</v>
      </c>
      <c r="Y145" s="31">
        <v>0</v>
      </c>
      <c r="Z145" s="36" t="s">
        <v>827</v>
      </c>
      <c r="AA145" s="31">
        <v>78.323369565217391</v>
      </c>
      <c r="AB145" s="31">
        <v>0</v>
      </c>
      <c r="AC145" s="36">
        <v>0</v>
      </c>
      <c r="AD145" s="31">
        <v>0</v>
      </c>
      <c r="AE145" s="31">
        <v>0</v>
      </c>
      <c r="AF145" s="36" t="s">
        <v>827</v>
      </c>
      <c r="AG145" s="31">
        <v>0</v>
      </c>
      <c r="AH145" s="31">
        <v>0</v>
      </c>
      <c r="AI145" s="36" t="s">
        <v>827</v>
      </c>
      <c r="AJ145" t="s">
        <v>219</v>
      </c>
      <c r="AK145" s="37">
        <v>4</v>
      </c>
      <c r="AT145"/>
    </row>
    <row r="146" spans="1:46" x14ac:dyDescent="0.25">
      <c r="A146" t="s">
        <v>634</v>
      </c>
      <c r="B146" t="s">
        <v>358</v>
      </c>
      <c r="C146" t="s">
        <v>452</v>
      </c>
      <c r="D146" t="s">
        <v>577</v>
      </c>
      <c r="E146" s="31">
        <v>68.543478260869563</v>
      </c>
      <c r="F146" s="31">
        <v>201.93456521739131</v>
      </c>
      <c r="G146" s="31">
        <v>0.53532608695652173</v>
      </c>
      <c r="H146" s="36">
        <v>2.6509878899643557E-3</v>
      </c>
      <c r="I146" s="31">
        <v>27.434782608695652</v>
      </c>
      <c r="J146" s="31">
        <v>0</v>
      </c>
      <c r="K146" s="36">
        <v>0</v>
      </c>
      <c r="L146" s="31">
        <v>25.097608695652173</v>
      </c>
      <c r="M146" s="31">
        <v>0</v>
      </c>
      <c r="N146" s="36">
        <v>0</v>
      </c>
      <c r="O146" s="31">
        <v>0</v>
      </c>
      <c r="P146" s="31">
        <v>0</v>
      </c>
      <c r="Q146" s="36" t="s">
        <v>827</v>
      </c>
      <c r="R146" s="31">
        <v>2.3371739130434785</v>
      </c>
      <c r="S146" s="31">
        <v>0</v>
      </c>
      <c r="T146" s="36">
        <v>0</v>
      </c>
      <c r="U146" s="31">
        <v>35.834239130434781</v>
      </c>
      <c r="V146" s="31">
        <v>0.53532608695652173</v>
      </c>
      <c r="W146" s="36">
        <v>1.4938955031470387E-2</v>
      </c>
      <c r="X146" s="31">
        <v>0</v>
      </c>
      <c r="Y146" s="31">
        <v>0</v>
      </c>
      <c r="Z146" s="36" t="s">
        <v>827</v>
      </c>
      <c r="AA146" s="31">
        <v>138.66554347826087</v>
      </c>
      <c r="AB146" s="31">
        <v>0</v>
      </c>
      <c r="AC146" s="36">
        <v>0</v>
      </c>
      <c r="AD146" s="31">
        <v>0</v>
      </c>
      <c r="AE146" s="31">
        <v>0</v>
      </c>
      <c r="AF146" s="36" t="s">
        <v>827</v>
      </c>
      <c r="AG146" s="31">
        <v>0</v>
      </c>
      <c r="AH146" s="31">
        <v>0</v>
      </c>
      <c r="AI146" s="36" t="s">
        <v>827</v>
      </c>
      <c r="AJ146" t="s">
        <v>138</v>
      </c>
      <c r="AK146" s="37">
        <v>4</v>
      </c>
      <c r="AT146"/>
    </row>
    <row r="147" spans="1:46" x14ac:dyDescent="0.25">
      <c r="A147" t="s">
        <v>634</v>
      </c>
      <c r="B147" t="s">
        <v>420</v>
      </c>
      <c r="C147" t="s">
        <v>535</v>
      </c>
      <c r="D147" t="s">
        <v>574</v>
      </c>
      <c r="E147" s="31">
        <v>58.043478260869563</v>
      </c>
      <c r="F147" s="31">
        <v>192.12423913043477</v>
      </c>
      <c r="G147" s="31">
        <v>0</v>
      </c>
      <c r="H147" s="36">
        <v>0</v>
      </c>
      <c r="I147" s="31">
        <v>54.402173913043484</v>
      </c>
      <c r="J147" s="31">
        <v>0</v>
      </c>
      <c r="K147" s="36">
        <v>0</v>
      </c>
      <c r="L147" s="31">
        <v>37.399456521739133</v>
      </c>
      <c r="M147" s="31">
        <v>0</v>
      </c>
      <c r="N147" s="36">
        <v>0</v>
      </c>
      <c r="O147" s="31">
        <v>4.9565217391304346</v>
      </c>
      <c r="P147" s="31">
        <v>0</v>
      </c>
      <c r="Q147" s="36">
        <v>0</v>
      </c>
      <c r="R147" s="31">
        <v>12.046195652173912</v>
      </c>
      <c r="S147" s="31">
        <v>0</v>
      </c>
      <c r="T147" s="36">
        <v>0</v>
      </c>
      <c r="U147" s="31">
        <v>44.210326086956528</v>
      </c>
      <c r="V147" s="31">
        <v>0</v>
      </c>
      <c r="W147" s="36">
        <v>0</v>
      </c>
      <c r="X147" s="31">
        <v>0</v>
      </c>
      <c r="Y147" s="31">
        <v>0</v>
      </c>
      <c r="Z147" s="36" t="s">
        <v>827</v>
      </c>
      <c r="AA147" s="31">
        <v>93.511739130434776</v>
      </c>
      <c r="AB147" s="31">
        <v>0</v>
      </c>
      <c r="AC147" s="36">
        <v>0</v>
      </c>
      <c r="AD147" s="31">
        <v>0</v>
      </c>
      <c r="AE147" s="31">
        <v>0</v>
      </c>
      <c r="AF147" s="36" t="s">
        <v>827</v>
      </c>
      <c r="AG147" s="31">
        <v>0</v>
      </c>
      <c r="AH147" s="31">
        <v>0</v>
      </c>
      <c r="AI147" s="36" t="s">
        <v>827</v>
      </c>
      <c r="AJ147" t="s">
        <v>200</v>
      </c>
      <c r="AK147" s="37">
        <v>4</v>
      </c>
      <c r="AT147"/>
    </row>
    <row r="148" spans="1:46" x14ac:dyDescent="0.25">
      <c r="A148" t="s">
        <v>634</v>
      </c>
      <c r="B148" t="s">
        <v>324</v>
      </c>
      <c r="C148" t="s">
        <v>513</v>
      </c>
      <c r="D148" t="s">
        <v>616</v>
      </c>
      <c r="E148" s="31">
        <v>61.173913043478258</v>
      </c>
      <c r="F148" s="31">
        <v>226.81184782608702</v>
      </c>
      <c r="G148" s="31">
        <v>0.63043478260869557</v>
      </c>
      <c r="H148" s="36">
        <v>2.7795496075323865E-3</v>
      </c>
      <c r="I148" s="31">
        <v>37.068152173913049</v>
      </c>
      <c r="J148" s="31">
        <v>0.63043478260869557</v>
      </c>
      <c r="K148" s="36">
        <v>1.7007451022939529E-2</v>
      </c>
      <c r="L148" s="31">
        <v>15.464891304347828</v>
      </c>
      <c r="M148" s="31">
        <v>0.17391304347826086</v>
      </c>
      <c r="N148" s="36">
        <v>1.1245668660430004E-2</v>
      </c>
      <c r="O148" s="31">
        <v>16.228260869565219</v>
      </c>
      <c r="P148" s="31">
        <v>0</v>
      </c>
      <c r="Q148" s="36">
        <v>0</v>
      </c>
      <c r="R148" s="31">
        <v>5.375</v>
      </c>
      <c r="S148" s="31">
        <v>0.45652173913043476</v>
      </c>
      <c r="T148" s="36">
        <v>8.4934277047522752E-2</v>
      </c>
      <c r="U148" s="31">
        <v>44.0163043478261</v>
      </c>
      <c r="V148" s="31">
        <v>0</v>
      </c>
      <c r="W148" s="36">
        <v>0</v>
      </c>
      <c r="X148" s="31">
        <v>4.6920652173913044</v>
      </c>
      <c r="Y148" s="31">
        <v>0</v>
      </c>
      <c r="Z148" s="36">
        <v>0</v>
      </c>
      <c r="AA148" s="31">
        <v>139.47467391304352</v>
      </c>
      <c r="AB148" s="31">
        <v>0</v>
      </c>
      <c r="AC148" s="36">
        <v>0</v>
      </c>
      <c r="AD148" s="31">
        <v>1.5606521739130432</v>
      </c>
      <c r="AE148" s="31">
        <v>0</v>
      </c>
      <c r="AF148" s="36">
        <v>0</v>
      </c>
      <c r="AG148" s="31">
        <v>0</v>
      </c>
      <c r="AH148" s="31">
        <v>0</v>
      </c>
      <c r="AI148" s="36" t="s">
        <v>827</v>
      </c>
      <c r="AJ148" t="s">
        <v>104</v>
      </c>
      <c r="AK148" s="37">
        <v>4</v>
      </c>
      <c r="AT148"/>
    </row>
    <row r="149" spans="1:46" x14ac:dyDescent="0.25">
      <c r="A149" t="s">
        <v>634</v>
      </c>
      <c r="B149" t="s">
        <v>427</v>
      </c>
      <c r="C149" t="s">
        <v>441</v>
      </c>
      <c r="D149" t="s">
        <v>568</v>
      </c>
      <c r="E149" s="31">
        <v>95.065217391304344</v>
      </c>
      <c r="F149" s="31">
        <v>308.36021739130427</v>
      </c>
      <c r="G149" s="31">
        <v>0</v>
      </c>
      <c r="H149" s="36">
        <v>0</v>
      </c>
      <c r="I149" s="31">
        <v>46.772173913043481</v>
      </c>
      <c r="J149" s="31">
        <v>0</v>
      </c>
      <c r="K149" s="36">
        <v>0</v>
      </c>
      <c r="L149" s="31">
        <v>34.025652173913052</v>
      </c>
      <c r="M149" s="31">
        <v>0</v>
      </c>
      <c r="N149" s="36">
        <v>0</v>
      </c>
      <c r="O149" s="31">
        <v>7.4421739130434776</v>
      </c>
      <c r="P149" s="31">
        <v>0</v>
      </c>
      <c r="Q149" s="36">
        <v>0</v>
      </c>
      <c r="R149" s="31">
        <v>5.3043478260869561</v>
      </c>
      <c r="S149" s="31">
        <v>0</v>
      </c>
      <c r="T149" s="36">
        <v>0</v>
      </c>
      <c r="U149" s="31">
        <v>68.144782608695635</v>
      </c>
      <c r="V149" s="31">
        <v>0</v>
      </c>
      <c r="W149" s="36">
        <v>0</v>
      </c>
      <c r="X149" s="31">
        <v>4.6140217391304343</v>
      </c>
      <c r="Y149" s="31">
        <v>0</v>
      </c>
      <c r="Z149" s="36">
        <v>0</v>
      </c>
      <c r="AA149" s="31">
        <v>177.8379347826087</v>
      </c>
      <c r="AB149" s="31">
        <v>0</v>
      </c>
      <c r="AC149" s="36">
        <v>0</v>
      </c>
      <c r="AD149" s="31">
        <v>4.1831521739130437</v>
      </c>
      <c r="AE149" s="31">
        <v>0</v>
      </c>
      <c r="AF149" s="36">
        <v>0</v>
      </c>
      <c r="AG149" s="31">
        <v>6.8081521739130428</v>
      </c>
      <c r="AH149" s="31">
        <v>0</v>
      </c>
      <c r="AI149" s="36">
        <v>0</v>
      </c>
      <c r="AJ149" t="s">
        <v>207</v>
      </c>
      <c r="AK149" s="37">
        <v>4</v>
      </c>
      <c r="AT149"/>
    </row>
    <row r="150" spans="1:46" x14ac:dyDescent="0.25">
      <c r="A150" t="s">
        <v>634</v>
      </c>
      <c r="B150" t="s">
        <v>271</v>
      </c>
      <c r="C150" t="s">
        <v>476</v>
      </c>
      <c r="D150" t="s">
        <v>595</v>
      </c>
      <c r="E150" s="31">
        <v>127.29347826086956</v>
      </c>
      <c r="F150" s="31">
        <v>483.73521739130439</v>
      </c>
      <c r="G150" s="31">
        <v>47.034673913043477</v>
      </c>
      <c r="H150" s="36">
        <v>9.7232271337805168E-2</v>
      </c>
      <c r="I150" s="31">
        <v>83.440543478260864</v>
      </c>
      <c r="J150" s="31">
        <v>0</v>
      </c>
      <c r="K150" s="36">
        <v>0</v>
      </c>
      <c r="L150" s="31">
        <v>68.049239130434785</v>
      </c>
      <c r="M150" s="31">
        <v>0</v>
      </c>
      <c r="N150" s="36">
        <v>0</v>
      </c>
      <c r="O150" s="31">
        <v>10.347826086956522</v>
      </c>
      <c r="P150" s="31">
        <v>0</v>
      </c>
      <c r="Q150" s="36">
        <v>0</v>
      </c>
      <c r="R150" s="31">
        <v>5.0434782608695654</v>
      </c>
      <c r="S150" s="31">
        <v>0</v>
      </c>
      <c r="T150" s="36">
        <v>0</v>
      </c>
      <c r="U150" s="31">
        <v>82.923260869565198</v>
      </c>
      <c r="V150" s="31">
        <v>29.063260869565219</v>
      </c>
      <c r="W150" s="36">
        <v>0.35048381557595171</v>
      </c>
      <c r="X150" s="31">
        <v>0</v>
      </c>
      <c r="Y150" s="31">
        <v>0</v>
      </c>
      <c r="Z150" s="36" t="s">
        <v>827</v>
      </c>
      <c r="AA150" s="31">
        <v>284.87956521739142</v>
      </c>
      <c r="AB150" s="31">
        <v>17.971413043478261</v>
      </c>
      <c r="AC150" s="36">
        <v>6.3084247653089079E-2</v>
      </c>
      <c r="AD150" s="31">
        <v>32.491847826086953</v>
      </c>
      <c r="AE150" s="31">
        <v>0</v>
      </c>
      <c r="AF150" s="36">
        <v>0</v>
      </c>
      <c r="AG150" s="31">
        <v>0</v>
      </c>
      <c r="AH150" s="31">
        <v>0</v>
      </c>
      <c r="AI150" s="36" t="s">
        <v>827</v>
      </c>
      <c r="AJ150" t="s">
        <v>51</v>
      </c>
      <c r="AK150" s="37">
        <v>4</v>
      </c>
      <c r="AT150"/>
    </row>
    <row r="151" spans="1:46" x14ac:dyDescent="0.25">
      <c r="A151" t="s">
        <v>634</v>
      </c>
      <c r="B151" t="s">
        <v>277</v>
      </c>
      <c r="C151" t="s">
        <v>481</v>
      </c>
      <c r="D151" t="s">
        <v>599</v>
      </c>
      <c r="E151" s="31">
        <v>102.68478260869566</v>
      </c>
      <c r="F151" s="31">
        <v>415.94086956521738</v>
      </c>
      <c r="G151" s="31">
        <v>1.4614130434782608</v>
      </c>
      <c r="H151" s="36">
        <v>3.5135115359206577E-3</v>
      </c>
      <c r="I151" s="31">
        <v>78.989130434782609</v>
      </c>
      <c r="J151" s="31">
        <v>0</v>
      </c>
      <c r="K151" s="36">
        <v>0</v>
      </c>
      <c r="L151" s="31">
        <v>58.355978260869563</v>
      </c>
      <c r="M151" s="31">
        <v>0</v>
      </c>
      <c r="N151" s="36">
        <v>0</v>
      </c>
      <c r="O151" s="31">
        <v>15.9375</v>
      </c>
      <c r="P151" s="31">
        <v>0</v>
      </c>
      <c r="Q151" s="36">
        <v>0</v>
      </c>
      <c r="R151" s="31">
        <v>4.6956521739130439</v>
      </c>
      <c r="S151" s="31">
        <v>0</v>
      </c>
      <c r="T151" s="36">
        <v>0</v>
      </c>
      <c r="U151" s="31">
        <v>73.002717391304344</v>
      </c>
      <c r="V151" s="31">
        <v>0</v>
      </c>
      <c r="W151" s="36">
        <v>0</v>
      </c>
      <c r="X151" s="31">
        <v>0</v>
      </c>
      <c r="Y151" s="31">
        <v>0</v>
      </c>
      <c r="Z151" s="36" t="s">
        <v>827</v>
      </c>
      <c r="AA151" s="31">
        <v>263.94902173913044</v>
      </c>
      <c r="AB151" s="31">
        <v>1.4614130434782608</v>
      </c>
      <c r="AC151" s="36">
        <v>5.5367246063242614E-3</v>
      </c>
      <c r="AD151" s="31">
        <v>0</v>
      </c>
      <c r="AE151" s="31">
        <v>0</v>
      </c>
      <c r="AF151" s="36" t="s">
        <v>827</v>
      </c>
      <c r="AG151" s="31">
        <v>0</v>
      </c>
      <c r="AH151" s="31">
        <v>0</v>
      </c>
      <c r="AI151" s="36" t="s">
        <v>827</v>
      </c>
      <c r="AJ151" t="s">
        <v>57</v>
      </c>
      <c r="AK151" s="37">
        <v>4</v>
      </c>
      <c r="AT151"/>
    </row>
    <row r="152" spans="1:46" x14ac:dyDescent="0.25">
      <c r="A152" t="s">
        <v>634</v>
      </c>
      <c r="B152" t="s">
        <v>255</v>
      </c>
      <c r="C152" t="s">
        <v>441</v>
      </c>
      <c r="D152" t="s">
        <v>568</v>
      </c>
      <c r="E152" s="31">
        <v>161.4891304347826</v>
      </c>
      <c r="F152" s="31">
        <v>503.88858695652175</v>
      </c>
      <c r="G152" s="31">
        <v>81.337826086956511</v>
      </c>
      <c r="H152" s="36">
        <v>0.16142025874853716</v>
      </c>
      <c r="I152" s="31">
        <v>54.14152173913044</v>
      </c>
      <c r="J152" s="31">
        <v>1.2391304347826086</v>
      </c>
      <c r="K152" s="36">
        <v>2.2886878591131934E-2</v>
      </c>
      <c r="L152" s="31">
        <v>46.663260869565221</v>
      </c>
      <c r="M152" s="31">
        <v>1.2391304347826086</v>
      </c>
      <c r="N152" s="36">
        <v>2.6554733031758527E-2</v>
      </c>
      <c r="O152" s="31">
        <v>1.9130434782608696</v>
      </c>
      <c r="P152" s="31">
        <v>0</v>
      </c>
      <c r="Q152" s="36">
        <v>0</v>
      </c>
      <c r="R152" s="31">
        <v>5.5652173913043477</v>
      </c>
      <c r="S152" s="31">
        <v>0</v>
      </c>
      <c r="T152" s="36">
        <v>0</v>
      </c>
      <c r="U152" s="31">
        <v>116.80891304347824</v>
      </c>
      <c r="V152" s="31">
        <v>19.373369565217391</v>
      </c>
      <c r="W152" s="36">
        <v>0.1658552336499039</v>
      </c>
      <c r="X152" s="31">
        <v>11.63739130434783</v>
      </c>
      <c r="Y152" s="31">
        <v>0</v>
      </c>
      <c r="Z152" s="36">
        <v>0</v>
      </c>
      <c r="AA152" s="31">
        <v>275.95608695652174</v>
      </c>
      <c r="AB152" s="31">
        <v>60.725326086956514</v>
      </c>
      <c r="AC152" s="36">
        <v>0.22005430920798674</v>
      </c>
      <c r="AD152" s="31">
        <v>45.344673913043501</v>
      </c>
      <c r="AE152" s="31">
        <v>0</v>
      </c>
      <c r="AF152" s="36">
        <v>0</v>
      </c>
      <c r="AG152" s="31">
        <v>0</v>
      </c>
      <c r="AH152" s="31">
        <v>0</v>
      </c>
      <c r="AI152" s="36" t="s">
        <v>827</v>
      </c>
      <c r="AJ152" t="s">
        <v>35</v>
      </c>
      <c r="AK152" s="37">
        <v>4</v>
      </c>
      <c r="AT152"/>
    </row>
    <row r="153" spans="1:46" x14ac:dyDescent="0.25">
      <c r="A153" t="s">
        <v>634</v>
      </c>
      <c r="B153" t="s">
        <v>321</v>
      </c>
      <c r="C153" t="s">
        <v>511</v>
      </c>
      <c r="D153" t="s">
        <v>589</v>
      </c>
      <c r="E153" s="31">
        <v>122.82608695652173</v>
      </c>
      <c r="F153" s="31">
        <v>393.6566304347827</v>
      </c>
      <c r="G153" s="31">
        <v>0</v>
      </c>
      <c r="H153" s="36">
        <v>0</v>
      </c>
      <c r="I153" s="31">
        <v>69.219130434782628</v>
      </c>
      <c r="J153" s="31">
        <v>0</v>
      </c>
      <c r="K153" s="36">
        <v>0</v>
      </c>
      <c r="L153" s="31">
        <v>60.097065217391318</v>
      </c>
      <c r="M153" s="31">
        <v>0</v>
      </c>
      <c r="N153" s="36">
        <v>0</v>
      </c>
      <c r="O153" s="31">
        <v>6.4264130434782603</v>
      </c>
      <c r="P153" s="31">
        <v>0</v>
      </c>
      <c r="Q153" s="36">
        <v>0</v>
      </c>
      <c r="R153" s="31">
        <v>2.6956521739130435</v>
      </c>
      <c r="S153" s="31">
        <v>0</v>
      </c>
      <c r="T153" s="36">
        <v>0</v>
      </c>
      <c r="U153" s="31">
        <v>100.11663043478258</v>
      </c>
      <c r="V153" s="31">
        <v>0</v>
      </c>
      <c r="W153" s="36">
        <v>0</v>
      </c>
      <c r="X153" s="31">
        <v>0.52782608695652167</v>
      </c>
      <c r="Y153" s="31">
        <v>0</v>
      </c>
      <c r="Z153" s="36">
        <v>0</v>
      </c>
      <c r="AA153" s="31">
        <v>203.41586956521749</v>
      </c>
      <c r="AB153" s="31">
        <v>0</v>
      </c>
      <c r="AC153" s="36">
        <v>0</v>
      </c>
      <c r="AD153" s="31">
        <v>20.377173913043475</v>
      </c>
      <c r="AE153" s="31">
        <v>0</v>
      </c>
      <c r="AF153" s="36">
        <v>0</v>
      </c>
      <c r="AG153" s="31">
        <v>0</v>
      </c>
      <c r="AH153" s="31">
        <v>0</v>
      </c>
      <c r="AI153" s="36" t="s">
        <v>827</v>
      </c>
      <c r="AJ153" t="s">
        <v>101</v>
      </c>
      <c r="AK153" s="37">
        <v>4</v>
      </c>
      <c r="AT153"/>
    </row>
    <row r="154" spans="1:46" x14ac:dyDescent="0.25">
      <c r="A154" t="s">
        <v>634</v>
      </c>
      <c r="B154" t="s">
        <v>355</v>
      </c>
      <c r="C154" t="s">
        <v>509</v>
      </c>
      <c r="D154" t="s">
        <v>590</v>
      </c>
      <c r="E154" s="31">
        <v>85.434782608695656</v>
      </c>
      <c r="F154" s="31">
        <v>241.34869565217386</v>
      </c>
      <c r="G154" s="31">
        <v>2.1521739130434785</v>
      </c>
      <c r="H154" s="36">
        <v>8.9172800674470667E-3</v>
      </c>
      <c r="I154" s="31">
        <v>55.264565217391294</v>
      </c>
      <c r="J154" s="31">
        <v>0.84782608695652173</v>
      </c>
      <c r="K154" s="36">
        <v>1.5341224229693532E-2</v>
      </c>
      <c r="L154" s="31">
        <v>26.944021739130424</v>
      </c>
      <c r="M154" s="31">
        <v>0</v>
      </c>
      <c r="N154" s="36">
        <v>0</v>
      </c>
      <c r="O154" s="31">
        <v>22.755326086956526</v>
      </c>
      <c r="P154" s="31">
        <v>0.84782608695652173</v>
      </c>
      <c r="Q154" s="36">
        <v>3.7258358052820878E-2</v>
      </c>
      <c r="R154" s="31">
        <v>5.5652173913043477</v>
      </c>
      <c r="S154" s="31">
        <v>0</v>
      </c>
      <c r="T154" s="36">
        <v>0</v>
      </c>
      <c r="U154" s="31">
        <v>57.626956521739146</v>
      </c>
      <c r="V154" s="31">
        <v>1.3043478260869565</v>
      </c>
      <c r="W154" s="36">
        <v>2.26343347769009E-2</v>
      </c>
      <c r="X154" s="31">
        <v>5.5652173913043477</v>
      </c>
      <c r="Y154" s="31">
        <v>0</v>
      </c>
      <c r="Z154" s="36">
        <v>0</v>
      </c>
      <c r="AA154" s="31">
        <v>101.59999999999995</v>
      </c>
      <c r="AB154" s="31">
        <v>0</v>
      </c>
      <c r="AC154" s="36">
        <v>0</v>
      </c>
      <c r="AD154" s="31">
        <v>21.291956521739138</v>
      </c>
      <c r="AE154" s="31">
        <v>0</v>
      </c>
      <c r="AF154" s="36">
        <v>0</v>
      </c>
      <c r="AG154" s="31">
        <v>0</v>
      </c>
      <c r="AH154" s="31">
        <v>0</v>
      </c>
      <c r="AI154" s="36" t="s">
        <v>827</v>
      </c>
      <c r="AJ154" t="s">
        <v>135</v>
      </c>
      <c r="AK154" s="37">
        <v>4</v>
      </c>
      <c r="AT154"/>
    </row>
    <row r="155" spans="1:46" x14ac:dyDescent="0.25">
      <c r="A155" t="s">
        <v>634</v>
      </c>
      <c r="B155" t="s">
        <v>238</v>
      </c>
      <c r="C155" t="s">
        <v>441</v>
      </c>
      <c r="D155" t="s">
        <v>568</v>
      </c>
      <c r="E155" s="31">
        <v>107.43478260869566</v>
      </c>
      <c r="F155" s="31">
        <v>346.56478260869562</v>
      </c>
      <c r="G155" s="31">
        <v>0</v>
      </c>
      <c r="H155" s="36">
        <v>0</v>
      </c>
      <c r="I155" s="31">
        <v>42.063478260869566</v>
      </c>
      <c r="J155" s="31">
        <v>0</v>
      </c>
      <c r="K155" s="36">
        <v>0</v>
      </c>
      <c r="L155" s="31">
        <v>23.069456521739131</v>
      </c>
      <c r="M155" s="31">
        <v>0</v>
      </c>
      <c r="N155" s="36">
        <v>0</v>
      </c>
      <c r="O155" s="31">
        <v>14.211413043478263</v>
      </c>
      <c r="P155" s="31">
        <v>0</v>
      </c>
      <c r="Q155" s="36">
        <v>0</v>
      </c>
      <c r="R155" s="31">
        <v>4.7826086956521738</v>
      </c>
      <c r="S155" s="31">
        <v>0</v>
      </c>
      <c r="T155" s="36">
        <v>0</v>
      </c>
      <c r="U155" s="31">
        <v>52.889239130434788</v>
      </c>
      <c r="V155" s="31">
        <v>0</v>
      </c>
      <c r="W155" s="36">
        <v>0</v>
      </c>
      <c r="X155" s="31">
        <v>16.107391304347836</v>
      </c>
      <c r="Y155" s="31">
        <v>0</v>
      </c>
      <c r="Z155" s="36">
        <v>0</v>
      </c>
      <c r="AA155" s="31">
        <v>184.46489130434779</v>
      </c>
      <c r="AB155" s="31">
        <v>0</v>
      </c>
      <c r="AC155" s="36">
        <v>0</v>
      </c>
      <c r="AD155" s="31">
        <v>32.437173913043488</v>
      </c>
      <c r="AE155" s="31">
        <v>0</v>
      </c>
      <c r="AF155" s="36">
        <v>0</v>
      </c>
      <c r="AG155" s="31">
        <v>18.602608695652176</v>
      </c>
      <c r="AH155" s="31">
        <v>0</v>
      </c>
      <c r="AI155" s="36">
        <v>0</v>
      </c>
      <c r="AJ155" t="s">
        <v>18</v>
      </c>
      <c r="AK155" s="37">
        <v>4</v>
      </c>
      <c r="AT155"/>
    </row>
    <row r="156" spans="1:46" x14ac:dyDescent="0.25">
      <c r="A156" t="s">
        <v>634</v>
      </c>
      <c r="B156" t="s">
        <v>269</v>
      </c>
      <c r="C156" t="s">
        <v>441</v>
      </c>
      <c r="D156" t="s">
        <v>568</v>
      </c>
      <c r="E156" s="31">
        <v>96.923913043478265</v>
      </c>
      <c r="F156" s="31">
        <v>288.46010869565208</v>
      </c>
      <c r="G156" s="31">
        <v>0</v>
      </c>
      <c r="H156" s="36">
        <v>0</v>
      </c>
      <c r="I156" s="31">
        <v>63.427065217391302</v>
      </c>
      <c r="J156" s="31">
        <v>0</v>
      </c>
      <c r="K156" s="36">
        <v>0</v>
      </c>
      <c r="L156" s="31">
        <v>42.149456521739133</v>
      </c>
      <c r="M156" s="31">
        <v>0</v>
      </c>
      <c r="N156" s="36">
        <v>0</v>
      </c>
      <c r="O156" s="31">
        <v>15.712391304347825</v>
      </c>
      <c r="P156" s="31">
        <v>0</v>
      </c>
      <c r="Q156" s="36">
        <v>0</v>
      </c>
      <c r="R156" s="31">
        <v>5.5652173913043477</v>
      </c>
      <c r="S156" s="31">
        <v>0</v>
      </c>
      <c r="T156" s="36">
        <v>0</v>
      </c>
      <c r="U156" s="31">
        <v>32.103586956521738</v>
      </c>
      <c r="V156" s="31">
        <v>0</v>
      </c>
      <c r="W156" s="36">
        <v>0</v>
      </c>
      <c r="X156" s="31">
        <v>5.9291304347826088</v>
      </c>
      <c r="Y156" s="31">
        <v>0</v>
      </c>
      <c r="Z156" s="36">
        <v>0</v>
      </c>
      <c r="AA156" s="31">
        <v>165.04858695652169</v>
      </c>
      <c r="AB156" s="31">
        <v>0</v>
      </c>
      <c r="AC156" s="36">
        <v>0</v>
      </c>
      <c r="AD156" s="31">
        <v>20.474782608695651</v>
      </c>
      <c r="AE156" s="31">
        <v>0</v>
      </c>
      <c r="AF156" s="36">
        <v>0</v>
      </c>
      <c r="AG156" s="31">
        <v>1.4769565217391303</v>
      </c>
      <c r="AH156" s="31">
        <v>0</v>
      </c>
      <c r="AI156" s="36">
        <v>0</v>
      </c>
      <c r="AJ156" t="s">
        <v>49</v>
      </c>
      <c r="AK156" s="37">
        <v>4</v>
      </c>
      <c r="AT156"/>
    </row>
    <row r="157" spans="1:46" x14ac:dyDescent="0.25">
      <c r="A157" t="s">
        <v>634</v>
      </c>
      <c r="B157" t="s">
        <v>424</v>
      </c>
      <c r="C157" t="s">
        <v>561</v>
      </c>
      <c r="D157" t="s">
        <v>619</v>
      </c>
      <c r="E157" s="31">
        <v>72.652173913043484</v>
      </c>
      <c r="F157" s="31">
        <v>257.77782608695651</v>
      </c>
      <c r="G157" s="31">
        <v>0</v>
      </c>
      <c r="H157" s="36">
        <v>0</v>
      </c>
      <c r="I157" s="31">
        <v>28.732282608695648</v>
      </c>
      <c r="J157" s="31">
        <v>0</v>
      </c>
      <c r="K157" s="36">
        <v>0</v>
      </c>
      <c r="L157" s="31">
        <v>17.688804347826082</v>
      </c>
      <c r="M157" s="31">
        <v>0</v>
      </c>
      <c r="N157" s="36">
        <v>0</v>
      </c>
      <c r="O157" s="31">
        <v>11.043478260869565</v>
      </c>
      <c r="P157" s="31">
        <v>0</v>
      </c>
      <c r="Q157" s="36">
        <v>0</v>
      </c>
      <c r="R157" s="31">
        <v>0</v>
      </c>
      <c r="S157" s="31">
        <v>0</v>
      </c>
      <c r="T157" s="36" t="s">
        <v>827</v>
      </c>
      <c r="U157" s="31">
        <v>73.633043478260859</v>
      </c>
      <c r="V157" s="31">
        <v>0</v>
      </c>
      <c r="W157" s="36">
        <v>0</v>
      </c>
      <c r="X157" s="31">
        <v>0</v>
      </c>
      <c r="Y157" s="31">
        <v>0</v>
      </c>
      <c r="Z157" s="36" t="s">
        <v>827</v>
      </c>
      <c r="AA157" s="31">
        <v>155.41249999999999</v>
      </c>
      <c r="AB157" s="31">
        <v>0</v>
      </c>
      <c r="AC157" s="36">
        <v>0</v>
      </c>
      <c r="AD157" s="31">
        <v>0</v>
      </c>
      <c r="AE157" s="31">
        <v>0</v>
      </c>
      <c r="AF157" s="36" t="s">
        <v>827</v>
      </c>
      <c r="AG157" s="31">
        <v>0</v>
      </c>
      <c r="AH157" s="31">
        <v>0</v>
      </c>
      <c r="AI157" s="36" t="s">
        <v>827</v>
      </c>
      <c r="AJ157" t="s">
        <v>204</v>
      </c>
      <c r="AK157" s="37">
        <v>4</v>
      </c>
      <c r="AT157"/>
    </row>
    <row r="158" spans="1:46" x14ac:dyDescent="0.25">
      <c r="A158" t="s">
        <v>634</v>
      </c>
      <c r="B158" t="s">
        <v>241</v>
      </c>
      <c r="C158" t="s">
        <v>458</v>
      </c>
      <c r="D158" t="s">
        <v>568</v>
      </c>
      <c r="E158" s="31">
        <v>62.130434782608695</v>
      </c>
      <c r="F158" s="31">
        <v>200.61250000000007</v>
      </c>
      <c r="G158" s="31">
        <v>31.924021739130424</v>
      </c>
      <c r="H158" s="36">
        <v>0.15913276460405215</v>
      </c>
      <c r="I158" s="31">
        <v>23.102500000000006</v>
      </c>
      <c r="J158" s="31">
        <v>2.4004347826086958</v>
      </c>
      <c r="K158" s="36">
        <v>0.10390368066697089</v>
      </c>
      <c r="L158" s="31">
        <v>12.492826086956523</v>
      </c>
      <c r="M158" s="31">
        <v>2.4004347826086958</v>
      </c>
      <c r="N158" s="36">
        <v>0.19214505716324151</v>
      </c>
      <c r="O158" s="31">
        <v>5.7396739130434824</v>
      </c>
      <c r="P158" s="31">
        <v>0</v>
      </c>
      <c r="Q158" s="36">
        <v>0</v>
      </c>
      <c r="R158" s="31">
        <v>4.8700000000000019</v>
      </c>
      <c r="S158" s="31">
        <v>0</v>
      </c>
      <c r="T158" s="36">
        <v>0</v>
      </c>
      <c r="U158" s="31">
        <v>59.645217391304371</v>
      </c>
      <c r="V158" s="31">
        <v>9.6832608695652169</v>
      </c>
      <c r="W158" s="36">
        <v>0.16234764987170508</v>
      </c>
      <c r="X158" s="31">
        <v>0</v>
      </c>
      <c r="Y158" s="31">
        <v>0</v>
      </c>
      <c r="Z158" s="36" t="s">
        <v>827</v>
      </c>
      <c r="AA158" s="31">
        <v>117.86478260869571</v>
      </c>
      <c r="AB158" s="31">
        <v>19.840326086956512</v>
      </c>
      <c r="AC158" s="36">
        <v>0.16833124914695896</v>
      </c>
      <c r="AD158" s="31">
        <v>0</v>
      </c>
      <c r="AE158" s="31">
        <v>0</v>
      </c>
      <c r="AF158" s="36" t="s">
        <v>827</v>
      </c>
      <c r="AG158" s="31">
        <v>0</v>
      </c>
      <c r="AH158" s="31">
        <v>0</v>
      </c>
      <c r="AI158" s="36" t="s">
        <v>827</v>
      </c>
      <c r="AJ158" t="s">
        <v>21</v>
      </c>
      <c r="AK158" s="37">
        <v>4</v>
      </c>
      <c r="AT158"/>
    </row>
    <row r="159" spans="1:46" x14ac:dyDescent="0.25">
      <c r="A159" t="s">
        <v>634</v>
      </c>
      <c r="B159" t="s">
        <v>369</v>
      </c>
      <c r="C159" t="s">
        <v>458</v>
      </c>
      <c r="D159" t="s">
        <v>568</v>
      </c>
      <c r="E159" s="31">
        <v>83.760869565217391</v>
      </c>
      <c r="F159" s="31">
        <v>297.95652173913044</v>
      </c>
      <c r="G159" s="31">
        <v>0</v>
      </c>
      <c r="H159" s="36">
        <v>0</v>
      </c>
      <c r="I159" s="31">
        <v>52.853260869565219</v>
      </c>
      <c r="J159" s="31">
        <v>0</v>
      </c>
      <c r="K159" s="36">
        <v>0</v>
      </c>
      <c r="L159" s="31">
        <v>14.994565217391305</v>
      </c>
      <c r="M159" s="31">
        <v>0</v>
      </c>
      <c r="N159" s="36">
        <v>0</v>
      </c>
      <c r="O159" s="31">
        <v>29.336956521739129</v>
      </c>
      <c r="P159" s="31">
        <v>0</v>
      </c>
      <c r="Q159" s="36">
        <v>0</v>
      </c>
      <c r="R159" s="31">
        <v>8.5217391304347831</v>
      </c>
      <c r="S159" s="31">
        <v>0</v>
      </c>
      <c r="T159" s="36">
        <v>0</v>
      </c>
      <c r="U159" s="31">
        <v>63.252717391304351</v>
      </c>
      <c r="V159" s="31">
        <v>0</v>
      </c>
      <c r="W159" s="36">
        <v>0</v>
      </c>
      <c r="X159" s="31">
        <v>17.980978260869566</v>
      </c>
      <c r="Y159" s="31">
        <v>0</v>
      </c>
      <c r="Z159" s="36">
        <v>0</v>
      </c>
      <c r="AA159" s="31">
        <v>145.6983695652174</v>
      </c>
      <c r="AB159" s="31">
        <v>0</v>
      </c>
      <c r="AC159" s="36">
        <v>0</v>
      </c>
      <c r="AD159" s="31">
        <v>18.171195652173914</v>
      </c>
      <c r="AE159" s="31">
        <v>0</v>
      </c>
      <c r="AF159" s="36">
        <v>0</v>
      </c>
      <c r="AG159" s="31">
        <v>0</v>
      </c>
      <c r="AH159" s="31">
        <v>0</v>
      </c>
      <c r="AI159" s="36" t="s">
        <v>827</v>
      </c>
      <c r="AJ159" t="s">
        <v>149</v>
      </c>
      <c r="AK159" s="37">
        <v>4</v>
      </c>
      <c r="AT159"/>
    </row>
    <row r="160" spans="1:46" x14ac:dyDescent="0.25">
      <c r="A160" t="s">
        <v>634</v>
      </c>
      <c r="B160" t="s">
        <v>350</v>
      </c>
      <c r="C160" t="s">
        <v>528</v>
      </c>
      <c r="D160" t="s">
        <v>623</v>
      </c>
      <c r="E160" s="31">
        <v>91.543478260869563</v>
      </c>
      <c r="F160" s="31">
        <v>328.31793478260875</v>
      </c>
      <c r="G160" s="31">
        <v>0</v>
      </c>
      <c r="H160" s="36">
        <v>0</v>
      </c>
      <c r="I160" s="31">
        <v>46.611413043478265</v>
      </c>
      <c r="J160" s="31">
        <v>0</v>
      </c>
      <c r="K160" s="36">
        <v>0</v>
      </c>
      <c r="L160" s="31">
        <v>42.002717391304351</v>
      </c>
      <c r="M160" s="31">
        <v>0</v>
      </c>
      <c r="N160" s="36">
        <v>0</v>
      </c>
      <c r="O160" s="31">
        <v>0</v>
      </c>
      <c r="P160" s="31">
        <v>0</v>
      </c>
      <c r="Q160" s="36" t="s">
        <v>827</v>
      </c>
      <c r="R160" s="31">
        <v>4.6086956521739131</v>
      </c>
      <c r="S160" s="31">
        <v>0</v>
      </c>
      <c r="T160" s="36">
        <v>0</v>
      </c>
      <c r="U160" s="31">
        <v>86.138586956521735</v>
      </c>
      <c r="V160" s="31">
        <v>0</v>
      </c>
      <c r="W160" s="36">
        <v>0</v>
      </c>
      <c r="X160" s="31">
        <v>5.7010869565217392</v>
      </c>
      <c r="Y160" s="31">
        <v>0</v>
      </c>
      <c r="Z160" s="36">
        <v>0</v>
      </c>
      <c r="AA160" s="31">
        <v>189.86684782608697</v>
      </c>
      <c r="AB160" s="31">
        <v>0</v>
      </c>
      <c r="AC160" s="36">
        <v>0</v>
      </c>
      <c r="AD160" s="31">
        <v>0</v>
      </c>
      <c r="AE160" s="31">
        <v>0</v>
      </c>
      <c r="AF160" s="36" t="s">
        <v>827</v>
      </c>
      <c r="AG160" s="31">
        <v>0</v>
      </c>
      <c r="AH160" s="31">
        <v>0</v>
      </c>
      <c r="AI160" s="36" t="s">
        <v>827</v>
      </c>
      <c r="AJ160" t="s">
        <v>130</v>
      </c>
      <c r="AK160" s="37">
        <v>4</v>
      </c>
      <c r="AT160"/>
    </row>
    <row r="161" spans="1:46" x14ac:dyDescent="0.25">
      <c r="A161" t="s">
        <v>634</v>
      </c>
      <c r="B161" t="s">
        <v>402</v>
      </c>
      <c r="C161" t="s">
        <v>555</v>
      </c>
      <c r="D161" t="s">
        <v>574</v>
      </c>
      <c r="E161" s="31">
        <v>65.489130434782609</v>
      </c>
      <c r="F161" s="31">
        <v>295.54423913043479</v>
      </c>
      <c r="G161" s="31">
        <v>16.055108695652173</v>
      </c>
      <c r="H161" s="36">
        <v>5.4323876326909049E-2</v>
      </c>
      <c r="I161" s="31">
        <v>46.442499999999995</v>
      </c>
      <c r="J161" s="31">
        <v>1.1929347826086956</v>
      </c>
      <c r="K161" s="36">
        <v>2.5686274050895099E-2</v>
      </c>
      <c r="L161" s="31">
        <v>26.63249999999999</v>
      </c>
      <c r="M161" s="31">
        <v>1.1929347826086956</v>
      </c>
      <c r="N161" s="36">
        <v>4.4792444667556407E-2</v>
      </c>
      <c r="O161" s="31">
        <v>14.331739130434785</v>
      </c>
      <c r="P161" s="31">
        <v>0</v>
      </c>
      <c r="Q161" s="36">
        <v>0</v>
      </c>
      <c r="R161" s="31">
        <v>5.4782608695652177</v>
      </c>
      <c r="S161" s="31">
        <v>0</v>
      </c>
      <c r="T161" s="36">
        <v>0</v>
      </c>
      <c r="U161" s="31">
        <v>77.840869565217361</v>
      </c>
      <c r="V161" s="31">
        <v>13.244673913043478</v>
      </c>
      <c r="W161" s="36">
        <v>0.17015064177753952</v>
      </c>
      <c r="X161" s="31">
        <v>0</v>
      </c>
      <c r="Y161" s="31">
        <v>0</v>
      </c>
      <c r="Z161" s="36" t="s">
        <v>827</v>
      </c>
      <c r="AA161" s="31">
        <v>171.26086956521746</v>
      </c>
      <c r="AB161" s="31">
        <v>1.6174999999999999</v>
      </c>
      <c r="AC161" s="36">
        <v>9.4446560040619409E-3</v>
      </c>
      <c r="AD161" s="31">
        <v>0</v>
      </c>
      <c r="AE161" s="31">
        <v>0</v>
      </c>
      <c r="AF161" s="36" t="s">
        <v>827</v>
      </c>
      <c r="AG161" s="31">
        <v>0</v>
      </c>
      <c r="AH161" s="31">
        <v>0</v>
      </c>
      <c r="AI161" s="36" t="s">
        <v>827</v>
      </c>
      <c r="AJ161" t="s">
        <v>182</v>
      </c>
      <c r="AK161" s="37">
        <v>4</v>
      </c>
      <c r="AT161"/>
    </row>
    <row r="162" spans="1:46" x14ac:dyDescent="0.25">
      <c r="A162" t="s">
        <v>634</v>
      </c>
      <c r="B162" t="s">
        <v>344</v>
      </c>
      <c r="C162" t="s">
        <v>529</v>
      </c>
      <c r="D162" t="s">
        <v>624</v>
      </c>
      <c r="E162" s="31">
        <v>145.86956521739131</v>
      </c>
      <c r="F162" s="31">
        <v>521.43130434782597</v>
      </c>
      <c r="G162" s="31">
        <v>2.5652173913043477</v>
      </c>
      <c r="H162" s="36">
        <v>4.9195692125020432E-3</v>
      </c>
      <c r="I162" s="31">
        <v>55.627282608695644</v>
      </c>
      <c r="J162" s="31">
        <v>2.5652173913043477</v>
      </c>
      <c r="K162" s="36">
        <v>4.6114375374923557E-2</v>
      </c>
      <c r="L162" s="31">
        <v>18.062065217391304</v>
      </c>
      <c r="M162" s="31">
        <v>2.0217391304347827</v>
      </c>
      <c r="N162" s="36">
        <v>0.11193288841013174</v>
      </c>
      <c r="O162" s="31">
        <v>32.902173913043477</v>
      </c>
      <c r="P162" s="31">
        <v>0.54347826086956519</v>
      </c>
      <c r="Q162" s="36">
        <v>1.6518004625041296E-2</v>
      </c>
      <c r="R162" s="31">
        <v>4.6630434782608692</v>
      </c>
      <c r="S162" s="31">
        <v>0</v>
      </c>
      <c r="T162" s="36">
        <v>0</v>
      </c>
      <c r="U162" s="31">
        <v>108.76369565217389</v>
      </c>
      <c r="V162" s="31">
        <v>0</v>
      </c>
      <c r="W162" s="36">
        <v>0</v>
      </c>
      <c r="X162" s="31">
        <v>12.219673913043474</v>
      </c>
      <c r="Y162" s="31">
        <v>0</v>
      </c>
      <c r="Z162" s="36">
        <v>0</v>
      </c>
      <c r="AA162" s="31">
        <v>312.8558695652174</v>
      </c>
      <c r="AB162" s="31">
        <v>0</v>
      </c>
      <c r="AC162" s="36">
        <v>0</v>
      </c>
      <c r="AD162" s="31">
        <v>31.964782608695629</v>
      </c>
      <c r="AE162" s="31">
        <v>0</v>
      </c>
      <c r="AF162" s="36">
        <v>0</v>
      </c>
      <c r="AG162" s="31">
        <v>0</v>
      </c>
      <c r="AH162" s="31">
        <v>0</v>
      </c>
      <c r="AI162" s="36" t="s">
        <v>827</v>
      </c>
      <c r="AJ162" t="s">
        <v>124</v>
      </c>
      <c r="AK162" s="37">
        <v>4</v>
      </c>
      <c r="AT162"/>
    </row>
    <row r="163" spans="1:46" x14ac:dyDescent="0.25">
      <c r="A163" t="s">
        <v>634</v>
      </c>
      <c r="B163" t="s">
        <v>417</v>
      </c>
      <c r="C163" t="s">
        <v>557</v>
      </c>
      <c r="D163" t="s">
        <v>632</v>
      </c>
      <c r="E163" s="31">
        <v>53.086956521739133</v>
      </c>
      <c r="F163" s="31">
        <v>197.74369565217393</v>
      </c>
      <c r="G163" s="31">
        <v>0</v>
      </c>
      <c r="H163" s="36">
        <v>0</v>
      </c>
      <c r="I163" s="31">
        <v>37.630108695652162</v>
      </c>
      <c r="J163" s="31">
        <v>0</v>
      </c>
      <c r="K163" s="36">
        <v>0</v>
      </c>
      <c r="L163" s="31">
        <v>37.630108695652162</v>
      </c>
      <c r="M163" s="31">
        <v>0</v>
      </c>
      <c r="N163" s="36">
        <v>0</v>
      </c>
      <c r="O163" s="31">
        <v>0</v>
      </c>
      <c r="P163" s="31">
        <v>0</v>
      </c>
      <c r="Q163" s="36" t="s">
        <v>827</v>
      </c>
      <c r="R163" s="31">
        <v>0</v>
      </c>
      <c r="S163" s="31">
        <v>0</v>
      </c>
      <c r="T163" s="36" t="s">
        <v>827</v>
      </c>
      <c r="U163" s="31">
        <v>38.58108695652173</v>
      </c>
      <c r="V163" s="31">
        <v>0</v>
      </c>
      <c r="W163" s="36">
        <v>0</v>
      </c>
      <c r="X163" s="31">
        <v>0</v>
      </c>
      <c r="Y163" s="31">
        <v>0</v>
      </c>
      <c r="Z163" s="36" t="s">
        <v>827</v>
      </c>
      <c r="AA163" s="31">
        <v>121.53250000000004</v>
      </c>
      <c r="AB163" s="31">
        <v>0</v>
      </c>
      <c r="AC163" s="36">
        <v>0</v>
      </c>
      <c r="AD163" s="31">
        <v>0</v>
      </c>
      <c r="AE163" s="31">
        <v>0</v>
      </c>
      <c r="AF163" s="36" t="s">
        <v>827</v>
      </c>
      <c r="AG163" s="31">
        <v>0</v>
      </c>
      <c r="AH163" s="31">
        <v>0</v>
      </c>
      <c r="AI163" s="36" t="s">
        <v>827</v>
      </c>
      <c r="AJ163" t="s">
        <v>197</v>
      </c>
      <c r="AK163" s="37">
        <v>4</v>
      </c>
      <c r="AT163"/>
    </row>
    <row r="164" spans="1:46" x14ac:dyDescent="0.25">
      <c r="A164" t="s">
        <v>634</v>
      </c>
      <c r="B164" t="s">
        <v>342</v>
      </c>
      <c r="C164" t="s">
        <v>528</v>
      </c>
      <c r="D164" t="s">
        <v>623</v>
      </c>
      <c r="E164" s="31">
        <v>136.86956521739131</v>
      </c>
      <c r="F164" s="31">
        <v>487.51108695652169</v>
      </c>
      <c r="G164" s="31">
        <v>0</v>
      </c>
      <c r="H164" s="36">
        <v>0</v>
      </c>
      <c r="I164" s="31">
        <v>41.891630434782613</v>
      </c>
      <c r="J164" s="31">
        <v>0</v>
      </c>
      <c r="K164" s="36">
        <v>0</v>
      </c>
      <c r="L164" s="31">
        <v>6.7945652173913045</v>
      </c>
      <c r="M164" s="31">
        <v>0</v>
      </c>
      <c r="N164" s="36">
        <v>0</v>
      </c>
      <c r="O164" s="31">
        <v>31.564456521739135</v>
      </c>
      <c r="P164" s="31">
        <v>0</v>
      </c>
      <c r="Q164" s="36">
        <v>0</v>
      </c>
      <c r="R164" s="31">
        <v>3.5326086956521738</v>
      </c>
      <c r="S164" s="31">
        <v>0</v>
      </c>
      <c r="T164" s="36">
        <v>0</v>
      </c>
      <c r="U164" s="31">
        <v>112.96891304347824</v>
      </c>
      <c r="V164" s="31">
        <v>0</v>
      </c>
      <c r="W164" s="36">
        <v>0</v>
      </c>
      <c r="X164" s="31">
        <v>18.727608695652176</v>
      </c>
      <c r="Y164" s="31">
        <v>0</v>
      </c>
      <c r="Z164" s="36">
        <v>0</v>
      </c>
      <c r="AA164" s="31">
        <v>285.91326086956519</v>
      </c>
      <c r="AB164" s="31">
        <v>0</v>
      </c>
      <c r="AC164" s="36">
        <v>0</v>
      </c>
      <c r="AD164" s="31">
        <v>28.009673913043471</v>
      </c>
      <c r="AE164" s="31">
        <v>0</v>
      </c>
      <c r="AF164" s="36">
        <v>0</v>
      </c>
      <c r="AG164" s="31">
        <v>0</v>
      </c>
      <c r="AH164" s="31">
        <v>0</v>
      </c>
      <c r="AI164" s="36" t="s">
        <v>827</v>
      </c>
      <c r="AJ164" t="s">
        <v>122</v>
      </c>
      <c r="AK164" s="37">
        <v>4</v>
      </c>
      <c r="AT164"/>
    </row>
    <row r="165" spans="1:46" x14ac:dyDescent="0.25">
      <c r="A165" t="s">
        <v>634</v>
      </c>
      <c r="B165" t="s">
        <v>392</v>
      </c>
      <c r="C165" t="s">
        <v>468</v>
      </c>
      <c r="D165" t="s">
        <v>589</v>
      </c>
      <c r="E165" s="31">
        <v>73.347826086956516</v>
      </c>
      <c r="F165" s="31">
        <v>291.05065217391302</v>
      </c>
      <c r="G165" s="31">
        <v>0</v>
      </c>
      <c r="H165" s="36">
        <v>0</v>
      </c>
      <c r="I165" s="31">
        <v>45.142826086956518</v>
      </c>
      <c r="J165" s="31">
        <v>0</v>
      </c>
      <c r="K165" s="36">
        <v>0</v>
      </c>
      <c r="L165" s="31">
        <v>26.751304347826089</v>
      </c>
      <c r="M165" s="31">
        <v>0</v>
      </c>
      <c r="N165" s="36">
        <v>0</v>
      </c>
      <c r="O165" s="31">
        <v>13.54641304347826</v>
      </c>
      <c r="P165" s="31">
        <v>0</v>
      </c>
      <c r="Q165" s="36">
        <v>0</v>
      </c>
      <c r="R165" s="31">
        <v>4.8451086956521738</v>
      </c>
      <c r="S165" s="31">
        <v>0</v>
      </c>
      <c r="T165" s="36">
        <v>0</v>
      </c>
      <c r="U165" s="31">
        <v>68.315652173913037</v>
      </c>
      <c r="V165" s="31">
        <v>0</v>
      </c>
      <c r="W165" s="36">
        <v>0</v>
      </c>
      <c r="X165" s="31">
        <v>11.503260869565214</v>
      </c>
      <c r="Y165" s="31">
        <v>0</v>
      </c>
      <c r="Z165" s="36">
        <v>0</v>
      </c>
      <c r="AA165" s="31">
        <v>152.39880434782611</v>
      </c>
      <c r="AB165" s="31">
        <v>0</v>
      </c>
      <c r="AC165" s="36">
        <v>0</v>
      </c>
      <c r="AD165" s="31">
        <v>13.690108695652169</v>
      </c>
      <c r="AE165" s="31">
        <v>0</v>
      </c>
      <c r="AF165" s="36">
        <v>0</v>
      </c>
      <c r="AG165" s="31">
        <v>0</v>
      </c>
      <c r="AH165" s="31">
        <v>0</v>
      </c>
      <c r="AI165" s="36" t="s">
        <v>827</v>
      </c>
      <c r="AJ165" t="s">
        <v>172</v>
      </c>
      <c r="AK165" s="37">
        <v>4</v>
      </c>
      <c r="AT165"/>
    </row>
    <row r="166" spans="1:46" x14ac:dyDescent="0.25">
      <c r="A166" t="s">
        <v>634</v>
      </c>
      <c r="B166" t="s">
        <v>364</v>
      </c>
      <c r="C166" t="s">
        <v>450</v>
      </c>
      <c r="D166" t="s">
        <v>575</v>
      </c>
      <c r="E166" s="31">
        <v>131.30434782608697</v>
      </c>
      <c r="F166" s="31">
        <v>524.55184782608694</v>
      </c>
      <c r="G166" s="31">
        <v>0</v>
      </c>
      <c r="H166" s="36">
        <v>0</v>
      </c>
      <c r="I166" s="31">
        <v>59.405000000000001</v>
      </c>
      <c r="J166" s="31">
        <v>0</v>
      </c>
      <c r="K166" s="36">
        <v>0</v>
      </c>
      <c r="L166" s="31">
        <v>20.921304347826087</v>
      </c>
      <c r="M166" s="31">
        <v>0</v>
      </c>
      <c r="N166" s="36">
        <v>0</v>
      </c>
      <c r="O166" s="31">
        <v>33.614130434782609</v>
      </c>
      <c r="P166" s="31">
        <v>0</v>
      </c>
      <c r="Q166" s="36">
        <v>0</v>
      </c>
      <c r="R166" s="31">
        <v>4.8695652173913047</v>
      </c>
      <c r="S166" s="31">
        <v>0</v>
      </c>
      <c r="T166" s="36">
        <v>0</v>
      </c>
      <c r="U166" s="31">
        <v>94.109347826086974</v>
      </c>
      <c r="V166" s="31">
        <v>0</v>
      </c>
      <c r="W166" s="36">
        <v>0</v>
      </c>
      <c r="X166" s="31">
        <v>21.154021739130439</v>
      </c>
      <c r="Y166" s="31">
        <v>0</v>
      </c>
      <c r="Z166" s="36">
        <v>0</v>
      </c>
      <c r="AA166" s="31">
        <v>247.36554347826092</v>
      </c>
      <c r="AB166" s="31">
        <v>0</v>
      </c>
      <c r="AC166" s="36">
        <v>0</v>
      </c>
      <c r="AD166" s="31">
        <v>102.51793478260865</v>
      </c>
      <c r="AE166" s="31">
        <v>0</v>
      </c>
      <c r="AF166" s="36">
        <v>0</v>
      </c>
      <c r="AG166" s="31">
        <v>0</v>
      </c>
      <c r="AH166" s="31">
        <v>0</v>
      </c>
      <c r="AI166" s="36" t="s">
        <v>827</v>
      </c>
      <c r="AJ166" t="s">
        <v>144</v>
      </c>
      <c r="AK166" s="37">
        <v>4</v>
      </c>
      <c r="AT166"/>
    </row>
    <row r="167" spans="1:46" x14ac:dyDescent="0.25">
      <c r="A167" t="s">
        <v>634</v>
      </c>
      <c r="B167" t="s">
        <v>253</v>
      </c>
      <c r="C167" t="s">
        <v>466</v>
      </c>
      <c r="D167" t="s">
        <v>587</v>
      </c>
      <c r="E167" s="31">
        <v>90.858695652173907</v>
      </c>
      <c r="F167" s="31">
        <v>264.18706521739131</v>
      </c>
      <c r="G167" s="31">
        <v>5.6857608695652173</v>
      </c>
      <c r="H167" s="36">
        <v>2.1521723120269277E-2</v>
      </c>
      <c r="I167" s="31">
        <v>24.840326086956519</v>
      </c>
      <c r="J167" s="31">
        <v>0.89021739130434785</v>
      </c>
      <c r="K167" s="36">
        <v>3.5837588773514319E-2</v>
      </c>
      <c r="L167" s="31">
        <v>9.8559782608695627</v>
      </c>
      <c r="M167" s="31">
        <v>0.45543478260869563</v>
      </c>
      <c r="N167" s="36">
        <v>4.6208988144472024E-2</v>
      </c>
      <c r="O167" s="31">
        <v>12.462608695652175</v>
      </c>
      <c r="P167" s="31">
        <v>0.43478260869565216</v>
      </c>
      <c r="Q167" s="36">
        <v>3.4886966229416685E-2</v>
      </c>
      <c r="R167" s="31">
        <v>2.5217391304347827</v>
      </c>
      <c r="S167" s="31">
        <v>0</v>
      </c>
      <c r="T167" s="36">
        <v>0</v>
      </c>
      <c r="U167" s="31">
        <v>69.654130434782616</v>
      </c>
      <c r="V167" s="31">
        <v>2.4429347826086958</v>
      </c>
      <c r="W167" s="36">
        <v>3.5072360639058199E-2</v>
      </c>
      <c r="X167" s="31">
        <v>0</v>
      </c>
      <c r="Y167" s="31">
        <v>0</v>
      </c>
      <c r="Z167" s="36" t="s">
        <v>827</v>
      </c>
      <c r="AA167" s="31">
        <v>96.654565217391294</v>
      </c>
      <c r="AB167" s="31">
        <v>2.3526086956521737</v>
      </c>
      <c r="AC167" s="36">
        <v>2.434037844317842E-2</v>
      </c>
      <c r="AD167" s="31">
        <v>73.038043478260875</v>
      </c>
      <c r="AE167" s="31">
        <v>0</v>
      </c>
      <c r="AF167" s="36">
        <v>0</v>
      </c>
      <c r="AG167" s="31">
        <v>0</v>
      </c>
      <c r="AH167" s="31">
        <v>0</v>
      </c>
      <c r="AI167" s="36" t="s">
        <v>827</v>
      </c>
      <c r="AJ167" t="s">
        <v>33</v>
      </c>
      <c r="AK167" s="37">
        <v>4</v>
      </c>
      <c r="AT167"/>
    </row>
    <row r="168" spans="1:46" x14ac:dyDescent="0.25">
      <c r="A168" t="s">
        <v>634</v>
      </c>
      <c r="B168" t="s">
        <v>318</v>
      </c>
      <c r="C168" t="s">
        <v>508</v>
      </c>
      <c r="D168" t="s">
        <v>613</v>
      </c>
      <c r="E168" s="31">
        <v>66.315217391304344</v>
      </c>
      <c r="F168" s="31">
        <v>276.73369565217388</v>
      </c>
      <c r="G168" s="31">
        <v>0.5</v>
      </c>
      <c r="H168" s="36">
        <v>1.8067911781456825E-3</v>
      </c>
      <c r="I168" s="31">
        <v>63.978260869565219</v>
      </c>
      <c r="J168" s="31">
        <v>0</v>
      </c>
      <c r="K168" s="36">
        <v>0</v>
      </c>
      <c r="L168" s="31">
        <v>45.086956521739133</v>
      </c>
      <c r="M168" s="31">
        <v>0</v>
      </c>
      <c r="N168" s="36">
        <v>0</v>
      </c>
      <c r="O168" s="31">
        <v>13.326086956521738</v>
      </c>
      <c r="P168" s="31">
        <v>0</v>
      </c>
      <c r="Q168" s="36">
        <v>0</v>
      </c>
      <c r="R168" s="31">
        <v>5.5652173913043477</v>
      </c>
      <c r="S168" s="31">
        <v>0</v>
      </c>
      <c r="T168" s="36">
        <v>0</v>
      </c>
      <c r="U168" s="31">
        <v>42.426630434782609</v>
      </c>
      <c r="V168" s="31">
        <v>0.5</v>
      </c>
      <c r="W168" s="36">
        <v>1.1785050919105873E-2</v>
      </c>
      <c r="X168" s="31">
        <v>9.195652173913043</v>
      </c>
      <c r="Y168" s="31">
        <v>0</v>
      </c>
      <c r="Z168" s="36">
        <v>0</v>
      </c>
      <c r="AA168" s="31">
        <v>161.13315217391303</v>
      </c>
      <c r="AB168" s="31">
        <v>0</v>
      </c>
      <c r="AC168" s="36">
        <v>0</v>
      </c>
      <c r="AD168" s="31">
        <v>0</v>
      </c>
      <c r="AE168" s="31">
        <v>0</v>
      </c>
      <c r="AF168" s="36" t="s">
        <v>827</v>
      </c>
      <c r="AG168" s="31">
        <v>0</v>
      </c>
      <c r="AH168" s="31">
        <v>0</v>
      </c>
      <c r="AI168" s="36" t="s">
        <v>827</v>
      </c>
      <c r="AJ168" t="s">
        <v>98</v>
      </c>
      <c r="AK168" s="37">
        <v>4</v>
      </c>
      <c r="AT168"/>
    </row>
    <row r="169" spans="1:46" x14ac:dyDescent="0.25">
      <c r="A169" t="s">
        <v>634</v>
      </c>
      <c r="B169" t="s">
        <v>303</v>
      </c>
      <c r="C169" t="s">
        <v>470</v>
      </c>
      <c r="D169" t="s">
        <v>591</v>
      </c>
      <c r="E169" s="31">
        <v>57.456521739130437</v>
      </c>
      <c r="F169" s="31">
        <v>199.29184782608695</v>
      </c>
      <c r="G169" s="31">
        <v>0</v>
      </c>
      <c r="H169" s="36">
        <v>0</v>
      </c>
      <c r="I169" s="31">
        <v>22.869565217391305</v>
      </c>
      <c r="J169" s="31">
        <v>0</v>
      </c>
      <c r="K169" s="36">
        <v>0</v>
      </c>
      <c r="L169" s="31">
        <v>6.4755434782608692</v>
      </c>
      <c r="M169" s="31">
        <v>0</v>
      </c>
      <c r="N169" s="36">
        <v>0</v>
      </c>
      <c r="O169" s="31">
        <v>11.782608695652174</v>
      </c>
      <c r="P169" s="31">
        <v>0</v>
      </c>
      <c r="Q169" s="36">
        <v>0</v>
      </c>
      <c r="R169" s="31">
        <v>4.6114130434782608</v>
      </c>
      <c r="S169" s="31">
        <v>0</v>
      </c>
      <c r="T169" s="36">
        <v>0</v>
      </c>
      <c r="U169" s="31">
        <v>44.059782608695649</v>
      </c>
      <c r="V169" s="31">
        <v>0</v>
      </c>
      <c r="W169" s="36">
        <v>0</v>
      </c>
      <c r="X169" s="31">
        <v>4.7989130434782608</v>
      </c>
      <c r="Y169" s="31">
        <v>0</v>
      </c>
      <c r="Z169" s="36">
        <v>0</v>
      </c>
      <c r="AA169" s="31">
        <v>122.07065217391305</v>
      </c>
      <c r="AB169" s="31">
        <v>0</v>
      </c>
      <c r="AC169" s="36">
        <v>0</v>
      </c>
      <c r="AD169" s="31">
        <v>5.4929347826086961</v>
      </c>
      <c r="AE169" s="31">
        <v>0</v>
      </c>
      <c r="AF169" s="36">
        <v>0</v>
      </c>
      <c r="AG169" s="31">
        <v>0</v>
      </c>
      <c r="AH169" s="31">
        <v>0</v>
      </c>
      <c r="AI169" s="36" t="s">
        <v>827</v>
      </c>
      <c r="AJ169" t="s">
        <v>83</v>
      </c>
      <c r="AK169" s="37">
        <v>4</v>
      </c>
      <c r="AT169"/>
    </row>
    <row r="170" spans="1:46" x14ac:dyDescent="0.25">
      <c r="A170" t="s">
        <v>634</v>
      </c>
      <c r="B170" t="s">
        <v>366</v>
      </c>
      <c r="C170" t="s">
        <v>508</v>
      </c>
      <c r="D170" t="s">
        <v>613</v>
      </c>
      <c r="E170" s="31">
        <v>66.271739130434781</v>
      </c>
      <c r="F170" s="31">
        <v>247.5644565217392</v>
      </c>
      <c r="G170" s="31">
        <v>0</v>
      </c>
      <c r="H170" s="36">
        <v>0</v>
      </c>
      <c r="I170" s="31">
        <v>31.391630434782616</v>
      </c>
      <c r="J170" s="31">
        <v>0</v>
      </c>
      <c r="K170" s="36">
        <v>0</v>
      </c>
      <c r="L170" s="31">
        <v>21.130760869565226</v>
      </c>
      <c r="M170" s="31">
        <v>0</v>
      </c>
      <c r="N170" s="36">
        <v>0</v>
      </c>
      <c r="O170" s="31">
        <v>5.1304347826086953</v>
      </c>
      <c r="P170" s="31">
        <v>0</v>
      </c>
      <c r="Q170" s="36">
        <v>0</v>
      </c>
      <c r="R170" s="31">
        <v>5.1304347826086953</v>
      </c>
      <c r="S170" s="31">
        <v>0</v>
      </c>
      <c r="T170" s="36">
        <v>0</v>
      </c>
      <c r="U170" s="31">
        <v>48.960000000000036</v>
      </c>
      <c r="V170" s="31">
        <v>0</v>
      </c>
      <c r="W170" s="36">
        <v>0</v>
      </c>
      <c r="X170" s="31">
        <v>0.17391304347826086</v>
      </c>
      <c r="Y170" s="31">
        <v>0</v>
      </c>
      <c r="Z170" s="36">
        <v>0</v>
      </c>
      <c r="AA170" s="31">
        <v>167.03891304347829</v>
      </c>
      <c r="AB170" s="31">
        <v>0</v>
      </c>
      <c r="AC170" s="36">
        <v>0</v>
      </c>
      <c r="AD170" s="31">
        <v>0</v>
      </c>
      <c r="AE170" s="31">
        <v>0</v>
      </c>
      <c r="AF170" s="36" t="s">
        <v>827</v>
      </c>
      <c r="AG170" s="31">
        <v>0</v>
      </c>
      <c r="AH170" s="31">
        <v>0</v>
      </c>
      <c r="AI170" s="36" t="s">
        <v>827</v>
      </c>
      <c r="AJ170" t="s">
        <v>146</v>
      </c>
      <c r="AK170" s="37">
        <v>4</v>
      </c>
      <c r="AT170"/>
    </row>
    <row r="171" spans="1:46" x14ac:dyDescent="0.25">
      <c r="A171" t="s">
        <v>634</v>
      </c>
      <c r="B171" t="s">
        <v>330</v>
      </c>
      <c r="C171" t="s">
        <v>519</v>
      </c>
      <c r="D171" t="s">
        <v>595</v>
      </c>
      <c r="E171" s="31">
        <v>74.119565217391298</v>
      </c>
      <c r="F171" s="31">
        <v>335.57326086956522</v>
      </c>
      <c r="G171" s="31">
        <v>0</v>
      </c>
      <c r="H171" s="36">
        <v>0</v>
      </c>
      <c r="I171" s="31">
        <v>50.220108695652172</v>
      </c>
      <c r="J171" s="31">
        <v>0</v>
      </c>
      <c r="K171" s="36">
        <v>0</v>
      </c>
      <c r="L171" s="31">
        <v>14.491847826086957</v>
      </c>
      <c r="M171" s="31">
        <v>0</v>
      </c>
      <c r="N171" s="36">
        <v>0</v>
      </c>
      <c r="O171" s="31">
        <v>30.684782608695652</v>
      </c>
      <c r="P171" s="31">
        <v>0</v>
      </c>
      <c r="Q171" s="36">
        <v>0</v>
      </c>
      <c r="R171" s="31">
        <v>5.0434782608695654</v>
      </c>
      <c r="S171" s="31">
        <v>0</v>
      </c>
      <c r="T171" s="36">
        <v>0</v>
      </c>
      <c r="U171" s="31">
        <v>59.692934782608695</v>
      </c>
      <c r="V171" s="31">
        <v>0</v>
      </c>
      <c r="W171" s="36">
        <v>0</v>
      </c>
      <c r="X171" s="31">
        <v>3.6576086956521738</v>
      </c>
      <c r="Y171" s="31">
        <v>0</v>
      </c>
      <c r="Z171" s="36">
        <v>0</v>
      </c>
      <c r="AA171" s="31">
        <v>210.81782608695653</v>
      </c>
      <c r="AB171" s="31">
        <v>0</v>
      </c>
      <c r="AC171" s="36">
        <v>0</v>
      </c>
      <c r="AD171" s="31">
        <v>11.184782608695652</v>
      </c>
      <c r="AE171" s="31">
        <v>0</v>
      </c>
      <c r="AF171" s="36">
        <v>0</v>
      </c>
      <c r="AG171" s="31">
        <v>0</v>
      </c>
      <c r="AH171" s="31">
        <v>0</v>
      </c>
      <c r="AI171" s="36" t="s">
        <v>827</v>
      </c>
      <c r="AJ171" t="s">
        <v>110</v>
      </c>
      <c r="AK171" s="37">
        <v>4</v>
      </c>
      <c r="AT171"/>
    </row>
    <row r="172" spans="1:46" x14ac:dyDescent="0.25">
      <c r="A172" t="s">
        <v>634</v>
      </c>
      <c r="B172" t="s">
        <v>222</v>
      </c>
      <c r="C172" t="s">
        <v>442</v>
      </c>
      <c r="D172" t="s">
        <v>568</v>
      </c>
      <c r="E172" s="31">
        <v>72.413043478260875</v>
      </c>
      <c r="F172" s="31">
        <v>261.02065217391311</v>
      </c>
      <c r="G172" s="31">
        <v>0</v>
      </c>
      <c r="H172" s="36">
        <v>0</v>
      </c>
      <c r="I172" s="31">
        <v>25.775652173913038</v>
      </c>
      <c r="J172" s="31">
        <v>0</v>
      </c>
      <c r="K172" s="36">
        <v>0</v>
      </c>
      <c r="L172" s="31">
        <v>20.120434782608694</v>
      </c>
      <c r="M172" s="31">
        <v>0</v>
      </c>
      <c r="N172" s="36">
        <v>0</v>
      </c>
      <c r="O172" s="31">
        <v>0</v>
      </c>
      <c r="P172" s="31">
        <v>0</v>
      </c>
      <c r="Q172" s="36" t="s">
        <v>827</v>
      </c>
      <c r="R172" s="31">
        <v>5.6552173913043449</v>
      </c>
      <c r="S172" s="31">
        <v>0</v>
      </c>
      <c r="T172" s="36">
        <v>0</v>
      </c>
      <c r="U172" s="31">
        <v>72.685108695652204</v>
      </c>
      <c r="V172" s="31">
        <v>0</v>
      </c>
      <c r="W172" s="36">
        <v>0</v>
      </c>
      <c r="X172" s="31">
        <v>5.6552173913043449</v>
      </c>
      <c r="Y172" s="31">
        <v>0</v>
      </c>
      <c r="Z172" s="36">
        <v>0</v>
      </c>
      <c r="AA172" s="31">
        <v>156.90467391304352</v>
      </c>
      <c r="AB172" s="31">
        <v>0</v>
      </c>
      <c r="AC172" s="36">
        <v>0</v>
      </c>
      <c r="AD172" s="31">
        <v>0</v>
      </c>
      <c r="AE172" s="31">
        <v>0</v>
      </c>
      <c r="AF172" s="36" t="s">
        <v>827</v>
      </c>
      <c r="AG172" s="31">
        <v>0</v>
      </c>
      <c r="AH172" s="31">
        <v>0</v>
      </c>
      <c r="AI172" s="36" t="s">
        <v>827</v>
      </c>
      <c r="AJ172" t="s">
        <v>2</v>
      </c>
      <c r="AK172" s="37">
        <v>4</v>
      </c>
      <c r="AT172"/>
    </row>
    <row r="173" spans="1:46" x14ac:dyDescent="0.25">
      <c r="A173" t="s">
        <v>634</v>
      </c>
      <c r="B173" t="s">
        <v>245</v>
      </c>
      <c r="C173" t="s">
        <v>461</v>
      </c>
      <c r="D173" t="s">
        <v>583</v>
      </c>
      <c r="E173" s="31">
        <v>120.64130434782609</v>
      </c>
      <c r="F173" s="31">
        <v>470.75206521739136</v>
      </c>
      <c r="G173" s="31">
        <v>0.61413043478260876</v>
      </c>
      <c r="H173" s="36">
        <v>1.3045730017116459E-3</v>
      </c>
      <c r="I173" s="31">
        <v>56.30967391304349</v>
      </c>
      <c r="J173" s="31">
        <v>0.50543478260869568</v>
      </c>
      <c r="K173" s="36">
        <v>8.9759848971815385E-3</v>
      </c>
      <c r="L173" s="31">
        <v>32.336847826086967</v>
      </c>
      <c r="M173" s="31">
        <v>0</v>
      </c>
      <c r="N173" s="36">
        <v>0</v>
      </c>
      <c r="O173" s="31">
        <v>22.059782608695652</v>
      </c>
      <c r="P173" s="31">
        <v>0.50543478260869568</v>
      </c>
      <c r="Q173" s="36">
        <v>2.2912047302291207E-2</v>
      </c>
      <c r="R173" s="31">
        <v>1.9130434782608696</v>
      </c>
      <c r="S173" s="31">
        <v>0</v>
      </c>
      <c r="T173" s="36">
        <v>0</v>
      </c>
      <c r="U173" s="31">
        <v>94.056304347826057</v>
      </c>
      <c r="V173" s="31">
        <v>0</v>
      </c>
      <c r="W173" s="36">
        <v>0</v>
      </c>
      <c r="X173" s="31">
        <v>19.784239130434788</v>
      </c>
      <c r="Y173" s="31">
        <v>0.10869565217391304</v>
      </c>
      <c r="Z173" s="36">
        <v>5.494052687965276E-3</v>
      </c>
      <c r="AA173" s="31">
        <v>243.23315217391308</v>
      </c>
      <c r="AB173" s="31">
        <v>0</v>
      </c>
      <c r="AC173" s="36">
        <v>0</v>
      </c>
      <c r="AD173" s="31">
        <v>50.977173913043472</v>
      </c>
      <c r="AE173" s="31">
        <v>0</v>
      </c>
      <c r="AF173" s="36">
        <v>0</v>
      </c>
      <c r="AG173" s="31">
        <v>6.3915217391304324</v>
      </c>
      <c r="AH173" s="31">
        <v>0</v>
      </c>
      <c r="AI173" s="36">
        <v>0</v>
      </c>
      <c r="AJ173" t="s">
        <v>25</v>
      </c>
      <c r="AK173" s="37">
        <v>4</v>
      </c>
      <c r="AT173"/>
    </row>
    <row r="174" spans="1:46" x14ac:dyDescent="0.25">
      <c r="A174" t="s">
        <v>634</v>
      </c>
      <c r="B174" t="s">
        <v>371</v>
      </c>
      <c r="C174" t="s">
        <v>471</v>
      </c>
      <c r="D174" t="s">
        <v>592</v>
      </c>
      <c r="E174" s="31">
        <v>81.75</v>
      </c>
      <c r="F174" s="31">
        <v>349.89347826086953</v>
      </c>
      <c r="G174" s="31">
        <v>0</v>
      </c>
      <c r="H174" s="36">
        <v>0</v>
      </c>
      <c r="I174" s="31">
        <v>56.495217391304351</v>
      </c>
      <c r="J174" s="31">
        <v>0</v>
      </c>
      <c r="K174" s="36">
        <v>0</v>
      </c>
      <c r="L174" s="31">
        <v>45.886521739130437</v>
      </c>
      <c r="M174" s="31">
        <v>0</v>
      </c>
      <c r="N174" s="36">
        <v>0</v>
      </c>
      <c r="O174" s="31">
        <v>5.3913043478260869</v>
      </c>
      <c r="P174" s="31">
        <v>0</v>
      </c>
      <c r="Q174" s="36">
        <v>0</v>
      </c>
      <c r="R174" s="31">
        <v>5.2173913043478262</v>
      </c>
      <c r="S174" s="31">
        <v>0</v>
      </c>
      <c r="T174" s="36">
        <v>0</v>
      </c>
      <c r="U174" s="31">
        <v>86.679891304347819</v>
      </c>
      <c r="V174" s="31">
        <v>0</v>
      </c>
      <c r="W174" s="36">
        <v>0</v>
      </c>
      <c r="X174" s="31">
        <v>11.296195652173912</v>
      </c>
      <c r="Y174" s="31">
        <v>0</v>
      </c>
      <c r="Z174" s="36">
        <v>0</v>
      </c>
      <c r="AA174" s="31">
        <v>195.42217391304345</v>
      </c>
      <c r="AB174" s="31">
        <v>0</v>
      </c>
      <c r="AC174" s="36">
        <v>0</v>
      </c>
      <c r="AD174" s="31">
        <v>0</v>
      </c>
      <c r="AE174" s="31">
        <v>0</v>
      </c>
      <c r="AF174" s="36" t="s">
        <v>827</v>
      </c>
      <c r="AG174" s="31">
        <v>0</v>
      </c>
      <c r="AH174" s="31">
        <v>0</v>
      </c>
      <c r="AI174" s="36" t="s">
        <v>827</v>
      </c>
      <c r="AJ174" t="s">
        <v>151</v>
      </c>
      <c r="AK174" s="37">
        <v>4</v>
      </c>
      <c r="AT174"/>
    </row>
    <row r="175" spans="1:46" x14ac:dyDescent="0.25">
      <c r="A175" t="s">
        <v>634</v>
      </c>
      <c r="B175" t="s">
        <v>300</v>
      </c>
      <c r="C175" t="s">
        <v>474</v>
      </c>
      <c r="D175" t="s">
        <v>594</v>
      </c>
      <c r="E175" s="31">
        <v>111.97826086956522</v>
      </c>
      <c r="F175" s="31">
        <v>471.67021739130433</v>
      </c>
      <c r="G175" s="31">
        <v>0</v>
      </c>
      <c r="H175" s="36">
        <v>0</v>
      </c>
      <c r="I175" s="31">
        <v>81.68989130434781</v>
      </c>
      <c r="J175" s="31">
        <v>0</v>
      </c>
      <c r="K175" s="36">
        <v>0</v>
      </c>
      <c r="L175" s="31">
        <v>51.445326086956513</v>
      </c>
      <c r="M175" s="31">
        <v>0</v>
      </c>
      <c r="N175" s="36">
        <v>0</v>
      </c>
      <c r="O175" s="31">
        <v>25.760869565217391</v>
      </c>
      <c r="P175" s="31">
        <v>0</v>
      </c>
      <c r="Q175" s="36">
        <v>0</v>
      </c>
      <c r="R175" s="31">
        <v>4.4836956521739131</v>
      </c>
      <c r="S175" s="31">
        <v>0</v>
      </c>
      <c r="T175" s="36">
        <v>0</v>
      </c>
      <c r="U175" s="31">
        <v>90.346739130434784</v>
      </c>
      <c r="V175" s="31">
        <v>0</v>
      </c>
      <c r="W175" s="36">
        <v>0</v>
      </c>
      <c r="X175" s="31">
        <v>8.2160869565217389</v>
      </c>
      <c r="Y175" s="31">
        <v>0</v>
      </c>
      <c r="Z175" s="36">
        <v>0</v>
      </c>
      <c r="AA175" s="31">
        <v>268.26663043478266</v>
      </c>
      <c r="AB175" s="31">
        <v>0</v>
      </c>
      <c r="AC175" s="36">
        <v>0</v>
      </c>
      <c r="AD175" s="31">
        <v>0</v>
      </c>
      <c r="AE175" s="31">
        <v>0</v>
      </c>
      <c r="AF175" s="36" t="s">
        <v>827</v>
      </c>
      <c r="AG175" s="31">
        <v>23.150869565217384</v>
      </c>
      <c r="AH175" s="31">
        <v>0</v>
      </c>
      <c r="AI175" s="36">
        <v>0</v>
      </c>
      <c r="AJ175" t="s">
        <v>80</v>
      </c>
      <c r="AK175" s="37">
        <v>4</v>
      </c>
      <c r="AT175"/>
    </row>
    <row r="176" spans="1:46" x14ac:dyDescent="0.25">
      <c r="A176" t="s">
        <v>634</v>
      </c>
      <c r="B176" t="s">
        <v>360</v>
      </c>
      <c r="C176" t="s">
        <v>474</v>
      </c>
      <c r="D176" t="s">
        <v>594</v>
      </c>
      <c r="E176" s="31">
        <v>56.489130434782609</v>
      </c>
      <c r="F176" s="31">
        <v>192.87010869565219</v>
      </c>
      <c r="G176" s="31">
        <v>0</v>
      </c>
      <c r="H176" s="36">
        <v>0</v>
      </c>
      <c r="I176" s="31">
        <v>44.708152173913035</v>
      </c>
      <c r="J176" s="31">
        <v>0</v>
      </c>
      <c r="K176" s="36">
        <v>0</v>
      </c>
      <c r="L176" s="31">
        <v>22.546630434782607</v>
      </c>
      <c r="M176" s="31">
        <v>0</v>
      </c>
      <c r="N176" s="36">
        <v>0</v>
      </c>
      <c r="O176" s="31">
        <v>17.433260869565213</v>
      </c>
      <c r="P176" s="31">
        <v>0</v>
      </c>
      <c r="Q176" s="36">
        <v>0</v>
      </c>
      <c r="R176" s="31">
        <v>4.7282608695652177</v>
      </c>
      <c r="S176" s="31">
        <v>0</v>
      </c>
      <c r="T176" s="36">
        <v>0</v>
      </c>
      <c r="U176" s="31">
        <v>39.615217391304355</v>
      </c>
      <c r="V176" s="31">
        <v>0</v>
      </c>
      <c r="W176" s="36">
        <v>0</v>
      </c>
      <c r="X176" s="31">
        <v>0.60706521739130437</v>
      </c>
      <c r="Y176" s="31">
        <v>0</v>
      </c>
      <c r="Z176" s="36">
        <v>0</v>
      </c>
      <c r="AA176" s="31">
        <v>96.047934782608721</v>
      </c>
      <c r="AB176" s="31">
        <v>0</v>
      </c>
      <c r="AC176" s="36">
        <v>0</v>
      </c>
      <c r="AD176" s="31">
        <v>0</v>
      </c>
      <c r="AE176" s="31">
        <v>0</v>
      </c>
      <c r="AF176" s="36" t="s">
        <v>827</v>
      </c>
      <c r="AG176" s="31">
        <v>11.891739130434788</v>
      </c>
      <c r="AH176" s="31">
        <v>0</v>
      </c>
      <c r="AI176" s="36">
        <v>0</v>
      </c>
      <c r="AJ176" t="s">
        <v>140</v>
      </c>
      <c r="AK176" s="37">
        <v>4</v>
      </c>
      <c r="AT176"/>
    </row>
    <row r="177" spans="1:46" x14ac:dyDescent="0.25">
      <c r="A177" t="s">
        <v>634</v>
      </c>
      <c r="B177" t="s">
        <v>265</v>
      </c>
      <c r="C177" t="s">
        <v>473</v>
      </c>
      <c r="D177" t="s">
        <v>585</v>
      </c>
      <c r="E177" s="31">
        <v>143.95652173913044</v>
      </c>
      <c r="F177" s="31">
        <v>447.70478260869572</v>
      </c>
      <c r="G177" s="31">
        <v>104.76358695652172</v>
      </c>
      <c r="H177" s="36">
        <v>0.23400149166618911</v>
      </c>
      <c r="I177" s="31">
        <v>71.026413043478286</v>
      </c>
      <c r="J177" s="31">
        <v>1.3307608695652173</v>
      </c>
      <c r="K177" s="36">
        <v>1.8736140719236405E-2</v>
      </c>
      <c r="L177" s="31">
        <v>47.03750000000003</v>
      </c>
      <c r="M177" s="31">
        <v>1.3307608695652173</v>
      </c>
      <c r="N177" s="36">
        <v>2.8291488058787489E-2</v>
      </c>
      <c r="O177" s="31">
        <v>19.089456521739127</v>
      </c>
      <c r="P177" s="31">
        <v>0</v>
      </c>
      <c r="Q177" s="36">
        <v>0</v>
      </c>
      <c r="R177" s="31">
        <v>4.8994565217391308</v>
      </c>
      <c r="S177" s="31">
        <v>0</v>
      </c>
      <c r="T177" s="36">
        <v>0</v>
      </c>
      <c r="U177" s="31">
        <v>123.99739130434783</v>
      </c>
      <c r="V177" s="31">
        <v>14.067826086956524</v>
      </c>
      <c r="W177" s="36">
        <v>0.11345259717946382</v>
      </c>
      <c r="X177" s="31">
        <v>4.0878260869565226</v>
      </c>
      <c r="Y177" s="31">
        <v>0</v>
      </c>
      <c r="Z177" s="36">
        <v>0</v>
      </c>
      <c r="AA177" s="31">
        <v>240.95826086956527</v>
      </c>
      <c r="AB177" s="31">
        <v>89.364999999999981</v>
      </c>
      <c r="AC177" s="36">
        <v>0.37087336071193988</v>
      </c>
      <c r="AD177" s="31">
        <v>7.6348913043478248</v>
      </c>
      <c r="AE177" s="31">
        <v>0</v>
      </c>
      <c r="AF177" s="36">
        <v>0</v>
      </c>
      <c r="AG177" s="31">
        <v>0</v>
      </c>
      <c r="AH177" s="31">
        <v>0</v>
      </c>
      <c r="AI177" s="36" t="s">
        <v>827</v>
      </c>
      <c r="AJ177" t="s">
        <v>45</v>
      </c>
      <c r="AK177" s="37">
        <v>4</v>
      </c>
      <c r="AT177"/>
    </row>
    <row r="178" spans="1:46" x14ac:dyDescent="0.25">
      <c r="A178" t="s">
        <v>634</v>
      </c>
      <c r="B178" t="s">
        <v>406</v>
      </c>
      <c r="C178" t="s">
        <v>480</v>
      </c>
      <c r="D178" t="s">
        <v>598</v>
      </c>
      <c r="E178" s="31">
        <v>52.184782608695649</v>
      </c>
      <c r="F178" s="31">
        <v>164.45369565217391</v>
      </c>
      <c r="G178" s="31">
        <v>0</v>
      </c>
      <c r="H178" s="36">
        <v>0</v>
      </c>
      <c r="I178" s="31">
        <v>42.191739130434783</v>
      </c>
      <c r="J178" s="31">
        <v>0</v>
      </c>
      <c r="K178" s="36">
        <v>0</v>
      </c>
      <c r="L178" s="31">
        <v>29.84391304347826</v>
      </c>
      <c r="M178" s="31">
        <v>0</v>
      </c>
      <c r="N178" s="36">
        <v>0</v>
      </c>
      <c r="O178" s="31">
        <v>6.7826086956521738</v>
      </c>
      <c r="P178" s="31">
        <v>0</v>
      </c>
      <c r="Q178" s="36">
        <v>0</v>
      </c>
      <c r="R178" s="31">
        <v>5.5652173913043477</v>
      </c>
      <c r="S178" s="31">
        <v>0</v>
      </c>
      <c r="T178" s="36">
        <v>0</v>
      </c>
      <c r="U178" s="31">
        <v>32.481304347826097</v>
      </c>
      <c r="V178" s="31">
        <v>0</v>
      </c>
      <c r="W178" s="36">
        <v>0</v>
      </c>
      <c r="X178" s="31">
        <v>0</v>
      </c>
      <c r="Y178" s="31">
        <v>0</v>
      </c>
      <c r="Z178" s="36" t="s">
        <v>827</v>
      </c>
      <c r="AA178" s="31">
        <v>89.78065217391304</v>
      </c>
      <c r="AB178" s="31">
        <v>0</v>
      </c>
      <c r="AC178" s="36">
        <v>0</v>
      </c>
      <c r="AD178" s="31">
        <v>0</v>
      </c>
      <c r="AE178" s="31">
        <v>0</v>
      </c>
      <c r="AF178" s="36" t="s">
        <v>827</v>
      </c>
      <c r="AG178" s="31">
        <v>0</v>
      </c>
      <c r="AH178" s="31">
        <v>0</v>
      </c>
      <c r="AI178" s="36" t="s">
        <v>827</v>
      </c>
      <c r="AJ178" t="s">
        <v>186</v>
      </c>
      <c r="AK178" s="37">
        <v>4</v>
      </c>
      <c r="AT178"/>
    </row>
    <row r="179" spans="1:46" x14ac:dyDescent="0.25">
      <c r="A179" t="s">
        <v>634</v>
      </c>
      <c r="B179" t="s">
        <v>418</v>
      </c>
      <c r="C179" t="s">
        <v>558</v>
      </c>
      <c r="D179" t="s">
        <v>574</v>
      </c>
      <c r="E179" s="31">
        <v>104.69565217391305</v>
      </c>
      <c r="F179" s="31">
        <v>393.93684782608693</v>
      </c>
      <c r="G179" s="31">
        <v>0</v>
      </c>
      <c r="H179" s="36">
        <v>0</v>
      </c>
      <c r="I179" s="31">
        <v>62.985108695652158</v>
      </c>
      <c r="J179" s="31">
        <v>0</v>
      </c>
      <c r="K179" s="36">
        <v>0</v>
      </c>
      <c r="L179" s="31">
        <v>62.985108695652158</v>
      </c>
      <c r="M179" s="31">
        <v>0</v>
      </c>
      <c r="N179" s="36">
        <v>0</v>
      </c>
      <c r="O179" s="31">
        <v>0</v>
      </c>
      <c r="P179" s="31">
        <v>0</v>
      </c>
      <c r="Q179" s="36" t="s">
        <v>827</v>
      </c>
      <c r="R179" s="31">
        <v>0</v>
      </c>
      <c r="S179" s="31">
        <v>0</v>
      </c>
      <c r="T179" s="36" t="s">
        <v>827</v>
      </c>
      <c r="U179" s="31">
        <v>113.05597826086957</v>
      </c>
      <c r="V179" s="31">
        <v>0</v>
      </c>
      <c r="W179" s="36">
        <v>0</v>
      </c>
      <c r="X179" s="31">
        <v>0</v>
      </c>
      <c r="Y179" s="31">
        <v>0</v>
      </c>
      <c r="Z179" s="36" t="s">
        <v>827</v>
      </c>
      <c r="AA179" s="31">
        <v>217.89576086956518</v>
      </c>
      <c r="AB179" s="31">
        <v>0</v>
      </c>
      <c r="AC179" s="36">
        <v>0</v>
      </c>
      <c r="AD179" s="31">
        <v>0</v>
      </c>
      <c r="AE179" s="31">
        <v>0</v>
      </c>
      <c r="AF179" s="36" t="s">
        <v>827</v>
      </c>
      <c r="AG179" s="31">
        <v>0</v>
      </c>
      <c r="AH179" s="31">
        <v>0</v>
      </c>
      <c r="AI179" s="36" t="s">
        <v>827</v>
      </c>
      <c r="AJ179" t="s">
        <v>198</v>
      </c>
      <c r="AK179" s="37">
        <v>4</v>
      </c>
      <c r="AT179"/>
    </row>
    <row r="180" spans="1:46" x14ac:dyDescent="0.25">
      <c r="A180" t="s">
        <v>634</v>
      </c>
      <c r="B180" t="s">
        <v>248</v>
      </c>
      <c r="C180" t="s">
        <v>462</v>
      </c>
      <c r="D180" t="s">
        <v>584</v>
      </c>
      <c r="E180" s="31">
        <v>35.739130434782609</v>
      </c>
      <c r="F180" s="31">
        <v>166.82793478260868</v>
      </c>
      <c r="G180" s="31">
        <v>25.048913043478258</v>
      </c>
      <c r="H180" s="36">
        <v>0.15014819356314141</v>
      </c>
      <c r="I180" s="31">
        <v>32.03141304347826</v>
      </c>
      <c r="J180" s="31">
        <v>0</v>
      </c>
      <c r="K180" s="36">
        <v>0</v>
      </c>
      <c r="L180" s="31">
        <v>18.103913043478261</v>
      </c>
      <c r="M180" s="31">
        <v>0</v>
      </c>
      <c r="N180" s="36">
        <v>0</v>
      </c>
      <c r="O180" s="31">
        <v>8.1883695652173909</v>
      </c>
      <c r="P180" s="31">
        <v>0</v>
      </c>
      <c r="Q180" s="36">
        <v>0</v>
      </c>
      <c r="R180" s="31">
        <v>5.7391304347826084</v>
      </c>
      <c r="S180" s="31">
        <v>0</v>
      </c>
      <c r="T180" s="36">
        <v>0</v>
      </c>
      <c r="U180" s="31">
        <v>38.604347826086972</v>
      </c>
      <c r="V180" s="31">
        <v>5.3451086956521738</v>
      </c>
      <c r="W180" s="36">
        <v>0.13845872282914737</v>
      </c>
      <c r="X180" s="31">
        <v>2.5869565217391304</v>
      </c>
      <c r="Y180" s="31">
        <v>0</v>
      </c>
      <c r="Z180" s="36">
        <v>0</v>
      </c>
      <c r="AA180" s="31">
        <v>93.605217391304308</v>
      </c>
      <c r="AB180" s="31">
        <v>19.703804347826086</v>
      </c>
      <c r="AC180" s="36">
        <v>0.21049899671144315</v>
      </c>
      <c r="AD180" s="31">
        <v>0</v>
      </c>
      <c r="AE180" s="31">
        <v>0</v>
      </c>
      <c r="AF180" s="36" t="s">
        <v>827</v>
      </c>
      <c r="AG180" s="31">
        <v>0</v>
      </c>
      <c r="AH180" s="31">
        <v>0</v>
      </c>
      <c r="AI180" s="36" t="s">
        <v>827</v>
      </c>
      <c r="AJ180" t="s">
        <v>28</v>
      </c>
      <c r="AK180" s="37">
        <v>4</v>
      </c>
      <c r="AT180"/>
    </row>
    <row r="181" spans="1:46" x14ac:dyDescent="0.25">
      <c r="A181" t="s">
        <v>634</v>
      </c>
      <c r="B181" t="s">
        <v>346</v>
      </c>
      <c r="C181" t="s">
        <v>530</v>
      </c>
      <c r="D181" t="s">
        <v>568</v>
      </c>
      <c r="E181" s="31">
        <v>58.217391304347828</v>
      </c>
      <c r="F181" s="31">
        <v>265.4682608695652</v>
      </c>
      <c r="G181" s="31">
        <v>0.15217391304347827</v>
      </c>
      <c r="H181" s="36">
        <v>5.7322827423895767E-4</v>
      </c>
      <c r="I181" s="31">
        <v>36.927608695652168</v>
      </c>
      <c r="J181" s="31">
        <v>0</v>
      </c>
      <c r="K181" s="36">
        <v>0</v>
      </c>
      <c r="L181" s="31">
        <v>27.077065217391304</v>
      </c>
      <c r="M181" s="31">
        <v>0</v>
      </c>
      <c r="N181" s="36">
        <v>0</v>
      </c>
      <c r="O181" s="31">
        <v>4.2853260869565215</v>
      </c>
      <c r="P181" s="31">
        <v>0</v>
      </c>
      <c r="Q181" s="36">
        <v>0</v>
      </c>
      <c r="R181" s="31">
        <v>5.5652173913043477</v>
      </c>
      <c r="S181" s="31">
        <v>0</v>
      </c>
      <c r="T181" s="36">
        <v>0</v>
      </c>
      <c r="U181" s="31">
        <v>64.926413043478277</v>
      </c>
      <c r="V181" s="31">
        <v>0</v>
      </c>
      <c r="W181" s="36">
        <v>0</v>
      </c>
      <c r="X181" s="31">
        <v>2.0794565217391301</v>
      </c>
      <c r="Y181" s="31">
        <v>0</v>
      </c>
      <c r="Z181" s="36">
        <v>0</v>
      </c>
      <c r="AA181" s="31">
        <v>161.53478260869562</v>
      </c>
      <c r="AB181" s="31">
        <v>0.15217391304347827</v>
      </c>
      <c r="AC181" s="36">
        <v>9.4205044007213438E-4</v>
      </c>
      <c r="AD181" s="31">
        <v>0</v>
      </c>
      <c r="AE181" s="31">
        <v>0</v>
      </c>
      <c r="AF181" s="36" t="s">
        <v>827</v>
      </c>
      <c r="AG181" s="31">
        <v>0</v>
      </c>
      <c r="AH181" s="31">
        <v>0</v>
      </c>
      <c r="AI181" s="36" t="s">
        <v>827</v>
      </c>
      <c r="AJ181" t="s">
        <v>126</v>
      </c>
      <c r="AK181" s="37">
        <v>4</v>
      </c>
      <c r="AT181"/>
    </row>
    <row r="182" spans="1:46" x14ac:dyDescent="0.25">
      <c r="A182" t="s">
        <v>634</v>
      </c>
      <c r="B182" t="s">
        <v>270</v>
      </c>
      <c r="C182" t="s">
        <v>466</v>
      </c>
      <c r="D182" t="s">
        <v>587</v>
      </c>
      <c r="E182" s="31">
        <v>107.93478260869566</v>
      </c>
      <c r="F182" s="31">
        <v>350.36554347826086</v>
      </c>
      <c r="G182" s="31">
        <v>53.133152173913047</v>
      </c>
      <c r="H182" s="36">
        <v>0.15165062079573416</v>
      </c>
      <c r="I182" s="31">
        <v>39.260869565217391</v>
      </c>
      <c r="J182" s="31">
        <v>0.78260869565217395</v>
      </c>
      <c r="K182" s="36">
        <v>1.993355481727575E-2</v>
      </c>
      <c r="L182" s="31">
        <v>29.521739130434781</v>
      </c>
      <c r="M182" s="31">
        <v>0.78260869565217395</v>
      </c>
      <c r="N182" s="36">
        <v>2.6509572901325482E-2</v>
      </c>
      <c r="O182" s="31">
        <v>4.2608695652173916</v>
      </c>
      <c r="P182" s="31">
        <v>0</v>
      </c>
      <c r="Q182" s="36">
        <v>0</v>
      </c>
      <c r="R182" s="31">
        <v>5.4782608695652177</v>
      </c>
      <c r="S182" s="31">
        <v>0</v>
      </c>
      <c r="T182" s="36">
        <v>0</v>
      </c>
      <c r="U182" s="31">
        <v>74.084239130434781</v>
      </c>
      <c r="V182" s="31">
        <v>12.274456521739131</v>
      </c>
      <c r="W182" s="36">
        <v>0.16568242673220115</v>
      </c>
      <c r="X182" s="31">
        <v>0</v>
      </c>
      <c r="Y182" s="31">
        <v>0</v>
      </c>
      <c r="Z182" s="36" t="s">
        <v>827</v>
      </c>
      <c r="AA182" s="31">
        <v>237.0204347826087</v>
      </c>
      <c r="AB182" s="31">
        <v>40.076086956521742</v>
      </c>
      <c r="AC182" s="36">
        <v>0.16908283453820713</v>
      </c>
      <c r="AD182" s="31">
        <v>0</v>
      </c>
      <c r="AE182" s="31">
        <v>0</v>
      </c>
      <c r="AF182" s="36" t="s">
        <v>827</v>
      </c>
      <c r="AG182" s="31">
        <v>0</v>
      </c>
      <c r="AH182" s="31">
        <v>0</v>
      </c>
      <c r="AI182" s="36" t="s">
        <v>827</v>
      </c>
      <c r="AJ182" t="s">
        <v>50</v>
      </c>
      <c r="AK182" s="37">
        <v>4</v>
      </c>
      <c r="AT182"/>
    </row>
    <row r="183" spans="1:46" x14ac:dyDescent="0.25">
      <c r="A183" t="s">
        <v>634</v>
      </c>
      <c r="B183" t="s">
        <v>226</v>
      </c>
      <c r="C183" t="s">
        <v>443</v>
      </c>
      <c r="D183" t="s">
        <v>569</v>
      </c>
      <c r="E183" s="31">
        <v>115.25</v>
      </c>
      <c r="F183" s="31">
        <v>358.31086956521744</v>
      </c>
      <c r="G183" s="31">
        <v>0</v>
      </c>
      <c r="H183" s="36">
        <v>0</v>
      </c>
      <c r="I183" s="31">
        <v>44.626195652173912</v>
      </c>
      <c r="J183" s="31">
        <v>0</v>
      </c>
      <c r="K183" s="36">
        <v>0</v>
      </c>
      <c r="L183" s="31">
        <v>29.943586956521738</v>
      </c>
      <c r="M183" s="31">
        <v>0</v>
      </c>
      <c r="N183" s="36">
        <v>0</v>
      </c>
      <c r="O183" s="31">
        <v>10.255543478260874</v>
      </c>
      <c r="P183" s="31">
        <v>0</v>
      </c>
      <c r="Q183" s="36">
        <v>0</v>
      </c>
      <c r="R183" s="31">
        <v>4.4270652173913039</v>
      </c>
      <c r="S183" s="31">
        <v>0</v>
      </c>
      <c r="T183" s="36">
        <v>0</v>
      </c>
      <c r="U183" s="31">
        <v>101.55750000000003</v>
      </c>
      <c r="V183" s="31">
        <v>0</v>
      </c>
      <c r="W183" s="36">
        <v>0</v>
      </c>
      <c r="X183" s="31">
        <v>7.5985869565217383</v>
      </c>
      <c r="Y183" s="31">
        <v>0</v>
      </c>
      <c r="Z183" s="36">
        <v>0</v>
      </c>
      <c r="AA183" s="31">
        <v>199.07913043478263</v>
      </c>
      <c r="AB183" s="31">
        <v>0</v>
      </c>
      <c r="AC183" s="36">
        <v>0</v>
      </c>
      <c r="AD183" s="31">
        <v>5.4494565217391315</v>
      </c>
      <c r="AE183" s="31">
        <v>0</v>
      </c>
      <c r="AF183" s="36">
        <v>0</v>
      </c>
      <c r="AG183" s="31">
        <v>0</v>
      </c>
      <c r="AH183" s="31">
        <v>0</v>
      </c>
      <c r="AI183" s="36" t="s">
        <v>827</v>
      </c>
      <c r="AJ183" t="s">
        <v>6</v>
      </c>
      <c r="AK183" s="37">
        <v>4</v>
      </c>
      <c r="AT183"/>
    </row>
    <row r="184" spans="1:46" x14ac:dyDescent="0.25">
      <c r="A184" t="s">
        <v>634</v>
      </c>
      <c r="B184" t="s">
        <v>266</v>
      </c>
      <c r="C184" t="s">
        <v>474</v>
      </c>
      <c r="D184" t="s">
        <v>594</v>
      </c>
      <c r="E184" s="31">
        <v>75.510869565217391</v>
      </c>
      <c r="F184" s="31">
        <v>284.46815217391304</v>
      </c>
      <c r="G184" s="31">
        <v>0</v>
      </c>
      <c r="H184" s="36">
        <v>0</v>
      </c>
      <c r="I184" s="31">
        <v>51.650434782608698</v>
      </c>
      <c r="J184" s="31">
        <v>0</v>
      </c>
      <c r="K184" s="36">
        <v>0</v>
      </c>
      <c r="L184" s="31">
        <v>51.650434782608698</v>
      </c>
      <c r="M184" s="31">
        <v>0</v>
      </c>
      <c r="N184" s="36">
        <v>0</v>
      </c>
      <c r="O184" s="31">
        <v>0</v>
      </c>
      <c r="P184" s="31">
        <v>0</v>
      </c>
      <c r="Q184" s="36" t="s">
        <v>827</v>
      </c>
      <c r="R184" s="31">
        <v>0</v>
      </c>
      <c r="S184" s="31">
        <v>0</v>
      </c>
      <c r="T184" s="36" t="s">
        <v>827</v>
      </c>
      <c r="U184" s="31">
        <v>67.27282608695657</v>
      </c>
      <c r="V184" s="31">
        <v>0</v>
      </c>
      <c r="W184" s="36">
        <v>0</v>
      </c>
      <c r="X184" s="31">
        <v>5.3694565217391297</v>
      </c>
      <c r="Y184" s="31">
        <v>0</v>
      </c>
      <c r="Z184" s="36">
        <v>0</v>
      </c>
      <c r="AA184" s="31">
        <v>158.9075</v>
      </c>
      <c r="AB184" s="31">
        <v>0</v>
      </c>
      <c r="AC184" s="36">
        <v>0</v>
      </c>
      <c r="AD184" s="31">
        <v>1.267934782608696</v>
      </c>
      <c r="AE184" s="31">
        <v>0</v>
      </c>
      <c r="AF184" s="36">
        <v>0</v>
      </c>
      <c r="AG184" s="31">
        <v>0</v>
      </c>
      <c r="AH184" s="31">
        <v>0</v>
      </c>
      <c r="AI184" s="36" t="s">
        <v>827</v>
      </c>
      <c r="AJ184" t="s">
        <v>46</v>
      </c>
      <c r="AK184" s="37">
        <v>4</v>
      </c>
      <c r="AT184"/>
    </row>
    <row r="185" spans="1:46" x14ac:dyDescent="0.25">
      <c r="A185" t="s">
        <v>634</v>
      </c>
      <c r="B185" t="s">
        <v>398</v>
      </c>
      <c r="C185" t="s">
        <v>490</v>
      </c>
      <c r="D185" t="s">
        <v>602</v>
      </c>
      <c r="E185" s="31">
        <v>125.46739130434783</v>
      </c>
      <c r="F185" s="31">
        <v>670.78750000000002</v>
      </c>
      <c r="G185" s="31">
        <v>0</v>
      </c>
      <c r="H185" s="36">
        <v>0</v>
      </c>
      <c r="I185" s="31">
        <v>60.777173913043463</v>
      </c>
      <c r="J185" s="31">
        <v>0</v>
      </c>
      <c r="K185" s="36">
        <v>0</v>
      </c>
      <c r="L185" s="31">
        <v>49.128804347826069</v>
      </c>
      <c r="M185" s="31">
        <v>0</v>
      </c>
      <c r="N185" s="36">
        <v>0</v>
      </c>
      <c r="O185" s="31">
        <v>6.274456521739129</v>
      </c>
      <c r="P185" s="31">
        <v>0</v>
      </c>
      <c r="Q185" s="36">
        <v>0</v>
      </c>
      <c r="R185" s="31">
        <v>5.3739130434782609</v>
      </c>
      <c r="S185" s="31">
        <v>0</v>
      </c>
      <c r="T185" s="36">
        <v>0</v>
      </c>
      <c r="U185" s="31">
        <v>155.59663043478261</v>
      </c>
      <c r="V185" s="31">
        <v>0</v>
      </c>
      <c r="W185" s="36">
        <v>0</v>
      </c>
      <c r="X185" s="31">
        <v>27.635652173913048</v>
      </c>
      <c r="Y185" s="31">
        <v>0</v>
      </c>
      <c r="Z185" s="36">
        <v>0</v>
      </c>
      <c r="AA185" s="31">
        <v>290.6047826086957</v>
      </c>
      <c r="AB185" s="31">
        <v>0</v>
      </c>
      <c r="AC185" s="36">
        <v>0</v>
      </c>
      <c r="AD185" s="31">
        <v>136.17326086956521</v>
      </c>
      <c r="AE185" s="31">
        <v>0</v>
      </c>
      <c r="AF185" s="36">
        <v>0</v>
      </c>
      <c r="AG185" s="31">
        <v>0</v>
      </c>
      <c r="AH185" s="31">
        <v>0</v>
      </c>
      <c r="AI185" s="36" t="s">
        <v>827</v>
      </c>
      <c r="AJ185" t="s">
        <v>178</v>
      </c>
      <c r="AK185" s="37">
        <v>4</v>
      </c>
      <c r="AT185"/>
    </row>
    <row r="186" spans="1:46" x14ac:dyDescent="0.25">
      <c r="A186" t="s">
        <v>634</v>
      </c>
      <c r="B186" t="s">
        <v>268</v>
      </c>
      <c r="C186" t="s">
        <v>471</v>
      </c>
      <c r="D186" t="s">
        <v>592</v>
      </c>
      <c r="E186" s="31">
        <v>93.815217391304344</v>
      </c>
      <c r="F186" s="31">
        <v>268.65717391304344</v>
      </c>
      <c r="G186" s="31">
        <v>0.18478260869565216</v>
      </c>
      <c r="H186" s="36">
        <v>6.8780076111223055E-4</v>
      </c>
      <c r="I186" s="31">
        <v>60.17434782608693</v>
      </c>
      <c r="J186" s="31">
        <v>8.6956521739130432E-2</v>
      </c>
      <c r="K186" s="36">
        <v>1.445076263899828E-3</v>
      </c>
      <c r="L186" s="31">
        <v>35.68521739130432</v>
      </c>
      <c r="M186" s="31">
        <v>8.6956521739130432E-2</v>
      </c>
      <c r="N186" s="36">
        <v>2.4367659242653171E-3</v>
      </c>
      <c r="O186" s="31">
        <v>18.75</v>
      </c>
      <c r="P186" s="31">
        <v>0</v>
      </c>
      <c r="Q186" s="36">
        <v>0</v>
      </c>
      <c r="R186" s="31">
        <v>5.7391304347826084</v>
      </c>
      <c r="S186" s="31">
        <v>0</v>
      </c>
      <c r="T186" s="36">
        <v>0</v>
      </c>
      <c r="U186" s="31">
        <v>59.538478260869546</v>
      </c>
      <c r="V186" s="31">
        <v>0</v>
      </c>
      <c r="W186" s="36">
        <v>0</v>
      </c>
      <c r="X186" s="31">
        <v>5.7661956521739119</v>
      </c>
      <c r="Y186" s="31">
        <v>9.7826086956521743E-2</v>
      </c>
      <c r="Z186" s="36">
        <v>1.6965447039529496E-2</v>
      </c>
      <c r="AA186" s="31">
        <v>134.70054347826087</v>
      </c>
      <c r="AB186" s="31">
        <v>0</v>
      </c>
      <c r="AC186" s="36">
        <v>0</v>
      </c>
      <c r="AD186" s="31">
        <v>8.4776086956521759</v>
      </c>
      <c r="AE186" s="31">
        <v>0</v>
      </c>
      <c r="AF186" s="36">
        <v>0</v>
      </c>
      <c r="AG186" s="31">
        <v>0</v>
      </c>
      <c r="AH186" s="31">
        <v>0</v>
      </c>
      <c r="AI186" s="36" t="s">
        <v>827</v>
      </c>
      <c r="AJ186" t="s">
        <v>48</v>
      </c>
      <c r="AK186" s="37">
        <v>4</v>
      </c>
      <c r="AT186"/>
    </row>
    <row r="187" spans="1:46" x14ac:dyDescent="0.25">
      <c r="A187" t="s">
        <v>634</v>
      </c>
      <c r="B187" t="s">
        <v>421</v>
      </c>
      <c r="C187" t="s">
        <v>559</v>
      </c>
      <c r="D187" t="s">
        <v>592</v>
      </c>
      <c r="E187" s="31">
        <v>48.641304347826086</v>
      </c>
      <c r="F187" s="31">
        <v>209.14673913043478</v>
      </c>
      <c r="G187" s="31">
        <v>0</v>
      </c>
      <c r="H187" s="36">
        <v>0</v>
      </c>
      <c r="I187" s="31">
        <v>36.567934782608695</v>
      </c>
      <c r="J187" s="31">
        <v>0</v>
      </c>
      <c r="K187" s="36">
        <v>0</v>
      </c>
      <c r="L187" s="31">
        <v>29.785326086956523</v>
      </c>
      <c r="M187" s="31">
        <v>0</v>
      </c>
      <c r="N187" s="36">
        <v>0</v>
      </c>
      <c r="O187" s="31">
        <v>1.1304347826086956</v>
      </c>
      <c r="P187" s="31">
        <v>0</v>
      </c>
      <c r="Q187" s="36">
        <v>0</v>
      </c>
      <c r="R187" s="31">
        <v>5.6521739130434785</v>
      </c>
      <c r="S187" s="31">
        <v>0</v>
      </c>
      <c r="T187" s="36">
        <v>0</v>
      </c>
      <c r="U187" s="31">
        <v>49.6875</v>
      </c>
      <c r="V187" s="31">
        <v>0</v>
      </c>
      <c r="W187" s="36">
        <v>0</v>
      </c>
      <c r="X187" s="31">
        <v>5.2717391304347823</v>
      </c>
      <c r="Y187" s="31">
        <v>0</v>
      </c>
      <c r="Z187" s="36">
        <v>0</v>
      </c>
      <c r="AA187" s="31">
        <v>113.22282608695652</v>
      </c>
      <c r="AB187" s="31">
        <v>0</v>
      </c>
      <c r="AC187" s="36">
        <v>0</v>
      </c>
      <c r="AD187" s="31">
        <v>4.3967391304347823</v>
      </c>
      <c r="AE187" s="31">
        <v>0</v>
      </c>
      <c r="AF187" s="36">
        <v>0</v>
      </c>
      <c r="AG187" s="31">
        <v>0</v>
      </c>
      <c r="AH187" s="31">
        <v>0</v>
      </c>
      <c r="AI187" s="36" t="s">
        <v>827</v>
      </c>
      <c r="AJ187" t="s">
        <v>201</v>
      </c>
      <c r="AK187" s="37">
        <v>4</v>
      </c>
      <c r="AT187"/>
    </row>
    <row r="188" spans="1:46" x14ac:dyDescent="0.25">
      <c r="A188" t="s">
        <v>634</v>
      </c>
      <c r="B188" t="s">
        <v>362</v>
      </c>
      <c r="C188" t="s">
        <v>441</v>
      </c>
      <c r="D188" t="s">
        <v>568</v>
      </c>
      <c r="E188" s="31">
        <v>84.456521739130437</v>
      </c>
      <c r="F188" s="31">
        <v>297.77586956521742</v>
      </c>
      <c r="G188" s="31">
        <v>0</v>
      </c>
      <c r="H188" s="36">
        <v>0</v>
      </c>
      <c r="I188" s="31">
        <v>57.360869565217385</v>
      </c>
      <c r="J188" s="31">
        <v>0</v>
      </c>
      <c r="K188" s="36">
        <v>0</v>
      </c>
      <c r="L188" s="31">
        <v>36.056521739130424</v>
      </c>
      <c r="M188" s="31">
        <v>0</v>
      </c>
      <c r="N188" s="36">
        <v>0</v>
      </c>
      <c r="O188" s="31">
        <v>15.739130434782609</v>
      </c>
      <c r="P188" s="31">
        <v>0</v>
      </c>
      <c r="Q188" s="36">
        <v>0</v>
      </c>
      <c r="R188" s="31">
        <v>5.5652173913043477</v>
      </c>
      <c r="S188" s="31">
        <v>0</v>
      </c>
      <c r="T188" s="36">
        <v>0</v>
      </c>
      <c r="U188" s="31">
        <v>53.202173913043495</v>
      </c>
      <c r="V188" s="31">
        <v>0</v>
      </c>
      <c r="W188" s="36">
        <v>0</v>
      </c>
      <c r="X188" s="31">
        <v>7.5844565217391331</v>
      </c>
      <c r="Y188" s="31">
        <v>0</v>
      </c>
      <c r="Z188" s="36">
        <v>0</v>
      </c>
      <c r="AA188" s="31">
        <v>172.45250000000004</v>
      </c>
      <c r="AB188" s="31">
        <v>0</v>
      </c>
      <c r="AC188" s="36">
        <v>0</v>
      </c>
      <c r="AD188" s="31">
        <v>7.1758695652173907</v>
      </c>
      <c r="AE188" s="31">
        <v>0</v>
      </c>
      <c r="AF188" s="36">
        <v>0</v>
      </c>
      <c r="AG188" s="31">
        <v>0</v>
      </c>
      <c r="AH188" s="31">
        <v>0</v>
      </c>
      <c r="AI188" s="36" t="s">
        <v>827</v>
      </c>
      <c r="AJ188" t="s">
        <v>142</v>
      </c>
      <c r="AK188" s="37">
        <v>4</v>
      </c>
      <c r="AT188"/>
    </row>
    <row r="189" spans="1:46" x14ac:dyDescent="0.25">
      <c r="A189" t="s">
        <v>634</v>
      </c>
      <c r="B189" t="s">
        <v>256</v>
      </c>
      <c r="C189" t="s">
        <v>441</v>
      </c>
      <c r="D189" t="s">
        <v>568</v>
      </c>
      <c r="E189" s="31">
        <v>66.163043478260875</v>
      </c>
      <c r="F189" s="31">
        <v>194.3682608695652</v>
      </c>
      <c r="G189" s="31">
        <v>1.2173913043478262</v>
      </c>
      <c r="H189" s="36">
        <v>6.2633235431621293E-3</v>
      </c>
      <c r="I189" s="31">
        <v>32.630869565217395</v>
      </c>
      <c r="J189" s="31">
        <v>1.2173913043478262</v>
      </c>
      <c r="K189" s="36">
        <v>3.7307963917869183E-2</v>
      </c>
      <c r="L189" s="31">
        <v>9.3265217391304365</v>
      </c>
      <c r="M189" s="31">
        <v>1.2173913043478262</v>
      </c>
      <c r="N189" s="36">
        <v>0.13053004521933709</v>
      </c>
      <c r="O189" s="31">
        <v>18.695652173913043</v>
      </c>
      <c r="P189" s="31">
        <v>0</v>
      </c>
      <c r="Q189" s="36">
        <v>0</v>
      </c>
      <c r="R189" s="31">
        <v>4.6086956521739131</v>
      </c>
      <c r="S189" s="31">
        <v>0</v>
      </c>
      <c r="T189" s="36">
        <v>0</v>
      </c>
      <c r="U189" s="31">
        <v>36.319999999999993</v>
      </c>
      <c r="V189" s="31">
        <v>0</v>
      </c>
      <c r="W189" s="36">
        <v>0</v>
      </c>
      <c r="X189" s="31">
        <v>3.3377173913043485</v>
      </c>
      <c r="Y189" s="31">
        <v>0</v>
      </c>
      <c r="Z189" s="36">
        <v>0</v>
      </c>
      <c r="AA189" s="31">
        <v>111.82467391304347</v>
      </c>
      <c r="AB189" s="31">
        <v>0</v>
      </c>
      <c r="AC189" s="36">
        <v>0</v>
      </c>
      <c r="AD189" s="31">
        <v>10.255000000000001</v>
      </c>
      <c r="AE189" s="31">
        <v>0</v>
      </c>
      <c r="AF189" s="36">
        <v>0</v>
      </c>
      <c r="AG189" s="31">
        <v>0</v>
      </c>
      <c r="AH189" s="31">
        <v>0</v>
      </c>
      <c r="AI189" s="36" t="s">
        <v>827</v>
      </c>
      <c r="AJ189" t="s">
        <v>36</v>
      </c>
      <c r="AK189" s="37">
        <v>4</v>
      </c>
      <c r="AT189"/>
    </row>
    <row r="190" spans="1:46" x14ac:dyDescent="0.25">
      <c r="A190" t="s">
        <v>634</v>
      </c>
      <c r="B190" t="s">
        <v>313</v>
      </c>
      <c r="C190" t="s">
        <v>504</v>
      </c>
      <c r="D190" t="s">
        <v>611</v>
      </c>
      <c r="E190" s="31">
        <v>87.858695652173907</v>
      </c>
      <c r="F190" s="31">
        <v>418.24456521739131</v>
      </c>
      <c r="G190" s="31">
        <v>0</v>
      </c>
      <c r="H190" s="36">
        <v>0</v>
      </c>
      <c r="I190" s="31">
        <v>37.021739130434781</v>
      </c>
      <c r="J190" s="31">
        <v>0</v>
      </c>
      <c r="K190" s="36">
        <v>0</v>
      </c>
      <c r="L190" s="31">
        <v>21.760869565217391</v>
      </c>
      <c r="M190" s="31">
        <v>0</v>
      </c>
      <c r="N190" s="36">
        <v>0</v>
      </c>
      <c r="O190" s="31">
        <v>9.304347826086957</v>
      </c>
      <c r="P190" s="31">
        <v>0</v>
      </c>
      <c r="Q190" s="36">
        <v>0</v>
      </c>
      <c r="R190" s="31">
        <v>5.9565217391304346</v>
      </c>
      <c r="S190" s="31">
        <v>0</v>
      </c>
      <c r="T190" s="36">
        <v>0</v>
      </c>
      <c r="U190" s="31">
        <v>90.581521739130437</v>
      </c>
      <c r="V190" s="31">
        <v>0</v>
      </c>
      <c r="W190" s="36">
        <v>0</v>
      </c>
      <c r="X190" s="31">
        <v>6.6005434782608692</v>
      </c>
      <c r="Y190" s="31">
        <v>0</v>
      </c>
      <c r="Z190" s="36">
        <v>0</v>
      </c>
      <c r="AA190" s="31">
        <v>260.36141304347825</v>
      </c>
      <c r="AB190" s="31">
        <v>0</v>
      </c>
      <c r="AC190" s="36">
        <v>0</v>
      </c>
      <c r="AD190" s="31">
        <v>23.679347826086957</v>
      </c>
      <c r="AE190" s="31">
        <v>0</v>
      </c>
      <c r="AF190" s="36">
        <v>0</v>
      </c>
      <c r="AG190" s="31">
        <v>0</v>
      </c>
      <c r="AH190" s="31">
        <v>0</v>
      </c>
      <c r="AI190" s="36" t="s">
        <v>827</v>
      </c>
      <c r="AJ190" t="s">
        <v>93</v>
      </c>
      <c r="AK190" s="37">
        <v>4</v>
      </c>
      <c r="AT190"/>
    </row>
    <row r="191" spans="1:46" x14ac:dyDescent="0.25">
      <c r="A191" t="s">
        <v>634</v>
      </c>
      <c r="B191" t="s">
        <v>261</v>
      </c>
      <c r="C191" t="s">
        <v>470</v>
      </c>
      <c r="D191" t="s">
        <v>591</v>
      </c>
      <c r="E191" s="31">
        <v>55.097826086956523</v>
      </c>
      <c r="F191" s="31">
        <v>208.1898913043479</v>
      </c>
      <c r="G191" s="31">
        <v>0</v>
      </c>
      <c r="H191" s="36">
        <v>0</v>
      </c>
      <c r="I191" s="31">
        <v>36.411630434782616</v>
      </c>
      <c r="J191" s="31">
        <v>0</v>
      </c>
      <c r="K191" s="36">
        <v>0</v>
      </c>
      <c r="L191" s="31">
        <v>24.933369565217401</v>
      </c>
      <c r="M191" s="31">
        <v>0</v>
      </c>
      <c r="N191" s="36">
        <v>0</v>
      </c>
      <c r="O191" s="31">
        <v>5.7391304347826084</v>
      </c>
      <c r="P191" s="31">
        <v>0</v>
      </c>
      <c r="Q191" s="36">
        <v>0</v>
      </c>
      <c r="R191" s="31">
        <v>5.7391304347826084</v>
      </c>
      <c r="S191" s="31">
        <v>0</v>
      </c>
      <c r="T191" s="36">
        <v>0</v>
      </c>
      <c r="U191" s="31">
        <v>66.050326086956531</v>
      </c>
      <c r="V191" s="31">
        <v>0</v>
      </c>
      <c r="W191" s="36">
        <v>0</v>
      </c>
      <c r="X191" s="31">
        <v>0</v>
      </c>
      <c r="Y191" s="31">
        <v>0</v>
      </c>
      <c r="Z191" s="36" t="s">
        <v>827</v>
      </c>
      <c r="AA191" s="31">
        <v>105.72793478260873</v>
      </c>
      <c r="AB191" s="31">
        <v>0</v>
      </c>
      <c r="AC191" s="36">
        <v>0</v>
      </c>
      <c r="AD191" s="31">
        <v>0</v>
      </c>
      <c r="AE191" s="31">
        <v>0</v>
      </c>
      <c r="AF191" s="36" t="s">
        <v>827</v>
      </c>
      <c r="AG191" s="31">
        <v>0</v>
      </c>
      <c r="AH191" s="31">
        <v>0</v>
      </c>
      <c r="AI191" s="36" t="s">
        <v>827</v>
      </c>
      <c r="AJ191" t="s">
        <v>41</v>
      </c>
      <c r="AK191" s="37">
        <v>4</v>
      </c>
      <c r="AT191"/>
    </row>
    <row r="192" spans="1:46" x14ac:dyDescent="0.25">
      <c r="A192" t="s">
        <v>634</v>
      </c>
      <c r="B192" t="s">
        <v>413</v>
      </c>
      <c r="C192" t="s">
        <v>468</v>
      </c>
      <c r="D192" t="s">
        <v>589</v>
      </c>
      <c r="E192" s="31">
        <v>69.173913043478265</v>
      </c>
      <c r="F192" s="31">
        <v>269.05576086956523</v>
      </c>
      <c r="G192" s="31">
        <v>0</v>
      </c>
      <c r="H192" s="36">
        <v>0</v>
      </c>
      <c r="I192" s="31">
        <v>57.436739130434788</v>
      </c>
      <c r="J192" s="31">
        <v>0</v>
      </c>
      <c r="K192" s="36">
        <v>0</v>
      </c>
      <c r="L192" s="31">
        <v>45.936739130434788</v>
      </c>
      <c r="M192" s="31">
        <v>0</v>
      </c>
      <c r="N192" s="36">
        <v>0</v>
      </c>
      <c r="O192" s="31">
        <v>5.7608695652173916</v>
      </c>
      <c r="P192" s="31">
        <v>0</v>
      </c>
      <c r="Q192" s="36">
        <v>0</v>
      </c>
      <c r="R192" s="31">
        <v>5.7391304347826084</v>
      </c>
      <c r="S192" s="31">
        <v>0</v>
      </c>
      <c r="T192" s="36">
        <v>0</v>
      </c>
      <c r="U192" s="31">
        <v>68.028478260869562</v>
      </c>
      <c r="V192" s="31">
        <v>0</v>
      </c>
      <c r="W192" s="36">
        <v>0</v>
      </c>
      <c r="X192" s="31">
        <v>0</v>
      </c>
      <c r="Y192" s="31">
        <v>0</v>
      </c>
      <c r="Z192" s="36" t="s">
        <v>827</v>
      </c>
      <c r="AA192" s="31">
        <v>143.59054347826086</v>
      </c>
      <c r="AB192" s="31">
        <v>0</v>
      </c>
      <c r="AC192" s="36">
        <v>0</v>
      </c>
      <c r="AD192" s="31">
        <v>0</v>
      </c>
      <c r="AE192" s="31">
        <v>0</v>
      </c>
      <c r="AF192" s="36" t="s">
        <v>827</v>
      </c>
      <c r="AG192" s="31">
        <v>0</v>
      </c>
      <c r="AH192" s="31">
        <v>0</v>
      </c>
      <c r="AI192" s="36" t="s">
        <v>827</v>
      </c>
      <c r="AJ192" t="s">
        <v>193</v>
      </c>
      <c r="AK192" s="37">
        <v>4</v>
      </c>
      <c r="AT192"/>
    </row>
    <row r="193" spans="1:46" x14ac:dyDescent="0.25">
      <c r="A193" t="s">
        <v>634</v>
      </c>
      <c r="B193" t="s">
        <v>411</v>
      </c>
      <c r="C193" t="s">
        <v>441</v>
      </c>
      <c r="D193" t="s">
        <v>568</v>
      </c>
      <c r="E193" s="31">
        <v>68.923913043478265</v>
      </c>
      <c r="F193" s="31">
        <v>339.72826086956519</v>
      </c>
      <c r="G193" s="31">
        <v>1.6521739130434783</v>
      </c>
      <c r="H193" s="36">
        <v>4.8632218844984806E-3</v>
      </c>
      <c r="I193" s="31">
        <v>28.671195652173914</v>
      </c>
      <c r="J193" s="31">
        <v>1.6521739130434783</v>
      </c>
      <c r="K193" s="36">
        <v>5.7624869680598996E-2</v>
      </c>
      <c r="L193" s="31">
        <v>26.413043478260871</v>
      </c>
      <c r="M193" s="31">
        <v>1.6521739130434783</v>
      </c>
      <c r="N193" s="36">
        <v>6.2551440329218111E-2</v>
      </c>
      <c r="O193" s="31">
        <v>2.2581521739130435</v>
      </c>
      <c r="P193" s="31">
        <v>0</v>
      </c>
      <c r="Q193" s="36">
        <v>0</v>
      </c>
      <c r="R193" s="31">
        <v>0</v>
      </c>
      <c r="S193" s="31">
        <v>0</v>
      </c>
      <c r="T193" s="36" t="s">
        <v>827</v>
      </c>
      <c r="U193" s="31">
        <v>51.728260869565219</v>
      </c>
      <c r="V193" s="31">
        <v>0</v>
      </c>
      <c r="W193" s="36">
        <v>0</v>
      </c>
      <c r="X193" s="31">
        <v>7.2038043478260869</v>
      </c>
      <c r="Y193" s="31">
        <v>0</v>
      </c>
      <c r="Z193" s="36">
        <v>0</v>
      </c>
      <c r="AA193" s="31">
        <v>228.4266304347826</v>
      </c>
      <c r="AB193" s="31">
        <v>0</v>
      </c>
      <c r="AC193" s="36">
        <v>0</v>
      </c>
      <c r="AD193" s="31">
        <v>23.698369565217391</v>
      </c>
      <c r="AE193" s="31">
        <v>0</v>
      </c>
      <c r="AF193" s="36">
        <v>0</v>
      </c>
      <c r="AG193" s="31">
        <v>0</v>
      </c>
      <c r="AH193" s="31">
        <v>0</v>
      </c>
      <c r="AI193" s="36" t="s">
        <v>827</v>
      </c>
      <c r="AJ193" t="s">
        <v>191</v>
      </c>
      <c r="AK193" s="37">
        <v>4</v>
      </c>
      <c r="AT193"/>
    </row>
    <row r="194" spans="1:46" x14ac:dyDescent="0.25">
      <c r="A194" t="s">
        <v>634</v>
      </c>
      <c r="B194" t="s">
        <v>250</v>
      </c>
      <c r="C194" t="s">
        <v>464</v>
      </c>
      <c r="D194" t="s">
        <v>585</v>
      </c>
      <c r="E194" s="31">
        <v>147.90217391304347</v>
      </c>
      <c r="F194" s="31">
        <v>434.81793478260869</v>
      </c>
      <c r="G194" s="31">
        <v>0</v>
      </c>
      <c r="H194" s="36">
        <v>0</v>
      </c>
      <c r="I194" s="31">
        <v>84.904891304347828</v>
      </c>
      <c r="J194" s="31">
        <v>0</v>
      </c>
      <c r="K194" s="36">
        <v>0</v>
      </c>
      <c r="L194" s="31">
        <v>75.165760869565219</v>
      </c>
      <c r="M194" s="31">
        <v>0</v>
      </c>
      <c r="N194" s="36">
        <v>0</v>
      </c>
      <c r="O194" s="31">
        <v>4.9565217391304346</v>
      </c>
      <c r="P194" s="31">
        <v>0</v>
      </c>
      <c r="Q194" s="36">
        <v>0</v>
      </c>
      <c r="R194" s="31">
        <v>4.7826086956521738</v>
      </c>
      <c r="S194" s="31">
        <v>0</v>
      </c>
      <c r="T194" s="36">
        <v>0</v>
      </c>
      <c r="U194" s="31">
        <v>111.26358695652173</v>
      </c>
      <c r="V194" s="31">
        <v>0</v>
      </c>
      <c r="W194" s="36">
        <v>0</v>
      </c>
      <c r="X194" s="31">
        <v>0</v>
      </c>
      <c r="Y194" s="31">
        <v>0</v>
      </c>
      <c r="Z194" s="36" t="s">
        <v>827</v>
      </c>
      <c r="AA194" s="31">
        <v>238.64945652173913</v>
      </c>
      <c r="AB194" s="31">
        <v>0</v>
      </c>
      <c r="AC194" s="36">
        <v>0</v>
      </c>
      <c r="AD194" s="31">
        <v>0</v>
      </c>
      <c r="AE194" s="31">
        <v>0</v>
      </c>
      <c r="AF194" s="36" t="s">
        <v>827</v>
      </c>
      <c r="AG194" s="31">
        <v>0</v>
      </c>
      <c r="AH194" s="31">
        <v>0</v>
      </c>
      <c r="AI194" s="36" t="s">
        <v>827</v>
      </c>
      <c r="AJ194" t="s">
        <v>30</v>
      </c>
      <c r="AK194" s="37">
        <v>4</v>
      </c>
      <c r="AT194"/>
    </row>
    <row r="195" spans="1:46" x14ac:dyDescent="0.25">
      <c r="A195" t="s">
        <v>634</v>
      </c>
      <c r="B195" t="s">
        <v>235</v>
      </c>
      <c r="C195" t="s">
        <v>453</v>
      </c>
      <c r="D195" t="s">
        <v>578</v>
      </c>
      <c r="E195" s="31">
        <v>92.054347826086953</v>
      </c>
      <c r="F195" s="31">
        <v>301.26836956521743</v>
      </c>
      <c r="G195" s="31">
        <v>0</v>
      </c>
      <c r="H195" s="36">
        <v>0</v>
      </c>
      <c r="I195" s="31">
        <v>44.761956521739123</v>
      </c>
      <c r="J195" s="31">
        <v>0</v>
      </c>
      <c r="K195" s="36">
        <v>0</v>
      </c>
      <c r="L195" s="31">
        <v>19.935869565217384</v>
      </c>
      <c r="M195" s="31">
        <v>0</v>
      </c>
      <c r="N195" s="36">
        <v>0</v>
      </c>
      <c r="O195" s="31">
        <v>19.913043478260871</v>
      </c>
      <c r="P195" s="31">
        <v>0</v>
      </c>
      <c r="Q195" s="36">
        <v>0</v>
      </c>
      <c r="R195" s="31">
        <v>4.9130434782608692</v>
      </c>
      <c r="S195" s="31">
        <v>0</v>
      </c>
      <c r="T195" s="36">
        <v>0</v>
      </c>
      <c r="U195" s="31">
        <v>63.207173913043469</v>
      </c>
      <c r="V195" s="31">
        <v>0</v>
      </c>
      <c r="W195" s="36">
        <v>0</v>
      </c>
      <c r="X195" s="31">
        <v>1.5221739130434788</v>
      </c>
      <c r="Y195" s="31">
        <v>0</v>
      </c>
      <c r="Z195" s="36">
        <v>0</v>
      </c>
      <c r="AA195" s="31">
        <v>191.77706521739137</v>
      </c>
      <c r="AB195" s="31">
        <v>0</v>
      </c>
      <c r="AC195" s="36">
        <v>0</v>
      </c>
      <c r="AD195" s="31">
        <v>0</v>
      </c>
      <c r="AE195" s="31">
        <v>0</v>
      </c>
      <c r="AF195" s="36" t="s">
        <v>827</v>
      </c>
      <c r="AG195" s="31">
        <v>0</v>
      </c>
      <c r="AH195" s="31">
        <v>0</v>
      </c>
      <c r="AI195" s="36" t="s">
        <v>827</v>
      </c>
      <c r="AJ195" t="s">
        <v>15</v>
      </c>
      <c r="AK195" s="37">
        <v>4</v>
      </c>
      <c r="AT195"/>
    </row>
    <row r="196" spans="1:46" x14ac:dyDescent="0.25">
      <c r="A196" t="s">
        <v>634</v>
      </c>
      <c r="B196" t="s">
        <v>294</v>
      </c>
      <c r="C196" t="s">
        <v>492</v>
      </c>
      <c r="D196" t="s">
        <v>603</v>
      </c>
      <c r="E196" s="31">
        <v>55.021739130434781</v>
      </c>
      <c r="F196" s="31">
        <v>250.17380434782606</v>
      </c>
      <c r="G196" s="31">
        <v>0</v>
      </c>
      <c r="H196" s="36">
        <v>0</v>
      </c>
      <c r="I196" s="31">
        <v>53.10891304347826</v>
      </c>
      <c r="J196" s="31">
        <v>0</v>
      </c>
      <c r="K196" s="36">
        <v>0</v>
      </c>
      <c r="L196" s="31">
        <v>42.070869565217393</v>
      </c>
      <c r="M196" s="31">
        <v>0</v>
      </c>
      <c r="N196" s="36">
        <v>0</v>
      </c>
      <c r="O196" s="31">
        <v>5.2989130434782608</v>
      </c>
      <c r="P196" s="31">
        <v>0</v>
      </c>
      <c r="Q196" s="36">
        <v>0</v>
      </c>
      <c r="R196" s="31">
        <v>5.7391304347826084</v>
      </c>
      <c r="S196" s="31">
        <v>0</v>
      </c>
      <c r="T196" s="36">
        <v>0</v>
      </c>
      <c r="U196" s="31">
        <v>55.485108695652173</v>
      </c>
      <c r="V196" s="31">
        <v>0</v>
      </c>
      <c r="W196" s="36">
        <v>0</v>
      </c>
      <c r="X196" s="31">
        <v>0</v>
      </c>
      <c r="Y196" s="31">
        <v>0</v>
      </c>
      <c r="Z196" s="36" t="s">
        <v>827</v>
      </c>
      <c r="AA196" s="31">
        <v>141.57978260869564</v>
      </c>
      <c r="AB196" s="31">
        <v>0</v>
      </c>
      <c r="AC196" s="36">
        <v>0</v>
      </c>
      <c r="AD196" s="31">
        <v>0</v>
      </c>
      <c r="AE196" s="31">
        <v>0</v>
      </c>
      <c r="AF196" s="36" t="s">
        <v>827</v>
      </c>
      <c r="AG196" s="31">
        <v>0</v>
      </c>
      <c r="AH196" s="31">
        <v>0</v>
      </c>
      <c r="AI196" s="36" t="s">
        <v>827</v>
      </c>
      <c r="AJ196" t="s">
        <v>74</v>
      </c>
      <c r="AK196" s="37">
        <v>4</v>
      </c>
      <c r="AT196"/>
    </row>
    <row r="197" spans="1:46" x14ac:dyDescent="0.25">
      <c r="A197" t="s">
        <v>634</v>
      </c>
      <c r="B197" t="s">
        <v>305</v>
      </c>
      <c r="C197" t="s">
        <v>440</v>
      </c>
      <c r="D197" t="s">
        <v>567</v>
      </c>
      <c r="E197" s="31">
        <v>122.41304347826087</v>
      </c>
      <c r="F197" s="31">
        <v>413.14945652173918</v>
      </c>
      <c r="G197" s="31">
        <v>0</v>
      </c>
      <c r="H197" s="36">
        <v>0</v>
      </c>
      <c r="I197" s="31">
        <v>50.326086956521735</v>
      </c>
      <c r="J197" s="31">
        <v>0</v>
      </c>
      <c r="K197" s="36">
        <v>0</v>
      </c>
      <c r="L197" s="31">
        <v>4.7744565217391308</v>
      </c>
      <c r="M197" s="31">
        <v>0</v>
      </c>
      <c r="N197" s="36">
        <v>0</v>
      </c>
      <c r="O197" s="31">
        <v>24.638586956521738</v>
      </c>
      <c r="P197" s="31">
        <v>0</v>
      </c>
      <c r="Q197" s="36">
        <v>0</v>
      </c>
      <c r="R197" s="31">
        <v>20.913043478260871</v>
      </c>
      <c r="S197" s="31">
        <v>0</v>
      </c>
      <c r="T197" s="36">
        <v>0</v>
      </c>
      <c r="U197" s="31">
        <v>90.779891304347828</v>
      </c>
      <c r="V197" s="31">
        <v>0</v>
      </c>
      <c r="W197" s="36">
        <v>0</v>
      </c>
      <c r="X197" s="31">
        <v>10.353260869565217</v>
      </c>
      <c r="Y197" s="31">
        <v>0</v>
      </c>
      <c r="Z197" s="36">
        <v>0</v>
      </c>
      <c r="AA197" s="31">
        <v>250.39402173913044</v>
      </c>
      <c r="AB197" s="31">
        <v>0</v>
      </c>
      <c r="AC197" s="36">
        <v>0</v>
      </c>
      <c r="AD197" s="31">
        <v>11.296195652173912</v>
      </c>
      <c r="AE197" s="31">
        <v>0</v>
      </c>
      <c r="AF197" s="36">
        <v>0</v>
      </c>
      <c r="AG197" s="31">
        <v>0</v>
      </c>
      <c r="AH197" s="31">
        <v>0</v>
      </c>
      <c r="AI197" s="36" t="s">
        <v>827</v>
      </c>
      <c r="AJ197" t="s">
        <v>85</v>
      </c>
      <c r="AK197" s="37">
        <v>4</v>
      </c>
      <c r="AT197"/>
    </row>
    <row r="198" spans="1:46" x14ac:dyDescent="0.25">
      <c r="A198" t="s">
        <v>634</v>
      </c>
      <c r="B198" t="s">
        <v>306</v>
      </c>
      <c r="C198" t="s">
        <v>499</v>
      </c>
      <c r="D198" t="s">
        <v>567</v>
      </c>
      <c r="E198" s="31">
        <v>199.42391304347825</v>
      </c>
      <c r="F198" s="31">
        <v>836.6883695652175</v>
      </c>
      <c r="G198" s="31">
        <v>0</v>
      </c>
      <c r="H198" s="36">
        <v>0</v>
      </c>
      <c r="I198" s="31">
        <v>111.39608695652173</v>
      </c>
      <c r="J198" s="31">
        <v>0</v>
      </c>
      <c r="K198" s="36">
        <v>0</v>
      </c>
      <c r="L198" s="31">
        <v>71.823804347826069</v>
      </c>
      <c r="M198" s="31">
        <v>0</v>
      </c>
      <c r="N198" s="36">
        <v>0</v>
      </c>
      <c r="O198" s="31">
        <v>33.985869565217406</v>
      </c>
      <c r="P198" s="31">
        <v>0</v>
      </c>
      <c r="Q198" s="36">
        <v>0</v>
      </c>
      <c r="R198" s="31">
        <v>5.5864130434782613</v>
      </c>
      <c r="S198" s="31">
        <v>0</v>
      </c>
      <c r="T198" s="36">
        <v>0</v>
      </c>
      <c r="U198" s="31">
        <v>195.19619565217391</v>
      </c>
      <c r="V198" s="31">
        <v>0</v>
      </c>
      <c r="W198" s="36">
        <v>0</v>
      </c>
      <c r="X198" s="31">
        <v>21.683152173913044</v>
      </c>
      <c r="Y198" s="31">
        <v>0</v>
      </c>
      <c r="Z198" s="36">
        <v>0</v>
      </c>
      <c r="AA198" s="31">
        <v>501.95565217391311</v>
      </c>
      <c r="AB198" s="31">
        <v>0</v>
      </c>
      <c r="AC198" s="36">
        <v>0</v>
      </c>
      <c r="AD198" s="31">
        <v>6.457282608695655</v>
      </c>
      <c r="AE198" s="31">
        <v>0</v>
      </c>
      <c r="AF198" s="36">
        <v>0</v>
      </c>
      <c r="AG198" s="31">
        <v>0</v>
      </c>
      <c r="AH198" s="31">
        <v>0</v>
      </c>
      <c r="AI198" s="36" t="s">
        <v>827</v>
      </c>
      <c r="AJ198" t="s">
        <v>86</v>
      </c>
      <c r="AK198" s="37">
        <v>4</v>
      </c>
      <c r="AT198"/>
    </row>
    <row r="199" spans="1:46" x14ac:dyDescent="0.25">
      <c r="A199" t="s">
        <v>634</v>
      </c>
      <c r="B199" t="s">
        <v>286</v>
      </c>
      <c r="C199" t="s">
        <v>487</v>
      </c>
      <c r="D199" t="s">
        <v>570</v>
      </c>
      <c r="E199" s="31">
        <v>77.380434782608702</v>
      </c>
      <c r="F199" s="31">
        <v>269.29543478260865</v>
      </c>
      <c r="G199" s="31">
        <v>0</v>
      </c>
      <c r="H199" s="36">
        <v>0</v>
      </c>
      <c r="I199" s="31">
        <v>26.099782608695648</v>
      </c>
      <c r="J199" s="31">
        <v>0</v>
      </c>
      <c r="K199" s="36">
        <v>0</v>
      </c>
      <c r="L199" s="31">
        <v>2.6867391304347823</v>
      </c>
      <c r="M199" s="31">
        <v>0</v>
      </c>
      <c r="N199" s="36">
        <v>0</v>
      </c>
      <c r="O199" s="31">
        <v>18.021739130434781</v>
      </c>
      <c r="P199" s="31">
        <v>0</v>
      </c>
      <c r="Q199" s="36">
        <v>0</v>
      </c>
      <c r="R199" s="31">
        <v>5.3913043478260869</v>
      </c>
      <c r="S199" s="31">
        <v>0</v>
      </c>
      <c r="T199" s="36">
        <v>0</v>
      </c>
      <c r="U199" s="31">
        <v>66.166413043478258</v>
      </c>
      <c r="V199" s="31">
        <v>0</v>
      </c>
      <c r="W199" s="36">
        <v>0</v>
      </c>
      <c r="X199" s="31">
        <v>11.059021739130431</v>
      </c>
      <c r="Y199" s="31">
        <v>0</v>
      </c>
      <c r="Z199" s="36">
        <v>0</v>
      </c>
      <c r="AA199" s="31">
        <v>139.37271739130432</v>
      </c>
      <c r="AB199" s="31">
        <v>0</v>
      </c>
      <c r="AC199" s="36">
        <v>0</v>
      </c>
      <c r="AD199" s="31">
        <v>26.597500000000004</v>
      </c>
      <c r="AE199" s="31">
        <v>0</v>
      </c>
      <c r="AF199" s="36">
        <v>0</v>
      </c>
      <c r="AG199" s="31">
        <v>0</v>
      </c>
      <c r="AH199" s="31">
        <v>0</v>
      </c>
      <c r="AI199" s="36" t="s">
        <v>827</v>
      </c>
      <c r="AJ199" t="s">
        <v>66</v>
      </c>
      <c r="AK199" s="37">
        <v>4</v>
      </c>
      <c r="AT199"/>
    </row>
    <row r="200" spans="1:46" x14ac:dyDescent="0.25">
      <c r="A200" t="s">
        <v>634</v>
      </c>
      <c r="B200" t="s">
        <v>246</v>
      </c>
      <c r="C200" t="s">
        <v>462</v>
      </c>
      <c r="D200" t="s">
        <v>584</v>
      </c>
      <c r="E200" s="31">
        <v>46.5</v>
      </c>
      <c r="F200" s="31">
        <v>175.59413043478258</v>
      </c>
      <c r="G200" s="31">
        <v>0</v>
      </c>
      <c r="H200" s="36">
        <v>0</v>
      </c>
      <c r="I200" s="31">
        <v>53.024021739130447</v>
      </c>
      <c r="J200" s="31">
        <v>0</v>
      </c>
      <c r="K200" s="36">
        <v>0</v>
      </c>
      <c r="L200" s="31">
        <v>35.548478260869572</v>
      </c>
      <c r="M200" s="31">
        <v>0</v>
      </c>
      <c r="N200" s="36">
        <v>0</v>
      </c>
      <c r="O200" s="31">
        <v>11.736413043478262</v>
      </c>
      <c r="P200" s="31">
        <v>0</v>
      </c>
      <c r="Q200" s="36">
        <v>0</v>
      </c>
      <c r="R200" s="31">
        <v>5.7391304347826084</v>
      </c>
      <c r="S200" s="31">
        <v>0</v>
      </c>
      <c r="T200" s="36">
        <v>0</v>
      </c>
      <c r="U200" s="31">
        <v>35.375217391304339</v>
      </c>
      <c r="V200" s="31">
        <v>0</v>
      </c>
      <c r="W200" s="36">
        <v>0</v>
      </c>
      <c r="X200" s="31">
        <v>4.7119565217391308</v>
      </c>
      <c r="Y200" s="31">
        <v>0</v>
      </c>
      <c r="Z200" s="36">
        <v>0</v>
      </c>
      <c r="AA200" s="31">
        <v>82.482934782608694</v>
      </c>
      <c r="AB200" s="31">
        <v>0</v>
      </c>
      <c r="AC200" s="36">
        <v>0</v>
      </c>
      <c r="AD200" s="31">
        <v>0</v>
      </c>
      <c r="AE200" s="31">
        <v>0</v>
      </c>
      <c r="AF200" s="36" t="s">
        <v>827</v>
      </c>
      <c r="AG200" s="31">
        <v>0</v>
      </c>
      <c r="AH200" s="31">
        <v>0</v>
      </c>
      <c r="AI200" s="36" t="s">
        <v>827</v>
      </c>
      <c r="AJ200" t="s">
        <v>26</v>
      </c>
      <c r="AK200" s="37">
        <v>4</v>
      </c>
      <c r="AT200"/>
    </row>
    <row r="201" spans="1:46" x14ac:dyDescent="0.25">
      <c r="A201" t="s">
        <v>634</v>
      </c>
      <c r="B201" t="s">
        <v>243</v>
      </c>
      <c r="C201" t="s">
        <v>458</v>
      </c>
      <c r="D201" t="s">
        <v>568</v>
      </c>
      <c r="E201" s="31">
        <v>52.543478260869563</v>
      </c>
      <c r="F201" s="31">
        <v>167.31728260869565</v>
      </c>
      <c r="G201" s="31">
        <v>1.0516304347826086</v>
      </c>
      <c r="H201" s="36">
        <v>6.2852469176304581E-3</v>
      </c>
      <c r="I201" s="31">
        <v>14.690652173913044</v>
      </c>
      <c r="J201" s="31">
        <v>0.57065217391304346</v>
      </c>
      <c r="K201" s="36">
        <v>3.8844577297009332E-2</v>
      </c>
      <c r="L201" s="31">
        <v>9.9945652173913047</v>
      </c>
      <c r="M201" s="31">
        <v>0.57065217391304346</v>
      </c>
      <c r="N201" s="36">
        <v>5.7096247960848286E-2</v>
      </c>
      <c r="O201" s="31">
        <v>4.6960869565217385</v>
      </c>
      <c r="P201" s="31">
        <v>0</v>
      </c>
      <c r="Q201" s="36">
        <v>0</v>
      </c>
      <c r="R201" s="31">
        <v>0</v>
      </c>
      <c r="S201" s="31">
        <v>0</v>
      </c>
      <c r="T201" s="36" t="s">
        <v>827</v>
      </c>
      <c r="U201" s="31">
        <v>52.648369565217386</v>
      </c>
      <c r="V201" s="31">
        <v>0.14130434782608695</v>
      </c>
      <c r="W201" s="36">
        <v>2.6839263778348972E-3</v>
      </c>
      <c r="X201" s="31">
        <v>0</v>
      </c>
      <c r="Y201" s="31">
        <v>0</v>
      </c>
      <c r="Z201" s="36" t="s">
        <v>827</v>
      </c>
      <c r="AA201" s="31">
        <v>99.978260869565219</v>
      </c>
      <c r="AB201" s="31">
        <v>0.33967391304347827</v>
      </c>
      <c r="AC201" s="36">
        <v>3.3974777125462059E-3</v>
      </c>
      <c r="AD201" s="31">
        <v>0</v>
      </c>
      <c r="AE201" s="31">
        <v>0</v>
      </c>
      <c r="AF201" s="36" t="s">
        <v>827</v>
      </c>
      <c r="AG201" s="31">
        <v>0</v>
      </c>
      <c r="AH201" s="31">
        <v>0</v>
      </c>
      <c r="AI201" s="36" t="s">
        <v>827</v>
      </c>
      <c r="AJ201" t="s">
        <v>23</v>
      </c>
      <c r="AK201" s="37">
        <v>4</v>
      </c>
      <c r="AT201"/>
    </row>
    <row r="202" spans="1:46" x14ac:dyDescent="0.25">
      <c r="A202" t="s">
        <v>634</v>
      </c>
      <c r="B202" t="s">
        <v>404</v>
      </c>
      <c r="C202" t="s">
        <v>498</v>
      </c>
      <c r="D202" t="s">
        <v>608</v>
      </c>
      <c r="E202" s="31">
        <v>82.184782608695656</v>
      </c>
      <c r="F202" s="31">
        <v>365.96793478260872</v>
      </c>
      <c r="G202" s="31">
        <v>0</v>
      </c>
      <c r="H202" s="36">
        <v>0</v>
      </c>
      <c r="I202" s="31">
        <v>96.809130434782617</v>
      </c>
      <c r="J202" s="31">
        <v>0</v>
      </c>
      <c r="K202" s="36">
        <v>0</v>
      </c>
      <c r="L202" s="31">
        <v>70.166521739130445</v>
      </c>
      <c r="M202" s="31">
        <v>0</v>
      </c>
      <c r="N202" s="36">
        <v>0</v>
      </c>
      <c r="O202" s="31">
        <v>20.903478260869566</v>
      </c>
      <c r="P202" s="31">
        <v>0</v>
      </c>
      <c r="Q202" s="36">
        <v>0</v>
      </c>
      <c r="R202" s="31">
        <v>5.7391304347826084</v>
      </c>
      <c r="S202" s="31">
        <v>0</v>
      </c>
      <c r="T202" s="36">
        <v>0</v>
      </c>
      <c r="U202" s="31">
        <v>56.217391304347828</v>
      </c>
      <c r="V202" s="31">
        <v>0</v>
      </c>
      <c r="W202" s="36">
        <v>0</v>
      </c>
      <c r="X202" s="31">
        <v>5.3831521739130439</v>
      </c>
      <c r="Y202" s="31">
        <v>0</v>
      </c>
      <c r="Z202" s="36">
        <v>0</v>
      </c>
      <c r="AA202" s="31">
        <v>175.66402173913045</v>
      </c>
      <c r="AB202" s="31">
        <v>0</v>
      </c>
      <c r="AC202" s="36">
        <v>0</v>
      </c>
      <c r="AD202" s="31">
        <v>31.894239130434787</v>
      </c>
      <c r="AE202" s="31">
        <v>0</v>
      </c>
      <c r="AF202" s="36">
        <v>0</v>
      </c>
      <c r="AG202" s="31">
        <v>0</v>
      </c>
      <c r="AH202" s="31">
        <v>0</v>
      </c>
      <c r="AI202" s="36" t="s">
        <v>827</v>
      </c>
      <c r="AJ202" t="s">
        <v>184</v>
      </c>
      <c r="AK202" s="37">
        <v>4</v>
      </c>
      <c r="AT202"/>
    </row>
    <row r="203" spans="1:46" x14ac:dyDescent="0.25">
      <c r="A203" t="s">
        <v>634</v>
      </c>
      <c r="B203" t="s">
        <v>275</v>
      </c>
      <c r="C203" t="s">
        <v>480</v>
      </c>
      <c r="D203" t="s">
        <v>598</v>
      </c>
      <c r="E203" s="31">
        <v>76.5</v>
      </c>
      <c r="F203" s="31">
        <v>326.74271739130432</v>
      </c>
      <c r="G203" s="31">
        <v>0</v>
      </c>
      <c r="H203" s="36">
        <v>0</v>
      </c>
      <c r="I203" s="31">
        <v>91.304456521739141</v>
      </c>
      <c r="J203" s="31">
        <v>0</v>
      </c>
      <c r="K203" s="36">
        <v>0</v>
      </c>
      <c r="L203" s="31">
        <v>72.830326086956532</v>
      </c>
      <c r="M203" s="31">
        <v>0</v>
      </c>
      <c r="N203" s="36">
        <v>0</v>
      </c>
      <c r="O203" s="31">
        <v>13.256739130434786</v>
      </c>
      <c r="P203" s="31">
        <v>0</v>
      </c>
      <c r="Q203" s="36">
        <v>0</v>
      </c>
      <c r="R203" s="31">
        <v>5.2173913043478262</v>
      </c>
      <c r="S203" s="31">
        <v>0</v>
      </c>
      <c r="T203" s="36">
        <v>0</v>
      </c>
      <c r="U203" s="31">
        <v>41.961304347826086</v>
      </c>
      <c r="V203" s="31">
        <v>0</v>
      </c>
      <c r="W203" s="36">
        <v>0</v>
      </c>
      <c r="X203" s="31">
        <v>0</v>
      </c>
      <c r="Y203" s="31">
        <v>0</v>
      </c>
      <c r="Z203" s="36" t="s">
        <v>827</v>
      </c>
      <c r="AA203" s="31">
        <v>192.08978260869569</v>
      </c>
      <c r="AB203" s="31">
        <v>0</v>
      </c>
      <c r="AC203" s="36">
        <v>0</v>
      </c>
      <c r="AD203" s="31">
        <v>1.3871739130434779</v>
      </c>
      <c r="AE203" s="31">
        <v>0</v>
      </c>
      <c r="AF203" s="36">
        <v>0</v>
      </c>
      <c r="AG203" s="31">
        <v>0</v>
      </c>
      <c r="AH203" s="31">
        <v>0</v>
      </c>
      <c r="AI203" s="36" t="s">
        <v>827</v>
      </c>
      <c r="AJ203" t="s">
        <v>55</v>
      </c>
      <c r="AK203" s="37">
        <v>4</v>
      </c>
      <c r="AT203"/>
    </row>
    <row r="204" spans="1:46" x14ac:dyDescent="0.25">
      <c r="A204" t="s">
        <v>634</v>
      </c>
      <c r="B204" t="s">
        <v>347</v>
      </c>
      <c r="C204" t="s">
        <v>531</v>
      </c>
      <c r="D204" t="s">
        <v>625</v>
      </c>
      <c r="E204" s="31">
        <v>114.20652173913044</v>
      </c>
      <c r="F204" s="31">
        <v>477.94434782608698</v>
      </c>
      <c r="G204" s="31">
        <v>0</v>
      </c>
      <c r="H204" s="36">
        <v>0</v>
      </c>
      <c r="I204" s="31">
        <v>64.171195652173921</v>
      </c>
      <c r="J204" s="31">
        <v>0</v>
      </c>
      <c r="K204" s="36">
        <v>0</v>
      </c>
      <c r="L204" s="31">
        <v>59.388586956521742</v>
      </c>
      <c r="M204" s="31">
        <v>0</v>
      </c>
      <c r="N204" s="36">
        <v>0</v>
      </c>
      <c r="O204" s="31">
        <v>0</v>
      </c>
      <c r="P204" s="31">
        <v>0</v>
      </c>
      <c r="Q204" s="36" t="s">
        <v>827</v>
      </c>
      <c r="R204" s="31">
        <v>4.7826086956521738</v>
      </c>
      <c r="S204" s="31">
        <v>0</v>
      </c>
      <c r="T204" s="36">
        <v>0</v>
      </c>
      <c r="U204" s="31">
        <v>115.3695652173913</v>
      </c>
      <c r="V204" s="31">
        <v>0</v>
      </c>
      <c r="W204" s="36">
        <v>0</v>
      </c>
      <c r="X204" s="31">
        <v>0</v>
      </c>
      <c r="Y204" s="31">
        <v>0</v>
      </c>
      <c r="Z204" s="36" t="s">
        <v>827</v>
      </c>
      <c r="AA204" s="31">
        <v>298.40358695652174</v>
      </c>
      <c r="AB204" s="31">
        <v>0</v>
      </c>
      <c r="AC204" s="36">
        <v>0</v>
      </c>
      <c r="AD204" s="31">
        <v>0</v>
      </c>
      <c r="AE204" s="31">
        <v>0</v>
      </c>
      <c r="AF204" s="36" t="s">
        <v>827</v>
      </c>
      <c r="AG204" s="31">
        <v>0</v>
      </c>
      <c r="AH204" s="31">
        <v>0</v>
      </c>
      <c r="AI204" s="36" t="s">
        <v>827</v>
      </c>
      <c r="AJ204" t="s">
        <v>127</v>
      </c>
      <c r="AK204" s="37">
        <v>4</v>
      </c>
      <c r="AT204"/>
    </row>
    <row r="205" spans="1:46" x14ac:dyDescent="0.25">
      <c r="A205" t="s">
        <v>634</v>
      </c>
      <c r="B205" t="s">
        <v>437</v>
      </c>
      <c r="C205" t="s">
        <v>565</v>
      </c>
      <c r="D205" t="s">
        <v>568</v>
      </c>
      <c r="E205" s="31">
        <v>79.597826086956516</v>
      </c>
      <c r="F205" s="31">
        <v>263.94293478260869</v>
      </c>
      <c r="G205" s="31">
        <v>0</v>
      </c>
      <c r="H205" s="36">
        <v>0</v>
      </c>
      <c r="I205" s="31">
        <v>32.923913043478265</v>
      </c>
      <c r="J205" s="31">
        <v>0</v>
      </c>
      <c r="K205" s="36">
        <v>0</v>
      </c>
      <c r="L205" s="31">
        <v>22.184782608695652</v>
      </c>
      <c r="M205" s="31">
        <v>0</v>
      </c>
      <c r="N205" s="36">
        <v>0</v>
      </c>
      <c r="O205" s="31">
        <v>6.3043478260869561</v>
      </c>
      <c r="P205" s="31">
        <v>0</v>
      </c>
      <c r="Q205" s="36">
        <v>0</v>
      </c>
      <c r="R205" s="31">
        <v>4.4347826086956523</v>
      </c>
      <c r="S205" s="31">
        <v>0</v>
      </c>
      <c r="T205" s="36">
        <v>0</v>
      </c>
      <c r="U205" s="31">
        <v>86.119565217391298</v>
      </c>
      <c r="V205" s="31">
        <v>0</v>
      </c>
      <c r="W205" s="36">
        <v>0</v>
      </c>
      <c r="X205" s="31">
        <v>5.9782608695652177</v>
      </c>
      <c r="Y205" s="31">
        <v>0</v>
      </c>
      <c r="Z205" s="36">
        <v>0</v>
      </c>
      <c r="AA205" s="31">
        <v>138.92119565217391</v>
      </c>
      <c r="AB205" s="31">
        <v>0</v>
      </c>
      <c r="AC205" s="36">
        <v>0</v>
      </c>
      <c r="AD205" s="31">
        <v>0</v>
      </c>
      <c r="AE205" s="31">
        <v>0</v>
      </c>
      <c r="AF205" s="36" t="s">
        <v>827</v>
      </c>
      <c r="AG205" s="31">
        <v>0</v>
      </c>
      <c r="AH205" s="31">
        <v>0</v>
      </c>
      <c r="AI205" s="36" t="s">
        <v>827</v>
      </c>
      <c r="AJ205" t="s">
        <v>217</v>
      </c>
      <c r="AK205" s="37">
        <v>4</v>
      </c>
      <c r="AT205"/>
    </row>
    <row r="206" spans="1:46" x14ac:dyDescent="0.25">
      <c r="A206" t="s">
        <v>634</v>
      </c>
      <c r="B206" t="s">
        <v>345</v>
      </c>
      <c r="C206" t="s">
        <v>468</v>
      </c>
      <c r="D206" t="s">
        <v>589</v>
      </c>
      <c r="E206" s="31">
        <v>96.619565217391298</v>
      </c>
      <c r="F206" s="31">
        <v>356.51782608695646</v>
      </c>
      <c r="G206" s="31">
        <v>0</v>
      </c>
      <c r="H206" s="36">
        <v>0</v>
      </c>
      <c r="I206" s="31">
        <v>62.075543478260869</v>
      </c>
      <c r="J206" s="31">
        <v>0</v>
      </c>
      <c r="K206" s="36">
        <v>0</v>
      </c>
      <c r="L206" s="31">
        <v>62.075543478260869</v>
      </c>
      <c r="M206" s="31">
        <v>0</v>
      </c>
      <c r="N206" s="36">
        <v>0</v>
      </c>
      <c r="O206" s="31">
        <v>0</v>
      </c>
      <c r="P206" s="31">
        <v>0</v>
      </c>
      <c r="Q206" s="36" t="s">
        <v>827</v>
      </c>
      <c r="R206" s="31">
        <v>0</v>
      </c>
      <c r="S206" s="31">
        <v>0</v>
      </c>
      <c r="T206" s="36" t="s">
        <v>827</v>
      </c>
      <c r="U206" s="31">
        <v>88.374021739130399</v>
      </c>
      <c r="V206" s="31">
        <v>0</v>
      </c>
      <c r="W206" s="36">
        <v>0</v>
      </c>
      <c r="X206" s="31">
        <v>0</v>
      </c>
      <c r="Y206" s="31">
        <v>0</v>
      </c>
      <c r="Z206" s="36" t="s">
        <v>827</v>
      </c>
      <c r="AA206" s="31">
        <v>206.06826086956517</v>
      </c>
      <c r="AB206" s="31">
        <v>0</v>
      </c>
      <c r="AC206" s="36">
        <v>0</v>
      </c>
      <c r="AD206" s="31">
        <v>0</v>
      </c>
      <c r="AE206" s="31">
        <v>0</v>
      </c>
      <c r="AF206" s="36" t="s">
        <v>827</v>
      </c>
      <c r="AG206" s="31">
        <v>0</v>
      </c>
      <c r="AH206" s="31">
        <v>0</v>
      </c>
      <c r="AI206" s="36" t="s">
        <v>827</v>
      </c>
      <c r="AJ206" t="s">
        <v>125</v>
      </c>
      <c r="AK206" s="37">
        <v>4</v>
      </c>
      <c r="AT206"/>
    </row>
    <row r="207" spans="1:46" x14ac:dyDescent="0.25">
      <c r="A207" t="s">
        <v>634</v>
      </c>
      <c r="B207" t="s">
        <v>410</v>
      </c>
      <c r="C207" t="s">
        <v>532</v>
      </c>
      <c r="D207" t="s">
        <v>592</v>
      </c>
      <c r="E207" s="31">
        <v>131.70652173913044</v>
      </c>
      <c r="F207" s="31">
        <v>508.32228260869573</v>
      </c>
      <c r="G207" s="31">
        <v>0</v>
      </c>
      <c r="H207" s="36">
        <v>0</v>
      </c>
      <c r="I207" s="31">
        <v>81.094891304347854</v>
      </c>
      <c r="J207" s="31">
        <v>0</v>
      </c>
      <c r="K207" s="36">
        <v>0</v>
      </c>
      <c r="L207" s="31">
        <v>48.700869565217417</v>
      </c>
      <c r="M207" s="31">
        <v>0</v>
      </c>
      <c r="N207" s="36">
        <v>0</v>
      </c>
      <c r="O207" s="31">
        <v>27.350543478260871</v>
      </c>
      <c r="P207" s="31">
        <v>0</v>
      </c>
      <c r="Q207" s="36">
        <v>0</v>
      </c>
      <c r="R207" s="31">
        <v>5.0434782608695654</v>
      </c>
      <c r="S207" s="31">
        <v>0</v>
      </c>
      <c r="T207" s="36">
        <v>0</v>
      </c>
      <c r="U207" s="31">
        <v>80.607717391304362</v>
      </c>
      <c r="V207" s="31">
        <v>0</v>
      </c>
      <c r="W207" s="36">
        <v>0</v>
      </c>
      <c r="X207" s="31">
        <v>22.666086956521742</v>
      </c>
      <c r="Y207" s="31">
        <v>0</v>
      </c>
      <c r="Z207" s="36">
        <v>0</v>
      </c>
      <c r="AA207" s="31">
        <v>294.47065217391309</v>
      </c>
      <c r="AB207" s="31">
        <v>0</v>
      </c>
      <c r="AC207" s="36">
        <v>0</v>
      </c>
      <c r="AD207" s="31">
        <v>24.468695652173917</v>
      </c>
      <c r="AE207" s="31">
        <v>0</v>
      </c>
      <c r="AF207" s="36">
        <v>0</v>
      </c>
      <c r="AG207" s="31">
        <v>5.0142391304347838</v>
      </c>
      <c r="AH207" s="31">
        <v>0</v>
      </c>
      <c r="AI207" s="36">
        <v>0</v>
      </c>
      <c r="AJ207" t="s">
        <v>190</v>
      </c>
      <c r="AK207" s="37">
        <v>4</v>
      </c>
      <c r="AT207"/>
    </row>
    <row r="208" spans="1:46" x14ac:dyDescent="0.25">
      <c r="A208" t="s">
        <v>634</v>
      </c>
      <c r="B208" t="s">
        <v>331</v>
      </c>
      <c r="C208" t="s">
        <v>515</v>
      </c>
      <c r="D208" t="s">
        <v>618</v>
      </c>
      <c r="E208" s="31">
        <v>98.902173913043484</v>
      </c>
      <c r="F208" s="31">
        <v>311.66576086956525</v>
      </c>
      <c r="G208" s="31">
        <v>0</v>
      </c>
      <c r="H208" s="36">
        <v>0</v>
      </c>
      <c r="I208" s="31">
        <v>51.519021739130437</v>
      </c>
      <c r="J208" s="31">
        <v>0</v>
      </c>
      <c r="K208" s="36">
        <v>0</v>
      </c>
      <c r="L208" s="31">
        <v>9.1576086956521738</v>
      </c>
      <c r="M208" s="31">
        <v>0</v>
      </c>
      <c r="N208" s="36">
        <v>0</v>
      </c>
      <c r="O208" s="31">
        <v>22.230978260869566</v>
      </c>
      <c r="P208" s="31">
        <v>0</v>
      </c>
      <c r="Q208" s="36">
        <v>0</v>
      </c>
      <c r="R208" s="31">
        <v>20.130434782608695</v>
      </c>
      <c r="S208" s="31">
        <v>0</v>
      </c>
      <c r="T208" s="36">
        <v>0</v>
      </c>
      <c r="U208" s="31">
        <v>48.603260869565219</v>
      </c>
      <c r="V208" s="31">
        <v>0</v>
      </c>
      <c r="W208" s="36">
        <v>0</v>
      </c>
      <c r="X208" s="31">
        <v>11.432065217391305</v>
      </c>
      <c r="Y208" s="31">
        <v>0</v>
      </c>
      <c r="Z208" s="36">
        <v>0</v>
      </c>
      <c r="AA208" s="31">
        <v>193.93478260869566</v>
      </c>
      <c r="AB208" s="31">
        <v>0</v>
      </c>
      <c r="AC208" s="36">
        <v>0</v>
      </c>
      <c r="AD208" s="31">
        <v>6.1766304347826084</v>
      </c>
      <c r="AE208" s="31">
        <v>0</v>
      </c>
      <c r="AF208" s="36">
        <v>0</v>
      </c>
      <c r="AG208" s="31">
        <v>0</v>
      </c>
      <c r="AH208" s="31">
        <v>0</v>
      </c>
      <c r="AI208" s="36" t="s">
        <v>827</v>
      </c>
      <c r="AJ208" t="s">
        <v>111</v>
      </c>
      <c r="AK208" s="37">
        <v>4</v>
      </c>
      <c r="AT208"/>
    </row>
    <row r="209" spans="1:46" x14ac:dyDescent="0.25">
      <c r="A209" t="s">
        <v>634</v>
      </c>
      <c r="B209" t="s">
        <v>396</v>
      </c>
      <c r="C209" t="s">
        <v>553</v>
      </c>
      <c r="D209" t="s">
        <v>594</v>
      </c>
      <c r="E209" s="31">
        <v>45.608695652173914</v>
      </c>
      <c r="F209" s="31">
        <v>192.6920652173913</v>
      </c>
      <c r="G209" s="31">
        <v>7.5</v>
      </c>
      <c r="H209" s="36">
        <v>3.8922204666490295E-2</v>
      </c>
      <c r="I209" s="31">
        <v>35.020543478260869</v>
      </c>
      <c r="J209" s="31">
        <v>0</v>
      </c>
      <c r="K209" s="36">
        <v>0</v>
      </c>
      <c r="L209" s="31">
        <v>24.252826086956524</v>
      </c>
      <c r="M209" s="31">
        <v>0</v>
      </c>
      <c r="N209" s="36">
        <v>0</v>
      </c>
      <c r="O209" s="31">
        <v>5.5990217391304338</v>
      </c>
      <c r="P209" s="31">
        <v>0</v>
      </c>
      <c r="Q209" s="36">
        <v>0</v>
      </c>
      <c r="R209" s="31">
        <v>5.1686956521739118</v>
      </c>
      <c r="S209" s="31">
        <v>0</v>
      </c>
      <c r="T209" s="36">
        <v>0</v>
      </c>
      <c r="U209" s="31">
        <v>70.60499999999999</v>
      </c>
      <c r="V209" s="31">
        <v>2.4891304347826089</v>
      </c>
      <c r="W209" s="36">
        <v>3.5254308261208261E-2</v>
      </c>
      <c r="X209" s="31">
        <v>0</v>
      </c>
      <c r="Y209" s="31">
        <v>0</v>
      </c>
      <c r="Z209" s="36" t="s">
        <v>827</v>
      </c>
      <c r="AA209" s="31">
        <v>77.136521739130444</v>
      </c>
      <c r="AB209" s="31">
        <v>5.0108695652173916</v>
      </c>
      <c r="AC209" s="36">
        <v>6.4961051551737745E-2</v>
      </c>
      <c r="AD209" s="31">
        <v>9.93</v>
      </c>
      <c r="AE209" s="31">
        <v>0</v>
      </c>
      <c r="AF209" s="36">
        <v>0</v>
      </c>
      <c r="AG209" s="31">
        <v>0</v>
      </c>
      <c r="AH209" s="31">
        <v>0</v>
      </c>
      <c r="AI209" s="36" t="s">
        <v>827</v>
      </c>
      <c r="AJ209" t="s">
        <v>176</v>
      </c>
      <c r="AK209" s="37">
        <v>4</v>
      </c>
      <c r="AT209"/>
    </row>
    <row r="210" spans="1:46" x14ac:dyDescent="0.25">
      <c r="A210" t="s">
        <v>634</v>
      </c>
      <c r="B210" t="s">
        <v>273</v>
      </c>
      <c r="C210" t="s">
        <v>478</v>
      </c>
      <c r="D210" t="s">
        <v>596</v>
      </c>
      <c r="E210" s="31">
        <v>78.217391304347828</v>
      </c>
      <c r="F210" s="31">
        <v>278.82880434782612</v>
      </c>
      <c r="G210" s="31">
        <v>25.375</v>
      </c>
      <c r="H210" s="36">
        <v>9.1005662271340715E-2</v>
      </c>
      <c r="I210" s="31">
        <v>50.326086956521735</v>
      </c>
      <c r="J210" s="31">
        <v>0</v>
      </c>
      <c r="K210" s="36">
        <v>0</v>
      </c>
      <c r="L210" s="31">
        <v>32.684782608695649</v>
      </c>
      <c r="M210" s="31">
        <v>0</v>
      </c>
      <c r="N210" s="36">
        <v>0</v>
      </c>
      <c r="O210" s="31">
        <v>11.584239130434783</v>
      </c>
      <c r="P210" s="31">
        <v>0</v>
      </c>
      <c r="Q210" s="36">
        <v>0</v>
      </c>
      <c r="R210" s="31">
        <v>6.0570652173913047</v>
      </c>
      <c r="S210" s="31">
        <v>0</v>
      </c>
      <c r="T210" s="36">
        <v>0</v>
      </c>
      <c r="U210" s="31">
        <v>60.179347826086953</v>
      </c>
      <c r="V210" s="31">
        <v>0</v>
      </c>
      <c r="W210" s="36">
        <v>0</v>
      </c>
      <c r="X210" s="31">
        <v>0</v>
      </c>
      <c r="Y210" s="31">
        <v>0</v>
      </c>
      <c r="Z210" s="36" t="s">
        <v>827</v>
      </c>
      <c r="AA210" s="31">
        <v>168.3233695652174</v>
      </c>
      <c r="AB210" s="31">
        <v>25.375</v>
      </c>
      <c r="AC210" s="36">
        <v>0.15075149734433269</v>
      </c>
      <c r="AD210" s="31">
        <v>0</v>
      </c>
      <c r="AE210" s="31">
        <v>0</v>
      </c>
      <c r="AF210" s="36" t="s">
        <v>827</v>
      </c>
      <c r="AG210" s="31">
        <v>0</v>
      </c>
      <c r="AH210" s="31">
        <v>0</v>
      </c>
      <c r="AI210" s="36" t="s">
        <v>827</v>
      </c>
      <c r="AJ210" t="s">
        <v>53</v>
      </c>
      <c r="AK210" s="37">
        <v>4</v>
      </c>
      <c r="AT210"/>
    </row>
    <row r="211" spans="1:46" x14ac:dyDescent="0.25">
      <c r="A211" t="s">
        <v>634</v>
      </c>
      <c r="B211" t="s">
        <v>315</v>
      </c>
      <c r="C211" t="s">
        <v>494</v>
      </c>
      <c r="D211" t="s">
        <v>605</v>
      </c>
      <c r="E211" s="31">
        <v>143.58695652173913</v>
      </c>
      <c r="F211" s="31">
        <v>560.21804347826082</v>
      </c>
      <c r="G211" s="31">
        <v>21.51152173913043</v>
      </c>
      <c r="H211" s="36">
        <v>3.83984807157772E-2</v>
      </c>
      <c r="I211" s="31">
        <v>63.461956521739133</v>
      </c>
      <c r="J211" s="31">
        <v>0</v>
      </c>
      <c r="K211" s="36">
        <v>0</v>
      </c>
      <c r="L211" s="31">
        <v>50.945652173913047</v>
      </c>
      <c r="M211" s="31">
        <v>0</v>
      </c>
      <c r="N211" s="36">
        <v>0</v>
      </c>
      <c r="O211" s="31">
        <v>5.6711956521739131</v>
      </c>
      <c r="P211" s="31">
        <v>0</v>
      </c>
      <c r="Q211" s="36">
        <v>0</v>
      </c>
      <c r="R211" s="31">
        <v>6.8451086956521738</v>
      </c>
      <c r="S211" s="31">
        <v>0</v>
      </c>
      <c r="T211" s="36">
        <v>0</v>
      </c>
      <c r="U211" s="31">
        <v>158.31858695652173</v>
      </c>
      <c r="V211" s="31">
        <v>21.51152173913043</v>
      </c>
      <c r="W211" s="36">
        <v>0.1358748972730412</v>
      </c>
      <c r="X211" s="31">
        <v>11.978260869565217</v>
      </c>
      <c r="Y211" s="31">
        <v>0</v>
      </c>
      <c r="Z211" s="36">
        <v>0</v>
      </c>
      <c r="AA211" s="31">
        <v>319.17391304347825</v>
      </c>
      <c r="AB211" s="31">
        <v>0</v>
      </c>
      <c r="AC211" s="36">
        <v>0</v>
      </c>
      <c r="AD211" s="31">
        <v>7.2853260869565215</v>
      </c>
      <c r="AE211" s="31">
        <v>0</v>
      </c>
      <c r="AF211" s="36">
        <v>0</v>
      </c>
      <c r="AG211" s="31">
        <v>0</v>
      </c>
      <c r="AH211" s="31">
        <v>0</v>
      </c>
      <c r="AI211" s="36" t="s">
        <v>827</v>
      </c>
      <c r="AJ211" t="s">
        <v>95</v>
      </c>
      <c r="AK211" s="37">
        <v>4</v>
      </c>
      <c r="AT211"/>
    </row>
    <row r="212" spans="1:46" x14ac:dyDescent="0.25">
      <c r="A212" t="s">
        <v>634</v>
      </c>
      <c r="B212" t="s">
        <v>232</v>
      </c>
      <c r="C212" t="s">
        <v>451</v>
      </c>
      <c r="D212" t="s">
        <v>576</v>
      </c>
      <c r="E212" s="31">
        <v>102.82608695652173</v>
      </c>
      <c r="F212" s="31">
        <v>449.02358695652174</v>
      </c>
      <c r="G212" s="31">
        <v>3.4592391304347827</v>
      </c>
      <c r="H212" s="36">
        <v>7.7039140724911087E-3</v>
      </c>
      <c r="I212" s="31">
        <v>57.722826086956523</v>
      </c>
      <c r="J212" s="31">
        <v>0</v>
      </c>
      <c r="K212" s="36">
        <v>0</v>
      </c>
      <c r="L212" s="31">
        <v>27.290760869565222</v>
      </c>
      <c r="M212" s="31">
        <v>0</v>
      </c>
      <c r="N212" s="36">
        <v>0</v>
      </c>
      <c r="O212" s="31">
        <v>24.529891304347824</v>
      </c>
      <c r="P212" s="31">
        <v>0</v>
      </c>
      <c r="Q212" s="36">
        <v>0</v>
      </c>
      <c r="R212" s="31">
        <v>5.9021739130434785</v>
      </c>
      <c r="S212" s="31">
        <v>0</v>
      </c>
      <c r="T212" s="36">
        <v>0</v>
      </c>
      <c r="U212" s="31">
        <v>118.93663043478261</v>
      </c>
      <c r="V212" s="31">
        <v>1.9646739130434783</v>
      </c>
      <c r="W212" s="36">
        <v>1.6518661289305504E-2</v>
      </c>
      <c r="X212" s="31">
        <v>2.4266304347826089</v>
      </c>
      <c r="Y212" s="31">
        <v>0</v>
      </c>
      <c r="Z212" s="36">
        <v>0</v>
      </c>
      <c r="AA212" s="31">
        <v>222.51902173913044</v>
      </c>
      <c r="AB212" s="31">
        <v>1.4945652173913044</v>
      </c>
      <c r="AC212" s="36">
        <v>6.716572838179443E-3</v>
      </c>
      <c r="AD212" s="31">
        <v>47.418478260869563</v>
      </c>
      <c r="AE212" s="31">
        <v>0</v>
      </c>
      <c r="AF212" s="36">
        <v>0</v>
      </c>
      <c r="AG212" s="31">
        <v>0</v>
      </c>
      <c r="AH212" s="31">
        <v>0</v>
      </c>
      <c r="AI212" s="36" t="s">
        <v>827</v>
      </c>
      <c r="AJ212" t="s">
        <v>12</v>
      </c>
      <c r="AK212" s="37">
        <v>4</v>
      </c>
      <c r="AT212"/>
    </row>
    <row r="213" spans="1:46" x14ac:dyDescent="0.25">
      <c r="A213" t="s">
        <v>634</v>
      </c>
      <c r="B213" t="s">
        <v>359</v>
      </c>
      <c r="C213" t="s">
        <v>441</v>
      </c>
      <c r="D213" t="s">
        <v>568</v>
      </c>
      <c r="E213" s="31">
        <v>65.608695652173907</v>
      </c>
      <c r="F213" s="31">
        <v>147.51141304347826</v>
      </c>
      <c r="G213" s="31">
        <v>1.6684782608695652</v>
      </c>
      <c r="H213" s="36">
        <v>1.1310841828745749E-2</v>
      </c>
      <c r="I213" s="31">
        <v>17.236413043478262</v>
      </c>
      <c r="J213" s="31">
        <v>1.6684782608695652</v>
      </c>
      <c r="K213" s="36">
        <v>9.6799621630143454E-2</v>
      </c>
      <c r="L213" s="31">
        <v>9.8614130434782616</v>
      </c>
      <c r="M213" s="31">
        <v>1.6684782608695652</v>
      </c>
      <c r="N213" s="36">
        <v>0.16919261504546707</v>
      </c>
      <c r="O213" s="31">
        <v>0</v>
      </c>
      <c r="P213" s="31">
        <v>0</v>
      </c>
      <c r="Q213" s="36" t="s">
        <v>827</v>
      </c>
      <c r="R213" s="31">
        <v>7.375</v>
      </c>
      <c r="S213" s="31">
        <v>0</v>
      </c>
      <c r="T213" s="36">
        <v>0</v>
      </c>
      <c r="U213" s="31">
        <v>41.277173913043477</v>
      </c>
      <c r="V213" s="31">
        <v>0</v>
      </c>
      <c r="W213" s="36">
        <v>0</v>
      </c>
      <c r="X213" s="31">
        <v>0</v>
      </c>
      <c r="Y213" s="31">
        <v>0</v>
      </c>
      <c r="Z213" s="36" t="s">
        <v>827</v>
      </c>
      <c r="AA213" s="31">
        <v>88.997826086956522</v>
      </c>
      <c r="AB213" s="31">
        <v>0</v>
      </c>
      <c r="AC213" s="36">
        <v>0</v>
      </c>
      <c r="AD213" s="31">
        <v>0</v>
      </c>
      <c r="AE213" s="31">
        <v>0</v>
      </c>
      <c r="AF213" s="36" t="s">
        <v>827</v>
      </c>
      <c r="AG213" s="31">
        <v>0</v>
      </c>
      <c r="AH213" s="31">
        <v>0</v>
      </c>
      <c r="AI213" s="36" t="s">
        <v>827</v>
      </c>
      <c r="AJ213" t="s">
        <v>139</v>
      </c>
      <c r="AK213" s="37">
        <v>4</v>
      </c>
      <c r="AT213"/>
    </row>
    <row r="214" spans="1:46" x14ac:dyDescent="0.25">
      <c r="A214" t="s">
        <v>634</v>
      </c>
      <c r="B214" t="s">
        <v>407</v>
      </c>
      <c r="C214" t="s">
        <v>494</v>
      </c>
      <c r="D214" t="s">
        <v>605</v>
      </c>
      <c r="E214" s="31">
        <v>144.56521739130434</v>
      </c>
      <c r="F214" s="31">
        <v>594.14402173913038</v>
      </c>
      <c r="G214" s="31">
        <v>0</v>
      </c>
      <c r="H214" s="36">
        <v>0</v>
      </c>
      <c r="I214" s="31">
        <v>61.872282608695656</v>
      </c>
      <c r="J214" s="31">
        <v>0</v>
      </c>
      <c r="K214" s="36">
        <v>0</v>
      </c>
      <c r="L214" s="31">
        <v>30.282608695652176</v>
      </c>
      <c r="M214" s="31">
        <v>0</v>
      </c>
      <c r="N214" s="36">
        <v>0</v>
      </c>
      <c r="O214" s="31">
        <v>26.951086956521738</v>
      </c>
      <c r="P214" s="31">
        <v>0</v>
      </c>
      <c r="Q214" s="36">
        <v>0</v>
      </c>
      <c r="R214" s="31">
        <v>4.6385869565217392</v>
      </c>
      <c r="S214" s="31">
        <v>0</v>
      </c>
      <c r="T214" s="36">
        <v>0</v>
      </c>
      <c r="U214" s="31">
        <v>147.55434782608697</v>
      </c>
      <c r="V214" s="31">
        <v>0</v>
      </c>
      <c r="W214" s="36">
        <v>0</v>
      </c>
      <c r="X214" s="31">
        <v>25.948369565217391</v>
      </c>
      <c r="Y214" s="31">
        <v>0</v>
      </c>
      <c r="Z214" s="36">
        <v>0</v>
      </c>
      <c r="AA214" s="31">
        <v>332.05706521739131</v>
      </c>
      <c r="AB214" s="31">
        <v>0</v>
      </c>
      <c r="AC214" s="36">
        <v>0</v>
      </c>
      <c r="AD214" s="31">
        <v>26.711956521739129</v>
      </c>
      <c r="AE214" s="31">
        <v>0</v>
      </c>
      <c r="AF214" s="36">
        <v>0</v>
      </c>
      <c r="AG214" s="31">
        <v>0</v>
      </c>
      <c r="AH214" s="31">
        <v>0</v>
      </c>
      <c r="AI214" s="36" t="s">
        <v>827</v>
      </c>
      <c r="AJ214" t="s">
        <v>187</v>
      </c>
      <c r="AK214" s="37">
        <v>4</v>
      </c>
      <c r="AT214"/>
    </row>
    <row r="215" spans="1:46" x14ac:dyDescent="0.25">
      <c r="A215" t="s">
        <v>634</v>
      </c>
      <c r="B215" t="s">
        <v>227</v>
      </c>
      <c r="C215" t="s">
        <v>446</v>
      </c>
      <c r="D215" t="s">
        <v>570</v>
      </c>
      <c r="E215" s="31">
        <v>107.75</v>
      </c>
      <c r="F215" s="31">
        <v>414.5626086956521</v>
      </c>
      <c r="G215" s="31">
        <v>0</v>
      </c>
      <c r="H215" s="36">
        <v>0</v>
      </c>
      <c r="I215" s="31">
        <v>29.719565217391306</v>
      </c>
      <c r="J215" s="31">
        <v>0</v>
      </c>
      <c r="K215" s="36">
        <v>0</v>
      </c>
      <c r="L215" s="31">
        <v>16.063586956521739</v>
      </c>
      <c r="M215" s="31">
        <v>0</v>
      </c>
      <c r="N215" s="36">
        <v>0</v>
      </c>
      <c r="O215" s="31">
        <v>8.0038043478260867</v>
      </c>
      <c r="P215" s="31">
        <v>0</v>
      </c>
      <c r="Q215" s="36">
        <v>0</v>
      </c>
      <c r="R215" s="31">
        <v>5.6521739130434785</v>
      </c>
      <c r="S215" s="31">
        <v>0</v>
      </c>
      <c r="T215" s="36">
        <v>0</v>
      </c>
      <c r="U215" s="31">
        <v>83.507608695652138</v>
      </c>
      <c r="V215" s="31">
        <v>0</v>
      </c>
      <c r="W215" s="36">
        <v>0</v>
      </c>
      <c r="X215" s="31">
        <v>22.115760869565214</v>
      </c>
      <c r="Y215" s="31">
        <v>0</v>
      </c>
      <c r="Z215" s="36">
        <v>0</v>
      </c>
      <c r="AA215" s="31">
        <v>259.23630434782609</v>
      </c>
      <c r="AB215" s="31">
        <v>0</v>
      </c>
      <c r="AC215" s="36">
        <v>0</v>
      </c>
      <c r="AD215" s="31">
        <v>18.764239130434774</v>
      </c>
      <c r="AE215" s="31">
        <v>0</v>
      </c>
      <c r="AF215" s="36">
        <v>0</v>
      </c>
      <c r="AG215" s="31">
        <v>1.2191304347826089</v>
      </c>
      <c r="AH215" s="31">
        <v>0</v>
      </c>
      <c r="AI215" s="36">
        <v>0</v>
      </c>
      <c r="AJ215" t="s">
        <v>7</v>
      </c>
      <c r="AK215" s="37">
        <v>4</v>
      </c>
      <c r="AT215"/>
    </row>
    <row r="216" spans="1:46" x14ac:dyDescent="0.25">
      <c r="A216" t="s">
        <v>634</v>
      </c>
      <c r="B216" t="s">
        <v>422</v>
      </c>
      <c r="C216" t="s">
        <v>471</v>
      </c>
      <c r="D216" t="s">
        <v>592</v>
      </c>
      <c r="E216" s="31">
        <v>25.347826086956523</v>
      </c>
      <c r="F216" s="31">
        <v>70.04956521739129</v>
      </c>
      <c r="G216" s="31">
        <v>0</v>
      </c>
      <c r="H216" s="36">
        <v>0</v>
      </c>
      <c r="I216" s="31">
        <v>25.82391304347825</v>
      </c>
      <c r="J216" s="31">
        <v>0</v>
      </c>
      <c r="K216" s="36">
        <v>0</v>
      </c>
      <c r="L216" s="31">
        <v>17.373152173913041</v>
      </c>
      <c r="M216" s="31">
        <v>0</v>
      </c>
      <c r="N216" s="36">
        <v>0</v>
      </c>
      <c r="O216" s="31">
        <v>5.378260869565211</v>
      </c>
      <c r="P216" s="31">
        <v>0</v>
      </c>
      <c r="Q216" s="36">
        <v>0</v>
      </c>
      <c r="R216" s="31">
        <v>3.0724999999999967</v>
      </c>
      <c r="S216" s="31">
        <v>0</v>
      </c>
      <c r="T216" s="36">
        <v>0</v>
      </c>
      <c r="U216" s="31">
        <v>11.330869565217393</v>
      </c>
      <c r="V216" s="31">
        <v>0</v>
      </c>
      <c r="W216" s="36">
        <v>0</v>
      </c>
      <c r="X216" s="31">
        <v>0</v>
      </c>
      <c r="Y216" s="31">
        <v>0</v>
      </c>
      <c r="Z216" s="36" t="s">
        <v>827</v>
      </c>
      <c r="AA216" s="31">
        <v>32.894782608695657</v>
      </c>
      <c r="AB216" s="31">
        <v>0</v>
      </c>
      <c r="AC216" s="36">
        <v>0</v>
      </c>
      <c r="AD216" s="31">
        <v>0</v>
      </c>
      <c r="AE216" s="31">
        <v>0</v>
      </c>
      <c r="AF216" s="36" t="s">
        <v>827</v>
      </c>
      <c r="AG216" s="31">
        <v>0</v>
      </c>
      <c r="AH216" s="31">
        <v>0</v>
      </c>
      <c r="AI216" s="36" t="s">
        <v>827</v>
      </c>
      <c r="AJ216" t="s">
        <v>202</v>
      </c>
      <c r="AK216" s="37">
        <v>4</v>
      </c>
      <c r="AT216"/>
    </row>
    <row r="217" spans="1:46" x14ac:dyDescent="0.25">
      <c r="A217" t="s">
        <v>634</v>
      </c>
      <c r="B217" t="s">
        <v>378</v>
      </c>
      <c r="C217" t="s">
        <v>547</v>
      </c>
      <c r="D217" t="s">
        <v>574</v>
      </c>
      <c r="E217" s="31">
        <v>23.25</v>
      </c>
      <c r="F217" s="31">
        <v>94.732717391304362</v>
      </c>
      <c r="G217" s="31">
        <v>0</v>
      </c>
      <c r="H217" s="36">
        <v>0</v>
      </c>
      <c r="I217" s="31">
        <v>27.554239130434784</v>
      </c>
      <c r="J217" s="31">
        <v>0</v>
      </c>
      <c r="K217" s="36">
        <v>0</v>
      </c>
      <c r="L217" s="31">
        <v>20.060543478260868</v>
      </c>
      <c r="M217" s="31">
        <v>0</v>
      </c>
      <c r="N217" s="36">
        <v>0</v>
      </c>
      <c r="O217" s="31">
        <v>3.6558695652173929</v>
      </c>
      <c r="P217" s="31">
        <v>0</v>
      </c>
      <c r="Q217" s="36">
        <v>0</v>
      </c>
      <c r="R217" s="31">
        <v>3.8378260869565226</v>
      </c>
      <c r="S217" s="31">
        <v>0</v>
      </c>
      <c r="T217" s="36">
        <v>0</v>
      </c>
      <c r="U217" s="31">
        <v>19.240326086956529</v>
      </c>
      <c r="V217" s="31">
        <v>0</v>
      </c>
      <c r="W217" s="36">
        <v>0</v>
      </c>
      <c r="X217" s="31">
        <v>0</v>
      </c>
      <c r="Y217" s="31">
        <v>0</v>
      </c>
      <c r="Z217" s="36" t="s">
        <v>827</v>
      </c>
      <c r="AA217" s="31">
        <v>47.938152173913046</v>
      </c>
      <c r="AB217" s="31">
        <v>0</v>
      </c>
      <c r="AC217" s="36">
        <v>0</v>
      </c>
      <c r="AD217" s="31">
        <v>0</v>
      </c>
      <c r="AE217" s="31">
        <v>0</v>
      </c>
      <c r="AF217" s="36" t="s">
        <v>827</v>
      </c>
      <c r="AG217" s="31">
        <v>0</v>
      </c>
      <c r="AH217" s="31">
        <v>0</v>
      </c>
      <c r="AI217" s="36" t="s">
        <v>827</v>
      </c>
      <c r="AJ217" t="s">
        <v>158</v>
      </c>
      <c r="AK217" s="37">
        <v>4</v>
      </c>
      <c r="AT217"/>
    </row>
    <row r="218" spans="1:46" x14ac:dyDescent="0.25">
      <c r="A218" t="s">
        <v>634</v>
      </c>
      <c r="B218" t="s">
        <v>388</v>
      </c>
      <c r="C218" t="s">
        <v>471</v>
      </c>
      <c r="D218" t="s">
        <v>592</v>
      </c>
      <c r="E218" s="31">
        <v>88.815217391304344</v>
      </c>
      <c r="F218" s="31">
        <v>276.1038043478261</v>
      </c>
      <c r="G218" s="31">
        <v>32.2425</v>
      </c>
      <c r="H218" s="36">
        <v>0.11677673212855121</v>
      </c>
      <c r="I218" s="31">
        <v>40.97260869565217</v>
      </c>
      <c r="J218" s="31">
        <v>14.412717391304348</v>
      </c>
      <c r="K218" s="36">
        <v>0.35176469964026874</v>
      </c>
      <c r="L218" s="31">
        <v>17.578478260869566</v>
      </c>
      <c r="M218" s="31">
        <v>7.1988043478260879</v>
      </c>
      <c r="N218" s="36">
        <v>0.4095237506338037</v>
      </c>
      <c r="O218" s="31">
        <v>17.100652173913037</v>
      </c>
      <c r="P218" s="31">
        <v>5.7030434782608701</v>
      </c>
      <c r="Q218" s="36">
        <v>0.33349859527350867</v>
      </c>
      <c r="R218" s="31">
        <v>6.2934782608695654</v>
      </c>
      <c r="S218" s="31">
        <v>1.5108695652173914</v>
      </c>
      <c r="T218" s="36">
        <v>0.24006908462867013</v>
      </c>
      <c r="U218" s="31">
        <v>67.936195652173893</v>
      </c>
      <c r="V218" s="31">
        <v>10.201521739130435</v>
      </c>
      <c r="W218" s="36">
        <v>0.15016327660384668</v>
      </c>
      <c r="X218" s="31">
        <v>0</v>
      </c>
      <c r="Y218" s="31">
        <v>0</v>
      </c>
      <c r="Z218" s="36" t="s">
        <v>827</v>
      </c>
      <c r="AA218" s="31">
        <v>144.31141304347827</v>
      </c>
      <c r="AB218" s="31">
        <v>7.6282608695652181</v>
      </c>
      <c r="AC218" s="36">
        <v>5.2859719884157524E-2</v>
      </c>
      <c r="AD218" s="31">
        <v>22.883586956521732</v>
      </c>
      <c r="AE218" s="31">
        <v>0</v>
      </c>
      <c r="AF218" s="36">
        <v>0</v>
      </c>
      <c r="AG218" s="31">
        <v>0</v>
      </c>
      <c r="AH218" s="31">
        <v>0</v>
      </c>
      <c r="AI218" s="36" t="s">
        <v>827</v>
      </c>
      <c r="AJ218" t="s">
        <v>168</v>
      </c>
      <c r="AK218" s="37">
        <v>4</v>
      </c>
      <c r="AT218"/>
    </row>
    <row r="219" spans="1:46" x14ac:dyDescent="0.25">
      <c r="A219" t="s">
        <v>634</v>
      </c>
      <c r="B219" t="s">
        <v>295</v>
      </c>
      <c r="C219" t="s">
        <v>493</v>
      </c>
      <c r="D219" t="s">
        <v>604</v>
      </c>
      <c r="E219" s="31">
        <v>81.173913043478265</v>
      </c>
      <c r="F219" s="31">
        <v>300.64945652173913</v>
      </c>
      <c r="G219" s="31">
        <v>0</v>
      </c>
      <c r="H219" s="36">
        <v>0</v>
      </c>
      <c r="I219" s="31">
        <v>48.331521739130437</v>
      </c>
      <c r="J219" s="31">
        <v>0</v>
      </c>
      <c r="K219" s="36">
        <v>0</v>
      </c>
      <c r="L219" s="31">
        <v>34.782608695652172</v>
      </c>
      <c r="M219" s="31">
        <v>0</v>
      </c>
      <c r="N219" s="36">
        <v>0</v>
      </c>
      <c r="O219" s="31">
        <v>6.0706521739130439</v>
      </c>
      <c r="P219" s="31">
        <v>0</v>
      </c>
      <c r="Q219" s="36">
        <v>0</v>
      </c>
      <c r="R219" s="31">
        <v>7.4782608695652177</v>
      </c>
      <c r="S219" s="31">
        <v>0</v>
      </c>
      <c r="T219" s="36">
        <v>0</v>
      </c>
      <c r="U219" s="31">
        <v>47.084239130434781</v>
      </c>
      <c r="V219" s="31">
        <v>0</v>
      </c>
      <c r="W219" s="36">
        <v>0</v>
      </c>
      <c r="X219" s="31">
        <v>0</v>
      </c>
      <c r="Y219" s="31">
        <v>0</v>
      </c>
      <c r="Z219" s="36" t="s">
        <v>827</v>
      </c>
      <c r="AA219" s="31">
        <v>198.03532608695653</v>
      </c>
      <c r="AB219" s="31">
        <v>0</v>
      </c>
      <c r="AC219" s="36">
        <v>0</v>
      </c>
      <c r="AD219" s="31">
        <v>1.9184782608695652</v>
      </c>
      <c r="AE219" s="31">
        <v>0</v>
      </c>
      <c r="AF219" s="36">
        <v>0</v>
      </c>
      <c r="AG219" s="31">
        <v>5.2798913043478262</v>
      </c>
      <c r="AH219" s="31">
        <v>0</v>
      </c>
      <c r="AI219" s="36">
        <v>0</v>
      </c>
      <c r="AJ219" t="s">
        <v>75</v>
      </c>
      <c r="AK219" s="37">
        <v>4</v>
      </c>
      <c r="AT219"/>
    </row>
    <row r="220" spans="1:46" x14ac:dyDescent="0.25">
      <c r="A220" t="s">
        <v>634</v>
      </c>
      <c r="B220" t="s">
        <v>317</v>
      </c>
      <c r="C220" t="s">
        <v>507</v>
      </c>
      <c r="D220" t="s">
        <v>612</v>
      </c>
      <c r="E220" s="31">
        <v>57.880434782608695</v>
      </c>
      <c r="F220" s="31">
        <v>236.69652173913045</v>
      </c>
      <c r="G220" s="31">
        <v>0.46739130434782611</v>
      </c>
      <c r="H220" s="36">
        <v>1.9746437375321915E-3</v>
      </c>
      <c r="I220" s="31">
        <v>29.135869565217391</v>
      </c>
      <c r="J220" s="31">
        <v>0</v>
      </c>
      <c r="K220" s="36">
        <v>0</v>
      </c>
      <c r="L220" s="31">
        <v>13.388586956521738</v>
      </c>
      <c r="M220" s="31">
        <v>0</v>
      </c>
      <c r="N220" s="36">
        <v>0</v>
      </c>
      <c r="O220" s="31">
        <v>10.877717391304348</v>
      </c>
      <c r="P220" s="31">
        <v>0</v>
      </c>
      <c r="Q220" s="36">
        <v>0</v>
      </c>
      <c r="R220" s="31">
        <v>4.8695652173913047</v>
      </c>
      <c r="S220" s="31">
        <v>0</v>
      </c>
      <c r="T220" s="36">
        <v>0</v>
      </c>
      <c r="U220" s="31">
        <v>73.552499999999995</v>
      </c>
      <c r="V220" s="31">
        <v>0.46739130434782611</v>
      </c>
      <c r="W220" s="36">
        <v>6.3545264178352353E-3</v>
      </c>
      <c r="X220" s="31">
        <v>2.0951086956521738</v>
      </c>
      <c r="Y220" s="31">
        <v>0</v>
      </c>
      <c r="Z220" s="36">
        <v>0</v>
      </c>
      <c r="AA220" s="31">
        <v>131.91304347826087</v>
      </c>
      <c r="AB220" s="31">
        <v>0</v>
      </c>
      <c r="AC220" s="36">
        <v>0</v>
      </c>
      <c r="AD220" s="31">
        <v>0</v>
      </c>
      <c r="AE220" s="31">
        <v>0</v>
      </c>
      <c r="AF220" s="36" t="s">
        <v>827</v>
      </c>
      <c r="AG220" s="31">
        <v>0</v>
      </c>
      <c r="AH220" s="31">
        <v>0</v>
      </c>
      <c r="AI220" s="36" t="s">
        <v>827</v>
      </c>
      <c r="AJ220" t="s">
        <v>97</v>
      </c>
      <c r="AK220" s="37">
        <v>4</v>
      </c>
      <c r="AT220"/>
    </row>
    <row r="221" spans="1:46" x14ac:dyDescent="0.25">
      <c r="A221" t="s">
        <v>634</v>
      </c>
      <c r="B221" t="s">
        <v>380</v>
      </c>
      <c r="C221" t="s">
        <v>456</v>
      </c>
      <c r="D221" t="s">
        <v>580</v>
      </c>
      <c r="E221" s="31">
        <v>102.90217391304348</v>
      </c>
      <c r="F221" s="31">
        <v>386.66076086956525</v>
      </c>
      <c r="G221" s="31">
        <v>8.6956521739130432E-2</v>
      </c>
      <c r="H221" s="36">
        <v>2.2489099111989806E-4</v>
      </c>
      <c r="I221" s="31">
        <v>63.103260869565219</v>
      </c>
      <c r="J221" s="31">
        <v>8.6956521739130432E-2</v>
      </c>
      <c r="K221" s="36">
        <v>1.3780036172594953E-3</v>
      </c>
      <c r="L221" s="31">
        <v>24.673913043478262</v>
      </c>
      <c r="M221" s="31">
        <v>0</v>
      </c>
      <c r="N221" s="36">
        <v>0</v>
      </c>
      <c r="O221" s="31">
        <v>38.429347826086953</v>
      </c>
      <c r="P221" s="31">
        <v>8.6956521739130432E-2</v>
      </c>
      <c r="Q221" s="36">
        <v>2.2627633998020084E-3</v>
      </c>
      <c r="R221" s="31">
        <v>0</v>
      </c>
      <c r="S221" s="31">
        <v>0</v>
      </c>
      <c r="T221" s="36" t="s">
        <v>827</v>
      </c>
      <c r="U221" s="31">
        <v>75.883152173913047</v>
      </c>
      <c r="V221" s="31">
        <v>0</v>
      </c>
      <c r="W221" s="36">
        <v>0</v>
      </c>
      <c r="X221" s="31">
        <v>15.440217391304348</v>
      </c>
      <c r="Y221" s="31">
        <v>0</v>
      </c>
      <c r="Z221" s="36">
        <v>0</v>
      </c>
      <c r="AA221" s="31">
        <v>205.48413043478263</v>
      </c>
      <c r="AB221" s="31">
        <v>0</v>
      </c>
      <c r="AC221" s="36">
        <v>0</v>
      </c>
      <c r="AD221" s="31">
        <v>1.2690217391304348</v>
      </c>
      <c r="AE221" s="31">
        <v>0</v>
      </c>
      <c r="AF221" s="36">
        <v>0</v>
      </c>
      <c r="AG221" s="31">
        <v>25.480978260869566</v>
      </c>
      <c r="AH221" s="31">
        <v>0</v>
      </c>
      <c r="AI221" s="36">
        <v>0</v>
      </c>
      <c r="AJ221" t="s">
        <v>160</v>
      </c>
      <c r="AK221" s="37">
        <v>4</v>
      </c>
      <c r="AT221"/>
    </row>
    <row r="222" spans="1:46" x14ac:dyDescent="0.25">
      <c r="E222" s="31"/>
      <c r="F222" s="31"/>
      <c r="G222" s="31"/>
      <c r="I222" s="31"/>
      <c r="J222" s="31"/>
      <c r="L222" s="31"/>
      <c r="M222" s="31"/>
      <c r="O222" s="31"/>
      <c r="R222" s="31"/>
      <c r="U222" s="31"/>
      <c r="X222" s="31"/>
      <c r="AA222" s="31"/>
      <c r="AD222" s="31"/>
      <c r="AG222" s="31"/>
      <c r="AT222"/>
    </row>
    <row r="223" spans="1:46" x14ac:dyDescent="0.25">
      <c r="AT223"/>
    </row>
    <row r="224" spans="1:46" x14ac:dyDescent="0.25">
      <c r="AT224"/>
    </row>
    <row r="225" spans="38:46" x14ac:dyDescent="0.25">
      <c r="AT225"/>
    </row>
    <row r="226" spans="38:46" x14ac:dyDescent="0.25">
      <c r="AT226"/>
    </row>
    <row r="227" spans="38:46" x14ac:dyDescent="0.25">
      <c r="AT227"/>
    </row>
    <row r="234" spans="38:46" x14ac:dyDescent="0.25">
      <c r="AL234" s="31"/>
      <c r="AM234" s="31"/>
      <c r="AN234" s="31"/>
      <c r="AO234" s="31"/>
      <c r="AP234" s="31"/>
      <c r="AQ234" s="31"/>
      <c r="AR234" s="31"/>
    </row>
  </sheetData>
  <pageMargins left="0.7" right="0.7" top="0.75" bottom="0.75" header="0.3" footer="0.3"/>
  <pageSetup orientation="portrait" horizontalDpi="1200" verticalDpi="1200" r:id="rId1"/>
  <ignoredErrors>
    <ignoredError sqref="AJ2:AJ22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221"/>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684</v>
      </c>
      <c r="B1" s="1" t="s">
        <v>751</v>
      </c>
      <c r="C1" s="1" t="s">
        <v>687</v>
      </c>
      <c r="D1" s="1" t="s">
        <v>686</v>
      </c>
      <c r="E1" s="1" t="s">
        <v>688</v>
      </c>
      <c r="F1" s="1" t="s">
        <v>798</v>
      </c>
      <c r="G1" s="1" t="s">
        <v>799</v>
      </c>
      <c r="H1" s="1" t="s">
        <v>800</v>
      </c>
      <c r="I1" s="1" t="s">
        <v>801</v>
      </c>
      <c r="J1" s="1" t="s">
        <v>802</v>
      </c>
      <c r="K1" s="1" t="s">
        <v>803</v>
      </c>
      <c r="L1" s="1" t="s">
        <v>804</v>
      </c>
      <c r="M1" s="1" t="s">
        <v>805</v>
      </c>
      <c r="N1" s="1" t="s">
        <v>806</v>
      </c>
      <c r="O1" s="1" t="s">
        <v>807</v>
      </c>
      <c r="P1" s="1" t="s">
        <v>808</v>
      </c>
      <c r="Q1" s="1" t="s">
        <v>809</v>
      </c>
      <c r="R1" s="1" t="s">
        <v>810</v>
      </c>
      <c r="S1" s="1" t="s">
        <v>811</v>
      </c>
      <c r="T1" s="1" t="s">
        <v>812</v>
      </c>
      <c r="U1" s="1" t="s">
        <v>813</v>
      </c>
      <c r="V1" s="1" t="s">
        <v>814</v>
      </c>
      <c r="W1" s="1" t="s">
        <v>815</v>
      </c>
      <c r="X1" s="1" t="s">
        <v>816</v>
      </c>
      <c r="Y1" s="1" t="s">
        <v>817</v>
      </c>
      <c r="Z1" s="1" t="s">
        <v>818</v>
      </c>
      <c r="AA1" s="1" t="s">
        <v>819</v>
      </c>
      <c r="AB1" s="1" t="s">
        <v>820</v>
      </c>
      <c r="AC1" s="1" t="s">
        <v>821</v>
      </c>
      <c r="AD1" s="1" t="s">
        <v>822</v>
      </c>
      <c r="AE1" s="1" t="s">
        <v>823</v>
      </c>
      <c r="AF1" s="1" t="s">
        <v>824</v>
      </c>
      <c r="AG1" s="1" t="s">
        <v>825</v>
      </c>
      <c r="AH1" s="1" t="s">
        <v>685</v>
      </c>
      <c r="AI1" s="38" t="s">
        <v>826</v>
      </c>
    </row>
    <row r="2" spans="1:35" x14ac:dyDescent="0.25">
      <c r="A2" t="s">
        <v>634</v>
      </c>
      <c r="B2" t="s">
        <v>381</v>
      </c>
      <c r="C2" t="s">
        <v>516</v>
      </c>
      <c r="D2" t="s">
        <v>610</v>
      </c>
      <c r="E2" s="2">
        <v>48.467391304347828</v>
      </c>
      <c r="F2" s="2">
        <v>5.2826086956521738</v>
      </c>
      <c r="G2" s="2">
        <v>0</v>
      </c>
      <c r="H2" s="2">
        <v>5.9782608695652176E-2</v>
      </c>
      <c r="I2" s="2">
        <v>0.14945652173913043</v>
      </c>
      <c r="J2" s="2">
        <v>0</v>
      </c>
      <c r="K2" s="2">
        <v>0</v>
      </c>
      <c r="L2" s="2">
        <v>3.2646739130434792</v>
      </c>
      <c r="M2" s="2">
        <v>0</v>
      </c>
      <c r="N2" s="2">
        <v>9.9040217391304353</v>
      </c>
      <c r="O2" s="2">
        <v>0.20434402332361518</v>
      </c>
      <c r="P2" s="2">
        <v>6.4021739130434785</v>
      </c>
      <c r="Q2" s="2">
        <v>0</v>
      </c>
      <c r="R2" s="2">
        <v>0.13209239739851986</v>
      </c>
      <c r="S2" s="2">
        <v>8.3043478260869566E-2</v>
      </c>
      <c r="T2" s="2">
        <v>4.2703260869565209</v>
      </c>
      <c r="U2" s="2">
        <v>0</v>
      </c>
      <c r="V2" s="2">
        <v>8.9820587575689601E-2</v>
      </c>
      <c r="W2" s="2">
        <v>2.213586956521739</v>
      </c>
      <c r="X2" s="2">
        <v>0</v>
      </c>
      <c r="Y2" s="2">
        <v>0</v>
      </c>
      <c r="Z2" s="2">
        <v>4.5671675263511992E-2</v>
      </c>
      <c r="AA2" s="2">
        <v>0</v>
      </c>
      <c r="AB2" s="2">
        <v>0</v>
      </c>
      <c r="AC2" s="2">
        <v>0</v>
      </c>
      <c r="AD2" s="2">
        <v>0</v>
      </c>
      <c r="AE2" s="2">
        <v>0</v>
      </c>
      <c r="AF2" s="2">
        <v>0</v>
      </c>
      <c r="AG2" s="2">
        <v>0</v>
      </c>
      <c r="AH2" t="s">
        <v>161</v>
      </c>
      <c r="AI2">
        <v>4</v>
      </c>
    </row>
    <row r="3" spans="1:35" x14ac:dyDescent="0.25">
      <c r="A3" t="s">
        <v>634</v>
      </c>
      <c r="B3" t="s">
        <v>290</v>
      </c>
      <c r="C3" t="s">
        <v>490</v>
      </c>
      <c r="D3" t="s">
        <v>602</v>
      </c>
      <c r="E3" s="2">
        <v>144.06521739130434</v>
      </c>
      <c r="F3" s="2">
        <v>5.4782608695652177</v>
      </c>
      <c r="G3" s="2">
        <v>0</v>
      </c>
      <c r="H3" s="2">
        <v>0</v>
      </c>
      <c r="I3" s="2">
        <v>10.532608695652174</v>
      </c>
      <c r="J3" s="2">
        <v>0</v>
      </c>
      <c r="K3" s="2">
        <v>0</v>
      </c>
      <c r="L3" s="2">
        <v>7.6134782608695657</v>
      </c>
      <c r="M3" s="2">
        <v>11.741413043478261</v>
      </c>
      <c r="N3" s="2">
        <v>0</v>
      </c>
      <c r="O3" s="2">
        <v>8.1500679040289722E-2</v>
      </c>
      <c r="P3" s="2">
        <v>4.1807608695652183</v>
      </c>
      <c r="Q3" s="2">
        <v>2.9963043478260873</v>
      </c>
      <c r="R3" s="2">
        <v>4.9818168100196181E-2</v>
      </c>
      <c r="S3" s="2">
        <v>10.280869565217388</v>
      </c>
      <c r="T3" s="2">
        <v>11.105434782608695</v>
      </c>
      <c r="U3" s="2">
        <v>0</v>
      </c>
      <c r="V3" s="2">
        <v>0.14844877018258637</v>
      </c>
      <c r="W3" s="2">
        <v>4.0251086956521736</v>
      </c>
      <c r="X3" s="2">
        <v>8.4660869565217354</v>
      </c>
      <c r="Y3" s="2">
        <v>0</v>
      </c>
      <c r="Z3" s="2">
        <v>8.6705145616417664E-2</v>
      </c>
      <c r="AA3" s="2">
        <v>0</v>
      </c>
      <c r="AB3" s="2">
        <v>0</v>
      </c>
      <c r="AC3" s="2">
        <v>0</v>
      </c>
      <c r="AD3" s="2">
        <v>0</v>
      </c>
      <c r="AE3" s="2">
        <v>0</v>
      </c>
      <c r="AF3" s="2">
        <v>0</v>
      </c>
      <c r="AG3" s="2">
        <v>0</v>
      </c>
      <c r="AH3" t="s">
        <v>70</v>
      </c>
      <c r="AI3">
        <v>4</v>
      </c>
    </row>
    <row r="4" spans="1:35" x14ac:dyDescent="0.25">
      <c r="A4" t="s">
        <v>634</v>
      </c>
      <c r="B4" t="s">
        <v>430</v>
      </c>
      <c r="C4" t="s">
        <v>471</v>
      </c>
      <c r="D4" t="s">
        <v>592</v>
      </c>
      <c r="E4" s="2">
        <v>74.152173913043484</v>
      </c>
      <c r="F4" s="2">
        <v>10.760869565217391</v>
      </c>
      <c r="G4" s="2">
        <v>0</v>
      </c>
      <c r="H4" s="2">
        <v>0</v>
      </c>
      <c r="I4" s="2">
        <v>0</v>
      </c>
      <c r="J4" s="2">
        <v>0</v>
      </c>
      <c r="K4" s="2">
        <v>0</v>
      </c>
      <c r="L4" s="2">
        <v>4.3478260869565215</v>
      </c>
      <c r="M4" s="2">
        <v>2.5951086956521738</v>
      </c>
      <c r="N4" s="2">
        <v>0</v>
      </c>
      <c r="O4" s="2">
        <v>3.4997068308413953E-2</v>
      </c>
      <c r="P4" s="2">
        <v>5.2255434782608692</v>
      </c>
      <c r="Q4" s="2">
        <v>0.73173913043478256</v>
      </c>
      <c r="R4" s="2">
        <v>8.0338610378188194E-2</v>
      </c>
      <c r="S4" s="2">
        <v>4.9375</v>
      </c>
      <c r="T4" s="2">
        <v>5.8994565217391308</v>
      </c>
      <c r="U4" s="2">
        <v>0</v>
      </c>
      <c r="V4" s="2">
        <v>0.14614482556435063</v>
      </c>
      <c r="W4" s="2">
        <v>3.7608695652173911</v>
      </c>
      <c r="X4" s="2">
        <v>4.5978260869565215</v>
      </c>
      <c r="Y4" s="2">
        <v>0</v>
      </c>
      <c r="Z4" s="2">
        <v>0.11272354148343593</v>
      </c>
      <c r="AA4" s="2">
        <v>0</v>
      </c>
      <c r="AB4" s="2">
        <v>0</v>
      </c>
      <c r="AC4" s="2">
        <v>0</v>
      </c>
      <c r="AD4" s="2">
        <v>0</v>
      </c>
      <c r="AE4" s="2">
        <v>0</v>
      </c>
      <c r="AF4" s="2">
        <v>0</v>
      </c>
      <c r="AG4" s="2">
        <v>0</v>
      </c>
      <c r="AH4" t="s">
        <v>210</v>
      </c>
      <c r="AI4">
        <v>4</v>
      </c>
    </row>
    <row r="5" spans="1:35" x14ac:dyDescent="0.25">
      <c r="A5" t="s">
        <v>634</v>
      </c>
      <c r="B5" t="s">
        <v>307</v>
      </c>
      <c r="C5" t="s">
        <v>500</v>
      </c>
      <c r="D5" t="s">
        <v>582</v>
      </c>
      <c r="E5" s="2">
        <v>154.64130434782609</v>
      </c>
      <c r="F5" s="2">
        <v>3.553260869565217</v>
      </c>
      <c r="G5" s="2">
        <v>0</v>
      </c>
      <c r="H5" s="2">
        <v>0.63586956521739135</v>
      </c>
      <c r="I5" s="2">
        <v>5.1923913043478258</v>
      </c>
      <c r="J5" s="2">
        <v>0</v>
      </c>
      <c r="K5" s="2">
        <v>0</v>
      </c>
      <c r="L5" s="2">
        <v>13.170108695652175</v>
      </c>
      <c r="M5" s="2">
        <v>10.432608695652174</v>
      </c>
      <c r="N5" s="2">
        <v>6.4701086956521747</v>
      </c>
      <c r="O5" s="2">
        <v>0.10930273423771703</v>
      </c>
      <c r="P5" s="2">
        <v>0</v>
      </c>
      <c r="Q5" s="2">
        <v>0</v>
      </c>
      <c r="R5" s="2">
        <v>0</v>
      </c>
      <c r="S5" s="2">
        <v>4.8836956521739125</v>
      </c>
      <c r="T5" s="2">
        <v>23.762499999999999</v>
      </c>
      <c r="U5" s="2">
        <v>0</v>
      </c>
      <c r="V5" s="2">
        <v>0.18524284810571448</v>
      </c>
      <c r="W5" s="2">
        <v>4.2717391304347823</v>
      </c>
      <c r="X5" s="2">
        <v>23.218260869565217</v>
      </c>
      <c r="Y5" s="2">
        <v>0</v>
      </c>
      <c r="Z5" s="2">
        <v>0.17776621916075067</v>
      </c>
      <c r="AA5" s="2">
        <v>0</v>
      </c>
      <c r="AB5" s="2">
        <v>0</v>
      </c>
      <c r="AC5" s="2">
        <v>0</v>
      </c>
      <c r="AD5" s="2">
        <v>5.9782608695652176E-2</v>
      </c>
      <c r="AE5" s="2">
        <v>0</v>
      </c>
      <c r="AF5" s="2">
        <v>0</v>
      </c>
      <c r="AG5" s="2">
        <v>0</v>
      </c>
      <c r="AH5" t="s">
        <v>87</v>
      </c>
      <c r="AI5">
        <v>4</v>
      </c>
    </row>
    <row r="6" spans="1:35" x14ac:dyDescent="0.25">
      <c r="A6" t="s">
        <v>634</v>
      </c>
      <c r="B6" t="s">
        <v>284</v>
      </c>
      <c r="C6" t="s">
        <v>485</v>
      </c>
      <c r="D6" t="s">
        <v>600</v>
      </c>
      <c r="E6" s="2">
        <v>68.75</v>
      </c>
      <c r="F6" s="2">
        <v>6.3695652173913047</v>
      </c>
      <c r="G6" s="2">
        <v>0.20108695652173914</v>
      </c>
      <c r="H6" s="2">
        <v>0.25</v>
      </c>
      <c r="I6" s="2">
        <v>1.0163043478260869</v>
      </c>
      <c r="J6" s="2">
        <v>0</v>
      </c>
      <c r="K6" s="2">
        <v>0</v>
      </c>
      <c r="L6" s="2">
        <v>0.21021739130434783</v>
      </c>
      <c r="M6" s="2">
        <v>6.7934782608695649E-2</v>
      </c>
      <c r="N6" s="2">
        <v>11.934782608695652</v>
      </c>
      <c r="O6" s="2">
        <v>0.17458498023715416</v>
      </c>
      <c r="P6" s="2">
        <v>0</v>
      </c>
      <c r="Q6" s="2">
        <v>11.926630434782609</v>
      </c>
      <c r="R6" s="2">
        <v>0.17347826086956522</v>
      </c>
      <c r="S6" s="2">
        <v>0.86108695652173928</v>
      </c>
      <c r="T6" s="2">
        <v>1.7161956521739128</v>
      </c>
      <c r="U6" s="2">
        <v>0</v>
      </c>
      <c r="V6" s="2">
        <v>3.7487747035573123E-2</v>
      </c>
      <c r="W6" s="2">
        <v>0.44413043478260866</v>
      </c>
      <c r="X6" s="2">
        <v>3.0194565217391305</v>
      </c>
      <c r="Y6" s="2">
        <v>0</v>
      </c>
      <c r="Z6" s="2">
        <v>5.0379446640316204E-2</v>
      </c>
      <c r="AA6" s="2">
        <v>0</v>
      </c>
      <c r="AB6" s="2">
        <v>0</v>
      </c>
      <c r="AC6" s="2">
        <v>0</v>
      </c>
      <c r="AD6" s="2">
        <v>0</v>
      </c>
      <c r="AE6" s="2">
        <v>0</v>
      </c>
      <c r="AF6" s="2">
        <v>0</v>
      </c>
      <c r="AG6" s="2">
        <v>0</v>
      </c>
      <c r="AH6" t="s">
        <v>64</v>
      </c>
      <c r="AI6">
        <v>4</v>
      </c>
    </row>
    <row r="7" spans="1:35" x14ac:dyDescent="0.25">
      <c r="A7" t="s">
        <v>634</v>
      </c>
      <c r="B7" t="s">
        <v>257</v>
      </c>
      <c r="C7" t="s">
        <v>468</v>
      </c>
      <c r="D7" t="s">
        <v>589</v>
      </c>
      <c r="E7" s="2">
        <v>61.836956521739133</v>
      </c>
      <c r="F7" s="2">
        <v>5.2173913043478262</v>
      </c>
      <c r="G7" s="2">
        <v>0.56521739130434778</v>
      </c>
      <c r="H7" s="2">
        <v>0</v>
      </c>
      <c r="I7" s="2">
        <v>0.86956521739130432</v>
      </c>
      <c r="J7" s="2">
        <v>0</v>
      </c>
      <c r="K7" s="2">
        <v>0</v>
      </c>
      <c r="L7" s="2">
        <v>2.5815217391304346</v>
      </c>
      <c r="M7" s="2">
        <v>5.5652173913043477</v>
      </c>
      <c r="N7" s="2">
        <v>0</v>
      </c>
      <c r="O7" s="2">
        <v>8.9998242221831601E-2</v>
      </c>
      <c r="P7" s="2">
        <v>5.7989130434782608</v>
      </c>
      <c r="Q7" s="2">
        <v>7.1059782608695654</v>
      </c>
      <c r="R7" s="2">
        <v>0.20869221304271401</v>
      </c>
      <c r="S7" s="2">
        <v>0.54076086956521741</v>
      </c>
      <c r="T7" s="2">
        <v>4.9538043478260869</v>
      </c>
      <c r="U7" s="2">
        <v>0</v>
      </c>
      <c r="V7" s="2">
        <v>8.8855686412374763E-2</v>
      </c>
      <c r="W7" s="2">
        <v>0.82065217391304346</v>
      </c>
      <c r="X7" s="2">
        <v>3.2840217391304347</v>
      </c>
      <c r="Y7" s="2">
        <v>0</v>
      </c>
      <c r="Z7" s="2">
        <v>6.6378976973105991E-2</v>
      </c>
      <c r="AA7" s="2">
        <v>9.7826086956521743E-2</v>
      </c>
      <c r="AB7" s="2">
        <v>0</v>
      </c>
      <c r="AC7" s="2">
        <v>0</v>
      </c>
      <c r="AD7" s="2">
        <v>0</v>
      </c>
      <c r="AE7" s="2">
        <v>0</v>
      </c>
      <c r="AF7" s="2">
        <v>0</v>
      </c>
      <c r="AG7" s="2">
        <v>0.39130434782608697</v>
      </c>
      <c r="AH7" t="s">
        <v>37</v>
      </c>
      <c r="AI7">
        <v>4</v>
      </c>
    </row>
    <row r="8" spans="1:35" x14ac:dyDescent="0.25">
      <c r="A8" t="s">
        <v>634</v>
      </c>
      <c r="B8" t="s">
        <v>259</v>
      </c>
      <c r="C8" t="s">
        <v>469</v>
      </c>
      <c r="D8" t="s">
        <v>590</v>
      </c>
      <c r="E8" s="2">
        <v>44.010869565217391</v>
      </c>
      <c r="F8" s="2">
        <v>31.448369565217391</v>
      </c>
      <c r="G8" s="2">
        <v>0.39130434782608697</v>
      </c>
      <c r="H8" s="2">
        <v>0.28260869565217389</v>
      </c>
      <c r="I8" s="2">
        <v>5.6847826086956523</v>
      </c>
      <c r="J8" s="2">
        <v>0</v>
      </c>
      <c r="K8" s="2">
        <v>0</v>
      </c>
      <c r="L8" s="2">
        <v>2.2493478260869568</v>
      </c>
      <c r="M8" s="2">
        <v>5.0951086956521738</v>
      </c>
      <c r="N8" s="2">
        <v>0</v>
      </c>
      <c r="O8" s="2">
        <v>0.11576932575944678</v>
      </c>
      <c r="P8" s="2">
        <v>0</v>
      </c>
      <c r="Q8" s="2">
        <v>9.4157608695652169</v>
      </c>
      <c r="R8" s="2">
        <v>0.21394171400345763</v>
      </c>
      <c r="S8" s="2">
        <v>0.43065217391304345</v>
      </c>
      <c r="T8" s="2">
        <v>2.200869565217392</v>
      </c>
      <c r="U8" s="2">
        <v>0</v>
      </c>
      <c r="V8" s="2">
        <v>5.9792541368239083E-2</v>
      </c>
      <c r="W8" s="2">
        <v>0.33695652173913049</v>
      </c>
      <c r="X8" s="2">
        <v>3.0948913043478261</v>
      </c>
      <c r="Y8" s="2">
        <v>0</v>
      </c>
      <c r="Z8" s="2">
        <v>7.7977278340330941E-2</v>
      </c>
      <c r="AA8" s="2">
        <v>0</v>
      </c>
      <c r="AB8" s="2">
        <v>0</v>
      </c>
      <c r="AC8" s="2">
        <v>0</v>
      </c>
      <c r="AD8" s="2">
        <v>41.255434782608695</v>
      </c>
      <c r="AE8" s="2">
        <v>0</v>
      </c>
      <c r="AF8" s="2">
        <v>0</v>
      </c>
      <c r="AG8" s="2">
        <v>0</v>
      </c>
      <c r="AH8" t="s">
        <v>39</v>
      </c>
      <c r="AI8">
        <v>4</v>
      </c>
    </row>
    <row r="9" spans="1:35" x14ac:dyDescent="0.25">
      <c r="A9" t="s">
        <v>634</v>
      </c>
      <c r="B9" t="s">
        <v>401</v>
      </c>
      <c r="C9" t="s">
        <v>554</v>
      </c>
      <c r="D9" t="s">
        <v>624</v>
      </c>
      <c r="E9" s="2">
        <v>91.456521739130437</v>
      </c>
      <c r="F9" s="2">
        <v>11.478260869565217</v>
      </c>
      <c r="G9" s="2">
        <v>0</v>
      </c>
      <c r="H9" s="2">
        <v>0.20380434782608695</v>
      </c>
      <c r="I9" s="2">
        <v>1.0869565217391304</v>
      </c>
      <c r="J9" s="2">
        <v>0</v>
      </c>
      <c r="K9" s="2">
        <v>0</v>
      </c>
      <c r="L9" s="2">
        <v>6.0694565217391299</v>
      </c>
      <c r="M9" s="2">
        <v>9.3103260869565236</v>
      </c>
      <c r="N9" s="2">
        <v>8.8051086956521711</v>
      </c>
      <c r="O9" s="2">
        <v>0.19807701449964343</v>
      </c>
      <c r="P9" s="2">
        <v>4.9083695652173907</v>
      </c>
      <c r="Q9" s="2">
        <v>24.089999999999996</v>
      </c>
      <c r="R9" s="2">
        <v>0.3170727359163299</v>
      </c>
      <c r="S9" s="2">
        <v>12.44315217391304</v>
      </c>
      <c r="T9" s="2">
        <v>0.55999999999999994</v>
      </c>
      <c r="U9" s="2">
        <v>0</v>
      </c>
      <c r="V9" s="2">
        <v>0.14217851200380316</v>
      </c>
      <c r="W9" s="2">
        <v>4.2753260869565235</v>
      </c>
      <c r="X9" s="2">
        <v>8.4366304347826091</v>
      </c>
      <c r="Y9" s="2">
        <v>0</v>
      </c>
      <c r="Z9" s="2">
        <v>0.13899453292132163</v>
      </c>
      <c r="AA9" s="2">
        <v>0</v>
      </c>
      <c r="AB9" s="2">
        <v>0</v>
      </c>
      <c r="AC9" s="2">
        <v>0</v>
      </c>
      <c r="AD9" s="2">
        <v>0</v>
      </c>
      <c r="AE9" s="2">
        <v>0</v>
      </c>
      <c r="AF9" s="2">
        <v>0</v>
      </c>
      <c r="AG9" s="2">
        <v>3.8043478260869568E-2</v>
      </c>
      <c r="AH9" t="s">
        <v>181</v>
      </c>
      <c r="AI9">
        <v>4</v>
      </c>
    </row>
    <row r="10" spans="1:35" x14ac:dyDescent="0.25">
      <c r="A10" t="s">
        <v>634</v>
      </c>
      <c r="B10" t="s">
        <v>374</v>
      </c>
      <c r="C10" t="s">
        <v>476</v>
      </c>
      <c r="D10" t="s">
        <v>595</v>
      </c>
      <c r="E10" s="2">
        <v>70.25</v>
      </c>
      <c r="F10" s="2">
        <v>5.5652173913043477</v>
      </c>
      <c r="G10" s="2">
        <v>0.58695652173913049</v>
      </c>
      <c r="H10" s="2">
        <v>0.18478260869565216</v>
      </c>
      <c r="I10" s="2">
        <v>0.27173913043478259</v>
      </c>
      <c r="J10" s="2">
        <v>0</v>
      </c>
      <c r="K10" s="2">
        <v>0</v>
      </c>
      <c r="L10" s="2">
        <v>4.6875</v>
      </c>
      <c r="M10" s="2">
        <v>0</v>
      </c>
      <c r="N10" s="2">
        <v>5.1141304347826084</v>
      </c>
      <c r="O10" s="2">
        <v>7.2799009747795143E-2</v>
      </c>
      <c r="P10" s="2">
        <v>5.0842391304347823</v>
      </c>
      <c r="Q10" s="2">
        <v>0</v>
      </c>
      <c r="R10" s="2">
        <v>7.2373510753520026E-2</v>
      </c>
      <c r="S10" s="2">
        <v>1.6440217391304348</v>
      </c>
      <c r="T10" s="2">
        <v>10.114130434782609</v>
      </c>
      <c r="U10" s="2">
        <v>0</v>
      </c>
      <c r="V10" s="2">
        <v>0.16737583165712519</v>
      </c>
      <c r="W10" s="2">
        <v>4.8043478260869561</v>
      </c>
      <c r="X10" s="2">
        <v>7.6548913043478262</v>
      </c>
      <c r="Y10" s="2">
        <v>0</v>
      </c>
      <c r="Z10" s="2">
        <v>0.17735571715921397</v>
      </c>
      <c r="AA10" s="2">
        <v>0</v>
      </c>
      <c r="AB10" s="2">
        <v>0</v>
      </c>
      <c r="AC10" s="2">
        <v>0</v>
      </c>
      <c r="AD10" s="2">
        <v>0</v>
      </c>
      <c r="AE10" s="2">
        <v>0</v>
      </c>
      <c r="AF10" s="2">
        <v>0</v>
      </c>
      <c r="AG10" s="2">
        <v>0</v>
      </c>
      <c r="AH10" t="s">
        <v>154</v>
      </c>
      <c r="AI10">
        <v>4</v>
      </c>
    </row>
    <row r="11" spans="1:35" x14ac:dyDescent="0.25">
      <c r="A11" t="s">
        <v>634</v>
      </c>
      <c r="B11" t="s">
        <v>328</v>
      </c>
      <c r="C11" t="s">
        <v>517</v>
      </c>
      <c r="D11" t="s">
        <v>619</v>
      </c>
      <c r="E11" s="2">
        <v>116.21739130434783</v>
      </c>
      <c r="F11" s="2">
        <v>8.8260869565217384</v>
      </c>
      <c r="G11" s="2">
        <v>1.1304347826086956</v>
      </c>
      <c r="H11" s="2">
        <v>0.49728260869565216</v>
      </c>
      <c r="I11" s="2">
        <v>6.3043478260869561</v>
      </c>
      <c r="J11" s="2">
        <v>0</v>
      </c>
      <c r="K11" s="2">
        <v>0</v>
      </c>
      <c r="L11" s="2">
        <v>4.9655434782608703</v>
      </c>
      <c r="M11" s="2">
        <v>0</v>
      </c>
      <c r="N11" s="2">
        <v>25.249347826086968</v>
      </c>
      <c r="O11" s="2">
        <v>0.21725963337074458</v>
      </c>
      <c r="P11" s="2">
        <v>6.0780434782608692</v>
      </c>
      <c r="Q11" s="2">
        <v>14.817826086956529</v>
      </c>
      <c r="R11" s="2">
        <v>0.17979985035540597</v>
      </c>
      <c r="S11" s="2">
        <v>4.3804347826086953</v>
      </c>
      <c r="T11" s="2">
        <v>4.5679347826086953</v>
      </c>
      <c r="U11" s="2">
        <v>0</v>
      </c>
      <c r="V11" s="2">
        <v>7.6996820052375597E-2</v>
      </c>
      <c r="W11" s="2">
        <v>1.9483695652173914</v>
      </c>
      <c r="X11" s="2">
        <v>8.8451086956521738</v>
      </c>
      <c r="Y11" s="2">
        <v>0</v>
      </c>
      <c r="Z11" s="2">
        <v>9.2873176206509533E-2</v>
      </c>
      <c r="AA11" s="2">
        <v>0</v>
      </c>
      <c r="AB11" s="2">
        <v>0</v>
      </c>
      <c r="AC11" s="2">
        <v>0</v>
      </c>
      <c r="AD11" s="2">
        <v>0</v>
      </c>
      <c r="AE11" s="2">
        <v>0</v>
      </c>
      <c r="AF11" s="2">
        <v>0</v>
      </c>
      <c r="AG11" s="2">
        <v>0</v>
      </c>
      <c r="AH11" t="s">
        <v>108</v>
      </c>
      <c r="AI11">
        <v>4</v>
      </c>
    </row>
    <row r="12" spans="1:35" x14ac:dyDescent="0.25">
      <c r="A12" t="s">
        <v>634</v>
      </c>
      <c r="B12" t="s">
        <v>287</v>
      </c>
      <c r="C12" t="s">
        <v>488</v>
      </c>
      <c r="D12" t="s">
        <v>600</v>
      </c>
      <c r="E12" s="2">
        <v>51.358695652173914</v>
      </c>
      <c r="F12" s="2">
        <v>5.5652173913043477</v>
      </c>
      <c r="G12" s="2">
        <v>0.39130434782608697</v>
      </c>
      <c r="H12" s="2">
        <v>0.20380434782608695</v>
      </c>
      <c r="I12" s="2">
        <v>0.48369565217391303</v>
      </c>
      <c r="J12" s="2">
        <v>0</v>
      </c>
      <c r="K12" s="2">
        <v>0</v>
      </c>
      <c r="L12" s="2">
        <v>2.9264130434782611</v>
      </c>
      <c r="M12" s="2">
        <v>4.8369565217391308</v>
      </c>
      <c r="N12" s="2">
        <v>0</v>
      </c>
      <c r="O12" s="2">
        <v>9.4179894179894183E-2</v>
      </c>
      <c r="P12" s="2">
        <v>5.5210869565217404</v>
      </c>
      <c r="Q12" s="2">
        <v>10.142391304347823</v>
      </c>
      <c r="R12" s="2">
        <v>0.30498201058201052</v>
      </c>
      <c r="S12" s="2">
        <v>0.52445652173913049</v>
      </c>
      <c r="T12" s="2">
        <v>3.1086956521739131</v>
      </c>
      <c r="U12" s="2">
        <v>0</v>
      </c>
      <c r="V12" s="2">
        <v>7.0740740740740743E-2</v>
      </c>
      <c r="W12" s="2">
        <v>0.57065217391304346</v>
      </c>
      <c r="X12" s="2">
        <v>2.7934782608695654</v>
      </c>
      <c r="Y12" s="2">
        <v>0</v>
      </c>
      <c r="Z12" s="2">
        <v>6.5502645502645507E-2</v>
      </c>
      <c r="AA12" s="2">
        <v>0</v>
      </c>
      <c r="AB12" s="2">
        <v>0</v>
      </c>
      <c r="AC12" s="2">
        <v>0</v>
      </c>
      <c r="AD12" s="2">
        <v>0</v>
      </c>
      <c r="AE12" s="2">
        <v>0</v>
      </c>
      <c r="AF12" s="2">
        <v>0</v>
      </c>
      <c r="AG12" s="2">
        <v>0</v>
      </c>
      <c r="AH12" t="s">
        <v>67</v>
      </c>
      <c r="AI12">
        <v>4</v>
      </c>
    </row>
    <row r="13" spans="1:35" x14ac:dyDescent="0.25">
      <c r="A13" t="s">
        <v>634</v>
      </c>
      <c r="B13" t="s">
        <v>298</v>
      </c>
      <c r="C13" t="s">
        <v>441</v>
      </c>
      <c r="D13" t="s">
        <v>568</v>
      </c>
      <c r="E13" s="2">
        <v>104.35869565217391</v>
      </c>
      <c r="F13" s="2">
        <v>0</v>
      </c>
      <c r="G13" s="2">
        <v>0.76086956521739135</v>
      </c>
      <c r="H13" s="2">
        <v>0.3858695652173913</v>
      </c>
      <c r="I13" s="2">
        <v>1.2038043478260869</v>
      </c>
      <c r="J13" s="2">
        <v>0</v>
      </c>
      <c r="K13" s="2">
        <v>0</v>
      </c>
      <c r="L13" s="2">
        <v>12.428260869565216</v>
      </c>
      <c r="M13" s="2">
        <v>0.22282608695652173</v>
      </c>
      <c r="N13" s="2">
        <v>0</v>
      </c>
      <c r="O13" s="2">
        <v>2.1351942505988958E-3</v>
      </c>
      <c r="P13" s="2">
        <v>0</v>
      </c>
      <c r="Q13" s="2">
        <v>0</v>
      </c>
      <c r="R13" s="2">
        <v>0</v>
      </c>
      <c r="S13" s="2">
        <v>9.0781521739130415</v>
      </c>
      <c r="T13" s="2">
        <v>9.6896739130434799</v>
      </c>
      <c r="U13" s="2">
        <v>0</v>
      </c>
      <c r="V13" s="2">
        <v>0.17983960004166233</v>
      </c>
      <c r="W13" s="2">
        <v>10.199565217391301</v>
      </c>
      <c r="X13" s="2">
        <v>10.801521739130438</v>
      </c>
      <c r="Y13" s="2">
        <v>4.9860869565217385</v>
      </c>
      <c r="Z13" s="2">
        <v>0.2490178106447245</v>
      </c>
      <c r="AA13" s="2">
        <v>0.19021739130434784</v>
      </c>
      <c r="AB13" s="2">
        <v>0</v>
      </c>
      <c r="AC13" s="2">
        <v>0</v>
      </c>
      <c r="AD13" s="2">
        <v>0</v>
      </c>
      <c r="AE13" s="2">
        <v>0</v>
      </c>
      <c r="AF13" s="2">
        <v>0</v>
      </c>
      <c r="AG13" s="2">
        <v>0</v>
      </c>
      <c r="AH13" t="s">
        <v>78</v>
      </c>
      <c r="AI13">
        <v>4</v>
      </c>
    </row>
    <row r="14" spans="1:35" x14ac:dyDescent="0.25">
      <c r="A14" t="s">
        <v>634</v>
      </c>
      <c r="B14" t="s">
        <v>260</v>
      </c>
      <c r="C14" t="s">
        <v>468</v>
      </c>
      <c r="D14" t="s">
        <v>589</v>
      </c>
      <c r="E14" s="2">
        <v>137.59782608695653</v>
      </c>
      <c r="F14" s="2">
        <v>25.609239130434791</v>
      </c>
      <c r="G14" s="2">
        <v>0</v>
      </c>
      <c r="H14" s="2">
        <v>0.85869565217391308</v>
      </c>
      <c r="I14" s="2">
        <v>0</v>
      </c>
      <c r="J14" s="2">
        <v>0</v>
      </c>
      <c r="K14" s="2">
        <v>0</v>
      </c>
      <c r="L14" s="2">
        <v>10.570326086956525</v>
      </c>
      <c r="M14" s="2">
        <v>0</v>
      </c>
      <c r="N14" s="2">
        <v>10.109130434782612</v>
      </c>
      <c r="O14" s="2">
        <v>7.3468678410616967E-2</v>
      </c>
      <c r="P14" s="2">
        <v>5.6521739130434785</v>
      </c>
      <c r="Q14" s="2">
        <v>7.4121739130434756</v>
      </c>
      <c r="R14" s="2">
        <v>9.494588830081363E-2</v>
      </c>
      <c r="S14" s="2">
        <v>10.001195652173909</v>
      </c>
      <c r="T14" s="2">
        <v>10.427608695652173</v>
      </c>
      <c r="U14" s="2">
        <v>0</v>
      </c>
      <c r="V14" s="2">
        <v>0.14846749348289748</v>
      </c>
      <c r="W14" s="2">
        <v>4.9578260869565227</v>
      </c>
      <c r="X14" s="2">
        <v>11.563804347826084</v>
      </c>
      <c r="Y14" s="2">
        <v>0</v>
      </c>
      <c r="Z14" s="2">
        <v>0.12007188561497747</v>
      </c>
      <c r="AA14" s="2">
        <v>0</v>
      </c>
      <c r="AB14" s="2">
        <v>0</v>
      </c>
      <c r="AC14" s="2">
        <v>0</v>
      </c>
      <c r="AD14" s="2">
        <v>0</v>
      </c>
      <c r="AE14" s="2">
        <v>0</v>
      </c>
      <c r="AF14" s="2">
        <v>0</v>
      </c>
      <c r="AG14" s="2">
        <v>0</v>
      </c>
      <c r="AH14" t="s">
        <v>40</v>
      </c>
      <c r="AI14">
        <v>4</v>
      </c>
    </row>
    <row r="15" spans="1:35" x14ac:dyDescent="0.25">
      <c r="A15" t="s">
        <v>634</v>
      </c>
      <c r="B15" t="s">
        <v>438</v>
      </c>
      <c r="C15" t="s">
        <v>566</v>
      </c>
      <c r="D15" t="s">
        <v>568</v>
      </c>
      <c r="E15" s="2">
        <v>82.478260869565219</v>
      </c>
      <c r="F15" s="2">
        <v>36.951086956521735</v>
      </c>
      <c r="G15" s="2">
        <v>8.6956521739130432E-2</v>
      </c>
      <c r="H15" s="2">
        <v>0.91032608695652173</v>
      </c>
      <c r="I15" s="2">
        <v>2.6086956521739131</v>
      </c>
      <c r="J15" s="2">
        <v>0</v>
      </c>
      <c r="K15" s="2">
        <v>0</v>
      </c>
      <c r="L15" s="2">
        <v>15.241630434782609</v>
      </c>
      <c r="M15" s="2">
        <v>0</v>
      </c>
      <c r="N15" s="2">
        <v>4.0638043478260872</v>
      </c>
      <c r="O15" s="2">
        <v>4.9271217712177122E-2</v>
      </c>
      <c r="P15" s="2">
        <v>0</v>
      </c>
      <c r="Q15" s="2">
        <v>5.1541304347826093</v>
      </c>
      <c r="R15" s="2">
        <v>6.2490774907749083E-2</v>
      </c>
      <c r="S15" s="2">
        <v>8.7623913043478279</v>
      </c>
      <c r="T15" s="2">
        <v>13.858369565217389</v>
      </c>
      <c r="U15" s="2">
        <v>0</v>
      </c>
      <c r="V15" s="2">
        <v>0.27426331049024777</v>
      </c>
      <c r="W15" s="2">
        <v>9.4056521739130439</v>
      </c>
      <c r="X15" s="2">
        <v>12.810108695652168</v>
      </c>
      <c r="Y15" s="2">
        <v>4.9044565217391307</v>
      </c>
      <c r="Z15" s="2">
        <v>0.32881655245123875</v>
      </c>
      <c r="AA15" s="2">
        <v>0</v>
      </c>
      <c r="AB15" s="2">
        <v>0</v>
      </c>
      <c r="AC15" s="2">
        <v>0</v>
      </c>
      <c r="AD15" s="2">
        <v>0</v>
      </c>
      <c r="AE15" s="2">
        <v>0</v>
      </c>
      <c r="AF15" s="2">
        <v>0</v>
      </c>
      <c r="AG15" s="2">
        <v>0</v>
      </c>
      <c r="AH15" t="s">
        <v>218</v>
      </c>
      <c r="AI15">
        <v>4</v>
      </c>
    </row>
    <row r="16" spans="1:35" x14ac:dyDescent="0.25">
      <c r="A16" t="s">
        <v>634</v>
      </c>
      <c r="B16" t="s">
        <v>435</v>
      </c>
      <c r="C16" t="s">
        <v>564</v>
      </c>
      <c r="D16" t="s">
        <v>568</v>
      </c>
      <c r="E16" s="2">
        <v>85.25</v>
      </c>
      <c r="F16" s="2">
        <v>71.822173913043486</v>
      </c>
      <c r="G16" s="2">
        <v>0</v>
      </c>
      <c r="H16" s="2">
        <v>0.95652173913043481</v>
      </c>
      <c r="I16" s="2">
        <v>1.3940217391304348</v>
      </c>
      <c r="J16" s="2">
        <v>0</v>
      </c>
      <c r="K16" s="2">
        <v>0</v>
      </c>
      <c r="L16" s="2">
        <v>12.953043478260868</v>
      </c>
      <c r="M16" s="2">
        <v>5.6521739130434785</v>
      </c>
      <c r="N16" s="2">
        <v>5.7391304347826084</v>
      </c>
      <c r="O16" s="2">
        <v>0.13362233839092183</v>
      </c>
      <c r="P16" s="2">
        <v>4.6956521739130439</v>
      </c>
      <c r="Q16" s="2">
        <v>5.4836956521739149</v>
      </c>
      <c r="R16" s="2">
        <v>0.11940583960219306</v>
      </c>
      <c r="S16" s="2">
        <v>9.3731521739130397</v>
      </c>
      <c r="T16" s="2">
        <v>6.5841304347826073</v>
      </c>
      <c r="U16" s="2">
        <v>0</v>
      </c>
      <c r="V16" s="2">
        <v>0.18718220068851199</v>
      </c>
      <c r="W16" s="2">
        <v>8.5517391304347807</v>
      </c>
      <c r="X16" s="2">
        <v>13.70510869565217</v>
      </c>
      <c r="Y16" s="2">
        <v>0</v>
      </c>
      <c r="Z16" s="2">
        <v>0.26107739385439238</v>
      </c>
      <c r="AA16" s="2">
        <v>0</v>
      </c>
      <c r="AB16" s="2">
        <v>0</v>
      </c>
      <c r="AC16" s="2">
        <v>0</v>
      </c>
      <c r="AD16" s="2">
        <v>0</v>
      </c>
      <c r="AE16" s="2">
        <v>0</v>
      </c>
      <c r="AF16" s="2">
        <v>0</v>
      </c>
      <c r="AG16" s="2">
        <v>0</v>
      </c>
      <c r="AH16" t="s">
        <v>215</v>
      </c>
      <c r="AI16">
        <v>4</v>
      </c>
    </row>
    <row r="17" spans="1:35" x14ac:dyDescent="0.25">
      <c r="A17" t="s">
        <v>634</v>
      </c>
      <c r="B17" t="s">
        <v>436</v>
      </c>
      <c r="C17" t="s">
        <v>450</v>
      </c>
      <c r="D17" t="s">
        <v>575</v>
      </c>
      <c r="E17" s="2">
        <v>69.576086956521735</v>
      </c>
      <c r="F17" s="2">
        <v>33.370217391304344</v>
      </c>
      <c r="G17" s="2">
        <v>0</v>
      </c>
      <c r="H17" s="2">
        <v>0.70108695652173914</v>
      </c>
      <c r="I17" s="2">
        <v>0.60869565217391308</v>
      </c>
      <c r="J17" s="2">
        <v>0</v>
      </c>
      <c r="K17" s="2">
        <v>0</v>
      </c>
      <c r="L17" s="2">
        <v>10.308369565217388</v>
      </c>
      <c r="M17" s="2">
        <v>0</v>
      </c>
      <c r="N17" s="2">
        <v>4.9565217391304346</v>
      </c>
      <c r="O17" s="2">
        <v>7.1238868926730203E-2</v>
      </c>
      <c r="P17" s="2">
        <v>4.8695652173913047</v>
      </c>
      <c r="Q17" s="2">
        <v>0</v>
      </c>
      <c r="R17" s="2">
        <v>6.9989064208717394E-2</v>
      </c>
      <c r="S17" s="2">
        <v>11.771521739130435</v>
      </c>
      <c r="T17" s="2">
        <v>15.696086956521739</v>
      </c>
      <c r="U17" s="2">
        <v>0</v>
      </c>
      <c r="V17" s="2">
        <v>0.39478518981409155</v>
      </c>
      <c r="W17" s="2">
        <v>9.6785869565217393</v>
      </c>
      <c r="X17" s="2">
        <v>14.672282608695657</v>
      </c>
      <c r="Y17" s="2">
        <v>4.8583695652173899</v>
      </c>
      <c r="Z17" s="2">
        <v>0.41981721605999067</v>
      </c>
      <c r="AA17" s="2">
        <v>0</v>
      </c>
      <c r="AB17" s="2">
        <v>0</v>
      </c>
      <c r="AC17" s="2">
        <v>0</v>
      </c>
      <c r="AD17" s="2">
        <v>0</v>
      </c>
      <c r="AE17" s="2">
        <v>0</v>
      </c>
      <c r="AF17" s="2">
        <v>0</v>
      </c>
      <c r="AG17" s="2">
        <v>0</v>
      </c>
      <c r="AH17" t="s">
        <v>216</v>
      </c>
      <c r="AI17">
        <v>4</v>
      </c>
    </row>
    <row r="18" spans="1:35" x14ac:dyDescent="0.25">
      <c r="A18" t="s">
        <v>634</v>
      </c>
      <c r="B18" t="s">
        <v>223</v>
      </c>
      <c r="C18" t="s">
        <v>443</v>
      </c>
      <c r="D18" t="s">
        <v>569</v>
      </c>
      <c r="E18" s="2">
        <v>119.1195652173913</v>
      </c>
      <c r="F18" s="2">
        <v>34.202173913043474</v>
      </c>
      <c r="G18" s="2">
        <v>0</v>
      </c>
      <c r="H18" s="2">
        <v>0.72826086956521741</v>
      </c>
      <c r="I18" s="2">
        <v>0</v>
      </c>
      <c r="J18" s="2">
        <v>0</v>
      </c>
      <c r="K18" s="2">
        <v>0</v>
      </c>
      <c r="L18" s="2">
        <v>14.371847826086958</v>
      </c>
      <c r="M18" s="2">
        <v>5.2173913043478262</v>
      </c>
      <c r="N18" s="2">
        <v>4.8577173913043481</v>
      </c>
      <c r="O18" s="2">
        <v>8.4579797426772518E-2</v>
      </c>
      <c r="P18" s="2">
        <v>5.6063043478260868</v>
      </c>
      <c r="Q18" s="2">
        <v>9.3151086956521763</v>
      </c>
      <c r="R18" s="2">
        <v>0.12526416643854368</v>
      </c>
      <c r="S18" s="2">
        <v>9.6810869565217388</v>
      </c>
      <c r="T18" s="2">
        <v>9.9133695652173888</v>
      </c>
      <c r="U18" s="2">
        <v>0</v>
      </c>
      <c r="V18" s="2">
        <v>0.16449402317729717</v>
      </c>
      <c r="W18" s="2">
        <v>6.351413043478261</v>
      </c>
      <c r="X18" s="2">
        <v>25.513695652173919</v>
      </c>
      <c r="Y18" s="2">
        <v>4.2634782608695669</v>
      </c>
      <c r="Z18" s="2">
        <v>0.3032968336527056</v>
      </c>
      <c r="AA18" s="2">
        <v>0</v>
      </c>
      <c r="AB18" s="2">
        <v>0</v>
      </c>
      <c r="AC18" s="2">
        <v>0</v>
      </c>
      <c r="AD18" s="2">
        <v>0</v>
      </c>
      <c r="AE18" s="2">
        <v>0</v>
      </c>
      <c r="AF18" s="2">
        <v>0</v>
      </c>
      <c r="AG18" s="2">
        <v>0</v>
      </c>
      <c r="AH18" t="s">
        <v>3</v>
      </c>
      <c r="AI18">
        <v>4</v>
      </c>
    </row>
    <row r="19" spans="1:35" x14ac:dyDescent="0.25">
      <c r="A19" t="s">
        <v>634</v>
      </c>
      <c r="B19" t="s">
        <v>278</v>
      </c>
      <c r="C19" t="s">
        <v>482</v>
      </c>
      <c r="D19" t="s">
        <v>576</v>
      </c>
      <c r="E19" s="2">
        <v>68.358695652173907</v>
      </c>
      <c r="F19" s="2">
        <v>5.4782608695652177</v>
      </c>
      <c r="G19" s="2">
        <v>0.14130434782608695</v>
      </c>
      <c r="H19" s="2">
        <v>0.52173913043478259</v>
      </c>
      <c r="I19" s="2">
        <v>0.38043478260869568</v>
      </c>
      <c r="J19" s="2">
        <v>0</v>
      </c>
      <c r="K19" s="2">
        <v>0</v>
      </c>
      <c r="L19" s="2">
        <v>3.6453260869565218</v>
      </c>
      <c r="M19" s="2">
        <v>4.4347826086956523</v>
      </c>
      <c r="N19" s="2">
        <v>5.3233695652173916</v>
      </c>
      <c r="O19" s="2">
        <v>0.14274924471299094</v>
      </c>
      <c r="P19" s="2">
        <v>2.1467391304347827</v>
      </c>
      <c r="Q19" s="2">
        <v>5.5869565217391308</v>
      </c>
      <c r="R19" s="2">
        <v>0.11313404356813486</v>
      </c>
      <c r="S19" s="2">
        <v>4.9191304347826099</v>
      </c>
      <c r="T19" s="2">
        <v>0</v>
      </c>
      <c r="U19" s="2">
        <v>0</v>
      </c>
      <c r="V19" s="2">
        <v>7.1960566067737347E-2</v>
      </c>
      <c r="W19" s="2">
        <v>0.82021739130434757</v>
      </c>
      <c r="X19" s="2">
        <v>5.7985869565217394</v>
      </c>
      <c r="Y19" s="2">
        <v>0</v>
      </c>
      <c r="Z19" s="2">
        <v>9.6824614406105902E-2</v>
      </c>
      <c r="AA19" s="2">
        <v>0</v>
      </c>
      <c r="AB19" s="2">
        <v>0</v>
      </c>
      <c r="AC19" s="2">
        <v>0</v>
      </c>
      <c r="AD19" s="2">
        <v>0</v>
      </c>
      <c r="AE19" s="2">
        <v>0</v>
      </c>
      <c r="AF19" s="2">
        <v>0</v>
      </c>
      <c r="AG19" s="2">
        <v>0</v>
      </c>
      <c r="AH19" t="s">
        <v>58</v>
      </c>
      <c r="AI19">
        <v>4</v>
      </c>
    </row>
    <row r="20" spans="1:35" x14ac:dyDescent="0.25">
      <c r="A20" t="s">
        <v>634</v>
      </c>
      <c r="B20" t="s">
        <v>338</v>
      </c>
      <c r="C20" t="s">
        <v>525</v>
      </c>
      <c r="D20" t="s">
        <v>590</v>
      </c>
      <c r="E20" s="2">
        <v>128.10869565217391</v>
      </c>
      <c r="F20" s="2">
        <v>6.6814130434782601</v>
      </c>
      <c r="G20" s="2">
        <v>2</v>
      </c>
      <c r="H20" s="2">
        <v>0.59239130434782605</v>
      </c>
      <c r="I20" s="2">
        <v>0.59782608695652173</v>
      </c>
      <c r="J20" s="2">
        <v>0</v>
      </c>
      <c r="K20" s="2">
        <v>0</v>
      </c>
      <c r="L20" s="2">
        <v>2.6423913043478264</v>
      </c>
      <c r="M20" s="2">
        <v>3.0811956521739132</v>
      </c>
      <c r="N20" s="2">
        <v>6.5004347826086954</v>
      </c>
      <c r="O20" s="2">
        <v>7.4792974715764474E-2</v>
      </c>
      <c r="P20" s="2">
        <v>2.1281521739130436</v>
      </c>
      <c r="Q20" s="2">
        <v>9.5277173913043498</v>
      </c>
      <c r="R20" s="2">
        <v>9.0984218564398464E-2</v>
      </c>
      <c r="S20" s="2">
        <v>1.6748913043478262</v>
      </c>
      <c r="T20" s="2">
        <v>2.0604347826086951</v>
      </c>
      <c r="U20" s="2">
        <v>0</v>
      </c>
      <c r="V20" s="2">
        <v>2.9157474970303746E-2</v>
      </c>
      <c r="W20" s="2">
        <v>2.9605434782608695</v>
      </c>
      <c r="X20" s="2">
        <v>9.2533695652173922</v>
      </c>
      <c r="Y20" s="2">
        <v>0</v>
      </c>
      <c r="Z20" s="2">
        <v>9.5340234176141195E-2</v>
      </c>
      <c r="AA20" s="2">
        <v>0</v>
      </c>
      <c r="AB20" s="2">
        <v>0</v>
      </c>
      <c r="AC20" s="2">
        <v>0</v>
      </c>
      <c r="AD20" s="2">
        <v>0</v>
      </c>
      <c r="AE20" s="2">
        <v>0</v>
      </c>
      <c r="AF20" s="2">
        <v>0</v>
      </c>
      <c r="AG20" s="2">
        <v>0</v>
      </c>
      <c r="AH20" t="s">
        <v>118</v>
      </c>
      <c r="AI20">
        <v>4</v>
      </c>
    </row>
    <row r="21" spans="1:35" x14ac:dyDescent="0.25">
      <c r="A21" t="s">
        <v>634</v>
      </c>
      <c r="B21" t="s">
        <v>296</v>
      </c>
      <c r="C21" t="s">
        <v>468</v>
      </c>
      <c r="D21" t="s">
        <v>589</v>
      </c>
      <c r="E21" s="2">
        <v>73.641304347826093</v>
      </c>
      <c r="F21" s="2">
        <v>5.5108695652173916</v>
      </c>
      <c r="G21" s="2">
        <v>0</v>
      </c>
      <c r="H21" s="2">
        <v>0</v>
      </c>
      <c r="I21" s="2">
        <v>0</v>
      </c>
      <c r="J21" s="2">
        <v>0</v>
      </c>
      <c r="K21" s="2">
        <v>0</v>
      </c>
      <c r="L21" s="2">
        <v>0</v>
      </c>
      <c r="M21" s="2">
        <v>0.39673913043478259</v>
      </c>
      <c r="N21" s="2">
        <v>0</v>
      </c>
      <c r="O21" s="2">
        <v>5.3874538745387448E-3</v>
      </c>
      <c r="P21" s="2">
        <v>0</v>
      </c>
      <c r="Q21" s="2">
        <v>3.089673913043478</v>
      </c>
      <c r="R21" s="2">
        <v>4.1955719557195563E-2</v>
      </c>
      <c r="S21" s="2">
        <v>0</v>
      </c>
      <c r="T21" s="2">
        <v>0</v>
      </c>
      <c r="U21" s="2">
        <v>0</v>
      </c>
      <c r="V21" s="2">
        <v>0</v>
      </c>
      <c r="W21" s="2">
        <v>0</v>
      </c>
      <c r="X21" s="2">
        <v>0</v>
      </c>
      <c r="Y21" s="2">
        <v>0</v>
      </c>
      <c r="Z21" s="2">
        <v>0</v>
      </c>
      <c r="AA21" s="2">
        <v>0</v>
      </c>
      <c r="AB21" s="2">
        <v>4.6168478260869561</v>
      </c>
      <c r="AC21" s="2">
        <v>0</v>
      </c>
      <c r="AD21" s="2">
        <v>0</v>
      </c>
      <c r="AE21" s="2">
        <v>0</v>
      </c>
      <c r="AF21" s="2">
        <v>0</v>
      </c>
      <c r="AG21" s="2">
        <v>0</v>
      </c>
      <c r="AH21" t="s">
        <v>76</v>
      </c>
      <c r="AI21">
        <v>4</v>
      </c>
    </row>
    <row r="22" spans="1:35" x14ac:dyDescent="0.25">
      <c r="A22" t="s">
        <v>634</v>
      </c>
      <c r="B22" t="s">
        <v>356</v>
      </c>
      <c r="C22" t="s">
        <v>536</v>
      </c>
      <c r="D22" t="s">
        <v>582</v>
      </c>
      <c r="E22" s="2">
        <v>106.6195652173913</v>
      </c>
      <c r="F22" s="2">
        <v>0</v>
      </c>
      <c r="G22" s="2">
        <v>0</v>
      </c>
      <c r="H22" s="2">
        <v>0.3641304347826087</v>
      </c>
      <c r="I22" s="2">
        <v>5.2313043478260859</v>
      </c>
      <c r="J22" s="2">
        <v>0</v>
      </c>
      <c r="K22" s="2">
        <v>0</v>
      </c>
      <c r="L22" s="2">
        <v>5.3576086956521713</v>
      </c>
      <c r="M22" s="2">
        <v>0</v>
      </c>
      <c r="N22" s="2">
        <v>9.7423913043478247</v>
      </c>
      <c r="O22" s="2">
        <v>9.1375267611377306E-2</v>
      </c>
      <c r="P22" s="2">
        <v>0</v>
      </c>
      <c r="Q22" s="2">
        <v>13.528695652173912</v>
      </c>
      <c r="R22" s="2">
        <v>0.12688755224793558</v>
      </c>
      <c r="S22" s="2">
        <v>0.6380434782608696</v>
      </c>
      <c r="T22" s="2">
        <v>9.8717391304347828</v>
      </c>
      <c r="U22" s="2">
        <v>0</v>
      </c>
      <c r="V22" s="2">
        <v>9.8572739321031708E-2</v>
      </c>
      <c r="W22" s="2">
        <v>5.4936956521739129</v>
      </c>
      <c r="X22" s="2">
        <v>10.314999999999996</v>
      </c>
      <c r="Y22" s="2">
        <v>0</v>
      </c>
      <c r="Z22" s="2">
        <v>0.1482719951065348</v>
      </c>
      <c r="AA22" s="2">
        <v>0</v>
      </c>
      <c r="AB22" s="2">
        <v>0</v>
      </c>
      <c r="AC22" s="2">
        <v>0</v>
      </c>
      <c r="AD22" s="2">
        <v>16.204347826086952</v>
      </c>
      <c r="AE22" s="2">
        <v>0</v>
      </c>
      <c r="AF22" s="2">
        <v>0</v>
      </c>
      <c r="AG22" s="2">
        <v>0</v>
      </c>
      <c r="AH22" t="s">
        <v>136</v>
      </c>
      <c r="AI22">
        <v>4</v>
      </c>
    </row>
    <row r="23" spans="1:35" x14ac:dyDescent="0.25">
      <c r="A23" t="s">
        <v>634</v>
      </c>
      <c r="B23" t="s">
        <v>393</v>
      </c>
      <c r="C23" t="s">
        <v>530</v>
      </c>
      <c r="D23" t="s">
        <v>568</v>
      </c>
      <c r="E23" s="2">
        <v>32.239130434782609</v>
      </c>
      <c r="F23" s="2">
        <v>5.0869565217391308</v>
      </c>
      <c r="G23" s="2">
        <v>0.32608695652173914</v>
      </c>
      <c r="H23" s="2">
        <v>0.13043478260869565</v>
      </c>
      <c r="I23" s="2">
        <v>0.28260869565217389</v>
      </c>
      <c r="J23" s="2">
        <v>0</v>
      </c>
      <c r="K23" s="2">
        <v>0</v>
      </c>
      <c r="L23" s="2">
        <v>1.6343478260869564</v>
      </c>
      <c r="M23" s="2">
        <v>5.3278260869565237</v>
      </c>
      <c r="N23" s="2">
        <v>0</v>
      </c>
      <c r="O23" s="2">
        <v>0.16525960890087665</v>
      </c>
      <c r="P23" s="2">
        <v>5.0020652173913041</v>
      </c>
      <c r="Q23" s="2">
        <v>0</v>
      </c>
      <c r="R23" s="2">
        <v>0.1551550910316925</v>
      </c>
      <c r="S23" s="2">
        <v>0.89499999999999968</v>
      </c>
      <c r="T23" s="2">
        <v>1.2264130434782607</v>
      </c>
      <c r="U23" s="2">
        <v>0</v>
      </c>
      <c r="V23" s="2">
        <v>6.580242751180039E-2</v>
      </c>
      <c r="W23" s="2">
        <v>0.90771739130434814</v>
      </c>
      <c r="X23" s="2">
        <v>1.7915217391304343</v>
      </c>
      <c r="Y23" s="2">
        <v>0</v>
      </c>
      <c r="Z23" s="2">
        <v>8.3725556304787591E-2</v>
      </c>
      <c r="AA23" s="2">
        <v>0</v>
      </c>
      <c r="AB23" s="2">
        <v>0</v>
      </c>
      <c r="AC23" s="2">
        <v>0</v>
      </c>
      <c r="AD23" s="2">
        <v>0</v>
      </c>
      <c r="AE23" s="2">
        <v>0</v>
      </c>
      <c r="AF23" s="2">
        <v>0</v>
      </c>
      <c r="AG23" s="2">
        <v>0</v>
      </c>
      <c r="AH23" t="s">
        <v>173</v>
      </c>
      <c r="AI23">
        <v>4</v>
      </c>
    </row>
    <row r="24" spans="1:35" x14ac:dyDescent="0.25">
      <c r="A24" t="s">
        <v>634</v>
      </c>
      <c r="B24" t="s">
        <v>349</v>
      </c>
      <c r="C24" t="s">
        <v>533</v>
      </c>
      <c r="D24" t="s">
        <v>626</v>
      </c>
      <c r="E24" s="2">
        <v>110.75</v>
      </c>
      <c r="F24" s="2">
        <v>5.7391304347826084</v>
      </c>
      <c r="G24" s="2">
        <v>5.1304347826086953</v>
      </c>
      <c r="H24" s="2">
        <v>4.6711956521739131</v>
      </c>
      <c r="I24" s="2">
        <v>0</v>
      </c>
      <c r="J24" s="2">
        <v>0</v>
      </c>
      <c r="K24" s="2">
        <v>2.7826086956521738</v>
      </c>
      <c r="L24" s="2">
        <v>5.1788043478260883</v>
      </c>
      <c r="M24" s="2">
        <v>5.2092391304347823</v>
      </c>
      <c r="N24" s="2">
        <v>11.945652173913043</v>
      </c>
      <c r="O24" s="2">
        <v>0.15489743841397585</v>
      </c>
      <c r="P24" s="2">
        <v>10.763586956521738</v>
      </c>
      <c r="Q24" s="2">
        <v>0</v>
      </c>
      <c r="R24" s="2">
        <v>9.7188144076945718E-2</v>
      </c>
      <c r="S24" s="2">
        <v>4.7025000000000015</v>
      </c>
      <c r="T24" s="2">
        <v>6.1961956521739134</v>
      </c>
      <c r="U24" s="2">
        <v>0</v>
      </c>
      <c r="V24" s="2">
        <v>9.8408087152811879E-2</v>
      </c>
      <c r="W24" s="2">
        <v>1.4328260869565219</v>
      </c>
      <c r="X24" s="2">
        <v>7.5205434782608682</v>
      </c>
      <c r="Y24" s="2">
        <v>0</v>
      </c>
      <c r="Z24" s="2">
        <v>8.0843066051624279E-2</v>
      </c>
      <c r="AA24" s="2">
        <v>0</v>
      </c>
      <c r="AB24" s="2">
        <v>0</v>
      </c>
      <c r="AC24" s="2">
        <v>0</v>
      </c>
      <c r="AD24" s="2">
        <v>0</v>
      </c>
      <c r="AE24" s="2">
        <v>3.7309782608695654</v>
      </c>
      <c r="AF24" s="2">
        <v>0</v>
      </c>
      <c r="AG24" s="2">
        <v>0</v>
      </c>
      <c r="AH24" t="s">
        <v>129</v>
      </c>
      <c r="AI24">
        <v>4</v>
      </c>
    </row>
    <row r="25" spans="1:35" x14ac:dyDescent="0.25">
      <c r="A25" t="s">
        <v>634</v>
      </c>
      <c r="B25" t="s">
        <v>281</v>
      </c>
      <c r="C25" t="s">
        <v>441</v>
      </c>
      <c r="D25" t="s">
        <v>568</v>
      </c>
      <c r="E25" s="2">
        <v>107.57608695652173</v>
      </c>
      <c r="F25" s="2">
        <v>10.173913043478262</v>
      </c>
      <c r="G25" s="2">
        <v>0.19565217391304349</v>
      </c>
      <c r="H25" s="2">
        <v>0.35326086956521741</v>
      </c>
      <c r="I25" s="2">
        <v>3.4269565217391302</v>
      </c>
      <c r="J25" s="2">
        <v>0</v>
      </c>
      <c r="K25" s="2">
        <v>0</v>
      </c>
      <c r="L25" s="2">
        <v>8.7348913043478262</v>
      </c>
      <c r="M25" s="2">
        <v>5.2222826086956546</v>
      </c>
      <c r="N25" s="2">
        <v>4.3573913043478258</v>
      </c>
      <c r="O25" s="2">
        <v>8.9050217237546761E-2</v>
      </c>
      <c r="P25" s="2">
        <v>4.0229347826086945</v>
      </c>
      <c r="Q25" s="2">
        <v>5.5859782608695641</v>
      </c>
      <c r="R25" s="2">
        <v>8.9322016772759402E-2</v>
      </c>
      <c r="S25" s="2">
        <v>7.0613043478260877</v>
      </c>
      <c r="T25" s="2">
        <v>11.067065217391304</v>
      </c>
      <c r="U25" s="2">
        <v>0</v>
      </c>
      <c r="V25" s="2">
        <v>0.16851672223906233</v>
      </c>
      <c r="W25" s="2">
        <v>6.0997826086956515</v>
      </c>
      <c r="X25" s="2">
        <v>8.2181521739130456</v>
      </c>
      <c r="Y25" s="2">
        <v>0</v>
      </c>
      <c r="Z25" s="2">
        <v>0.13309588764272004</v>
      </c>
      <c r="AA25" s="2">
        <v>0</v>
      </c>
      <c r="AB25" s="2">
        <v>0</v>
      </c>
      <c r="AC25" s="2">
        <v>0</v>
      </c>
      <c r="AD25" s="2">
        <v>53.005326086956536</v>
      </c>
      <c r="AE25" s="2">
        <v>0</v>
      </c>
      <c r="AF25" s="2">
        <v>0</v>
      </c>
      <c r="AG25" s="2">
        <v>0</v>
      </c>
      <c r="AH25" t="s">
        <v>61</v>
      </c>
      <c r="AI25">
        <v>4</v>
      </c>
    </row>
    <row r="26" spans="1:35" x14ac:dyDescent="0.25">
      <c r="A26" t="s">
        <v>634</v>
      </c>
      <c r="B26" t="s">
        <v>351</v>
      </c>
      <c r="C26" t="s">
        <v>441</v>
      </c>
      <c r="D26" t="s">
        <v>568</v>
      </c>
      <c r="E26" s="2">
        <v>125.40217391304348</v>
      </c>
      <c r="F26" s="2">
        <v>4.8695652173913047</v>
      </c>
      <c r="G26" s="2">
        <v>0.29891304347826086</v>
      </c>
      <c r="H26" s="2">
        <v>0.14130434782608695</v>
      </c>
      <c r="I26" s="2">
        <v>5.4782608695652177</v>
      </c>
      <c r="J26" s="2">
        <v>0</v>
      </c>
      <c r="K26" s="2">
        <v>0</v>
      </c>
      <c r="L26" s="2">
        <v>11.700217391304344</v>
      </c>
      <c r="M26" s="2">
        <v>5.1965217391304348</v>
      </c>
      <c r="N26" s="2">
        <v>4.6252173913043455</v>
      </c>
      <c r="O26" s="2">
        <v>7.8321920776631679E-2</v>
      </c>
      <c r="P26" s="2">
        <v>4.6793478260869561</v>
      </c>
      <c r="Q26" s="2">
        <v>2.1518478260869558</v>
      </c>
      <c r="R26" s="2">
        <v>5.4474300078009873E-2</v>
      </c>
      <c r="S26" s="2">
        <v>8.8016304347826111</v>
      </c>
      <c r="T26" s="2">
        <v>4.598369565217391</v>
      </c>
      <c r="U26" s="2">
        <v>1.9560869565217387</v>
      </c>
      <c r="V26" s="2">
        <v>0.12245471093005116</v>
      </c>
      <c r="W26" s="2">
        <v>10.768804347826086</v>
      </c>
      <c r="X26" s="2">
        <v>13.713369565217397</v>
      </c>
      <c r="Y26" s="2">
        <v>2.989130434782608</v>
      </c>
      <c r="Z26" s="2">
        <v>0.21906561497789723</v>
      </c>
      <c r="AA26" s="2">
        <v>0</v>
      </c>
      <c r="AB26" s="2">
        <v>0</v>
      </c>
      <c r="AC26" s="2">
        <v>0</v>
      </c>
      <c r="AD26" s="2">
        <v>52.194456521739113</v>
      </c>
      <c r="AE26" s="2">
        <v>0</v>
      </c>
      <c r="AF26" s="2">
        <v>0</v>
      </c>
      <c r="AG26" s="2">
        <v>0</v>
      </c>
      <c r="AH26" t="s">
        <v>131</v>
      </c>
      <c r="AI26">
        <v>4</v>
      </c>
    </row>
    <row r="27" spans="1:35" x14ac:dyDescent="0.25">
      <c r="A27" t="s">
        <v>634</v>
      </c>
      <c r="B27" t="s">
        <v>405</v>
      </c>
      <c r="C27" t="s">
        <v>441</v>
      </c>
      <c r="D27" t="s">
        <v>568</v>
      </c>
      <c r="E27" s="2">
        <v>56.086956521739133</v>
      </c>
      <c r="F27" s="2">
        <v>9.0434782608695645</v>
      </c>
      <c r="G27" s="2">
        <v>6.5217391304347824E-2</v>
      </c>
      <c r="H27" s="2">
        <v>0.37336956521739134</v>
      </c>
      <c r="I27" s="2">
        <v>4.5706521739130439</v>
      </c>
      <c r="J27" s="2">
        <v>0</v>
      </c>
      <c r="K27" s="2">
        <v>0</v>
      </c>
      <c r="L27" s="2">
        <v>4.4239130434782608</v>
      </c>
      <c r="M27" s="2">
        <v>0</v>
      </c>
      <c r="N27" s="2">
        <v>5.2717391304347823</v>
      </c>
      <c r="O27" s="2">
        <v>9.399224806201549E-2</v>
      </c>
      <c r="P27" s="2">
        <v>0</v>
      </c>
      <c r="Q27" s="2">
        <v>0</v>
      </c>
      <c r="R27" s="2">
        <v>0</v>
      </c>
      <c r="S27" s="2">
        <v>6.1657608695652177</v>
      </c>
      <c r="T27" s="2">
        <v>4.125</v>
      </c>
      <c r="U27" s="2">
        <v>0</v>
      </c>
      <c r="V27" s="2">
        <v>0.18347868217054264</v>
      </c>
      <c r="W27" s="2">
        <v>10.152173913043478</v>
      </c>
      <c r="X27" s="2">
        <v>1.3396739130434783</v>
      </c>
      <c r="Y27" s="2">
        <v>0</v>
      </c>
      <c r="Z27" s="2">
        <v>0.20489341085271318</v>
      </c>
      <c r="AA27" s="2">
        <v>0</v>
      </c>
      <c r="AB27" s="2">
        <v>0</v>
      </c>
      <c r="AC27" s="2">
        <v>0</v>
      </c>
      <c r="AD27" s="2">
        <v>0</v>
      </c>
      <c r="AE27" s="2">
        <v>0</v>
      </c>
      <c r="AF27" s="2">
        <v>0</v>
      </c>
      <c r="AG27" s="2">
        <v>0</v>
      </c>
      <c r="AH27" t="s">
        <v>185</v>
      </c>
      <c r="AI27">
        <v>4</v>
      </c>
    </row>
    <row r="28" spans="1:35" x14ac:dyDescent="0.25">
      <c r="A28" t="s">
        <v>634</v>
      </c>
      <c r="B28" t="s">
        <v>276</v>
      </c>
      <c r="C28" t="s">
        <v>471</v>
      </c>
      <c r="D28" t="s">
        <v>592</v>
      </c>
      <c r="E28" s="2">
        <v>100.75</v>
      </c>
      <c r="F28" s="2">
        <v>5.5652173913043477</v>
      </c>
      <c r="G28" s="2">
        <v>0.55434782608695654</v>
      </c>
      <c r="H28" s="2">
        <v>0.53782608695652168</v>
      </c>
      <c r="I28" s="2">
        <v>1.0434782608695652</v>
      </c>
      <c r="J28" s="2">
        <v>0</v>
      </c>
      <c r="K28" s="2">
        <v>0</v>
      </c>
      <c r="L28" s="2">
        <v>6.0841304347826073</v>
      </c>
      <c r="M28" s="2">
        <v>5.5652173913043477</v>
      </c>
      <c r="N28" s="2">
        <v>0</v>
      </c>
      <c r="O28" s="2">
        <v>5.5237889739993523E-2</v>
      </c>
      <c r="P28" s="2">
        <v>5.5069565217391299</v>
      </c>
      <c r="Q28" s="2">
        <v>0.16010869565217392</v>
      </c>
      <c r="R28" s="2">
        <v>5.6248786276836764E-2</v>
      </c>
      <c r="S28" s="2">
        <v>5.1659782608695677</v>
      </c>
      <c r="T28" s="2">
        <v>11.091195652173912</v>
      </c>
      <c r="U28" s="2">
        <v>0</v>
      </c>
      <c r="V28" s="2">
        <v>0.16136152767288814</v>
      </c>
      <c r="W28" s="2">
        <v>3.0545652173913047</v>
      </c>
      <c r="X28" s="2">
        <v>9.5557608695652192</v>
      </c>
      <c r="Y28" s="2">
        <v>0</v>
      </c>
      <c r="Z28" s="2">
        <v>0.12516452691768262</v>
      </c>
      <c r="AA28" s="2">
        <v>0</v>
      </c>
      <c r="AB28" s="2">
        <v>0</v>
      </c>
      <c r="AC28" s="2">
        <v>0</v>
      </c>
      <c r="AD28" s="2">
        <v>0</v>
      </c>
      <c r="AE28" s="2">
        <v>0</v>
      </c>
      <c r="AF28" s="2">
        <v>0</v>
      </c>
      <c r="AG28" s="2">
        <v>0</v>
      </c>
      <c r="AH28" t="s">
        <v>56</v>
      </c>
      <c r="AI28">
        <v>4</v>
      </c>
    </row>
    <row r="29" spans="1:35" x14ac:dyDescent="0.25">
      <c r="A29" t="s">
        <v>634</v>
      </c>
      <c r="B29" t="s">
        <v>327</v>
      </c>
      <c r="C29" t="s">
        <v>516</v>
      </c>
      <c r="D29" t="s">
        <v>610</v>
      </c>
      <c r="E29" s="2">
        <v>63.695652173913047</v>
      </c>
      <c r="F29" s="2">
        <v>5.2173913043478262</v>
      </c>
      <c r="G29" s="2">
        <v>1.0597826086956521</v>
      </c>
      <c r="H29" s="2">
        <v>0.4891304347826087</v>
      </c>
      <c r="I29" s="2">
        <v>0.24456521739130435</v>
      </c>
      <c r="J29" s="2">
        <v>0</v>
      </c>
      <c r="K29" s="2">
        <v>0</v>
      </c>
      <c r="L29" s="2">
        <v>3.8051086956521738</v>
      </c>
      <c r="M29" s="2">
        <v>0</v>
      </c>
      <c r="N29" s="2">
        <v>5.3885869565217392</v>
      </c>
      <c r="O29" s="2">
        <v>8.4598976109215018E-2</v>
      </c>
      <c r="P29" s="2">
        <v>4.0842391304347823</v>
      </c>
      <c r="Q29" s="2">
        <v>0</v>
      </c>
      <c r="R29" s="2">
        <v>6.4121160409556302E-2</v>
      </c>
      <c r="S29" s="2">
        <v>0.34097826086956518</v>
      </c>
      <c r="T29" s="2">
        <v>5.7132608695652189</v>
      </c>
      <c r="U29" s="2">
        <v>0</v>
      </c>
      <c r="V29" s="2">
        <v>9.5049488054607528E-2</v>
      </c>
      <c r="W29" s="2">
        <v>0.5882608695652175</v>
      </c>
      <c r="X29" s="2">
        <v>4.5622826086956527</v>
      </c>
      <c r="Y29" s="2">
        <v>0</v>
      </c>
      <c r="Z29" s="2">
        <v>8.0861774744027309E-2</v>
      </c>
      <c r="AA29" s="2">
        <v>0</v>
      </c>
      <c r="AB29" s="2">
        <v>0</v>
      </c>
      <c r="AC29" s="2">
        <v>0</v>
      </c>
      <c r="AD29" s="2">
        <v>0</v>
      </c>
      <c r="AE29" s="2">
        <v>0</v>
      </c>
      <c r="AF29" s="2">
        <v>0</v>
      </c>
      <c r="AG29" s="2">
        <v>0</v>
      </c>
      <c r="AH29" t="s">
        <v>107</v>
      </c>
      <c r="AI29">
        <v>4</v>
      </c>
    </row>
    <row r="30" spans="1:35" x14ac:dyDescent="0.25">
      <c r="A30" t="s">
        <v>634</v>
      </c>
      <c r="B30" t="s">
        <v>373</v>
      </c>
      <c r="C30" t="s">
        <v>545</v>
      </c>
      <c r="D30" t="s">
        <v>631</v>
      </c>
      <c r="E30" s="2">
        <v>54.608695652173914</v>
      </c>
      <c r="F30" s="2">
        <v>16.191413043478263</v>
      </c>
      <c r="G30" s="2">
        <v>0</v>
      </c>
      <c r="H30" s="2">
        <v>0</v>
      </c>
      <c r="I30" s="2">
        <v>0</v>
      </c>
      <c r="J30" s="2">
        <v>0</v>
      </c>
      <c r="K30" s="2">
        <v>0</v>
      </c>
      <c r="L30" s="2">
        <v>0</v>
      </c>
      <c r="M30" s="2">
        <v>0</v>
      </c>
      <c r="N30" s="2">
        <v>0</v>
      </c>
      <c r="O30" s="2">
        <v>0</v>
      </c>
      <c r="P30" s="2">
        <v>12.769021739130435</v>
      </c>
      <c r="Q30" s="2">
        <v>0</v>
      </c>
      <c r="R30" s="2">
        <v>0.23382762738853505</v>
      </c>
      <c r="S30" s="2">
        <v>0</v>
      </c>
      <c r="T30" s="2">
        <v>0</v>
      </c>
      <c r="U30" s="2">
        <v>0</v>
      </c>
      <c r="V30" s="2">
        <v>0</v>
      </c>
      <c r="W30" s="2">
        <v>0</v>
      </c>
      <c r="X30" s="2">
        <v>0</v>
      </c>
      <c r="Y30" s="2">
        <v>0</v>
      </c>
      <c r="Z30" s="2">
        <v>0</v>
      </c>
      <c r="AA30" s="2">
        <v>0</v>
      </c>
      <c r="AB30" s="2">
        <v>0</v>
      </c>
      <c r="AC30" s="2">
        <v>0</v>
      </c>
      <c r="AD30" s="2">
        <v>0</v>
      </c>
      <c r="AE30" s="2">
        <v>0</v>
      </c>
      <c r="AF30" s="2">
        <v>0</v>
      </c>
      <c r="AG30" s="2">
        <v>0</v>
      </c>
      <c r="AH30" t="s">
        <v>153</v>
      </c>
      <c r="AI30">
        <v>4</v>
      </c>
    </row>
    <row r="31" spans="1:35" x14ac:dyDescent="0.25">
      <c r="A31" t="s">
        <v>634</v>
      </c>
      <c r="B31" t="s">
        <v>379</v>
      </c>
      <c r="C31" t="s">
        <v>508</v>
      </c>
      <c r="D31" t="s">
        <v>613</v>
      </c>
      <c r="E31" s="2">
        <v>116.64130434782609</v>
      </c>
      <c r="F31" s="2">
        <v>5.5652173913043477</v>
      </c>
      <c r="G31" s="2">
        <v>0.4891304347826087</v>
      </c>
      <c r="H31" s="2">
        <v>0.77467391304347855</v>
      </c>
      <c r="I31" s="2">
        <v>0.94565217391304346</v>
      </c>
      <c r="J31" s="2">
        <v>0</v>
      </c>
      <c r="K31" s="2">
        <v>0</v>
      </c>
      <c r="L31" s="2">
        <v>6.058260869565216</v>
      </c>
      <c r="M31" s="2">
        <v>6.5190217391304364</v>
      </c>
      <c r="N31" s="2">
        <v>2.8568478260869563</v>
      </c>
      <c r="O31" s="2">
        <v>8.0382070636473776E-2</v>
      </c>
      <c r="P31" s="2">
        <v>4.8334782608695654</v>
      </c>
      <c r="Q31" s="2">
        <v>0.9265217391304349</v>
      </c>
      <c r="R31" s="2">
        <v>4.9382163824433889E-2</v>
      </c>
      <c r="S31" s="2">
        <v>5.4827173913043481</v>
      </c>
      <c r="T31" s="2">
        <v>9.407934782608697</v>
      </c>
      <c r="U31" s="2">
        <v>0</v>
      </c>
      <c r="V31" s="2">
        <v>0.12766191408070077</v>
      </c>
      <c r="W31" s="2">
        <v>3.6020652173913037</v>
      </c>
      <c r="X31" s="2">
        <v>12.35576086956522</v>
      </c>
      <c r="Y31" s="2">
        <v>0</v>
      </c>
      <c r="Z31" s="2">
        <v>0.13681110800484578</v>
      </c>
      <c r="AA31" s="2">
        <v>0</v>
      </c>
      <c r="AB31" s="2">
        <v>0</v>
      </c>
      <c r="AC31" s="2">
        <v>0</v>
      </c>
      <c r="AD31" s="2">
        <v>0</v>
      </c>
      <c r="AE31" s="2">
        <v>0</v>
      </c>
      <c r="AF31" s="2">
        <v>0</v>
      </c>
      <c r="AG31" s="2">
        <v>0</v>
      </c>
      <c r="AH31" t="s">
        <v>159</v>
      </c>
      <c r="AI31">
        <v>4</v>
      </c>
    </row>
    <row r="32" spans="1:35" x14ac:dyDescent="0.25">
      <c r="A32" t="s">
        <v>634</v>
      </c>
      <c r="B32" t="s">
        <v>383</v>
      </c>
      <c r="C32" t="s">
        <v>452</v>
      </c>
      <c r="D32" t="s">
        <v>577</v>
      </c>
      <c r="E32" s="2">
        <v>208.88043478260869</v>
      </c>
      <c r="F32" s="2">
        <v>5.4021739130434785</v>
      </c>
      <c r="G32" s="2">
        <v>0.14130434782608695</v>
      </c>
      <c r="H32" s="2">
        <v>0.72826086956521741</v>
      </c>
      <c r="I32" s="2">
        <v>5.5353260869565215</v>
      </c>
      <c r="J32" s="2">
        <v>0</v>
      </c>
      <c r="K32" s="2">
        <v>0</v>
      </c>
      <c r="L32" s="2">
        <v>4.1592391304347824</v>
      </c>
      <c r="M32" s="2">
        <v>5.8043478260869561</v>
      </c>
      <c r="N32" s="2">
        <v>0</v>
      </c>
      <c r="O32" s="2">
        <v>2.7787896133631678E-2</v>
      </c>
      <c r="P32" s="2">
        <v>7</v>
      </c>
      <c r="Q32" s="2">
        <v>4.5217391304347823</v>
      </c>
      <c r="R32" s="2">
        <v>5.5159494197845653E-2</v>
      </c>
      <c r="S32" s="2">
        <v>12.247065217391302</v>
      </c>
      <c r="T32" s="2">
        <v>3.8916304347826083</v>
      </c>
      <c r="U32" s="2">
        <v>0</v>
      </c>
      <c r="V32" s="2">
        <v>7.7262840193578597E-2</v>
      </c>
      <c r="W32" s="2">
        <v>16.135217391304344</v>
      </c>
      <c r="X32" s="2">
        <v>14.258913043478257</v>
      </c>
      <c r="Y32" s="2">
        <v>3.9873913043478257</v>
      </c>
      <c r="Z32" s="2">
        <v>0.16459905292189206</v>
      </c>
      <c r="AA32" s="2">
        <v>0</v>
      </c>
      <c r="AB32" s="2">
        <v>0</v>
      </c>
      <c r="AC32" s="2">
        <v>0</v>
      </c>
      <c r="AD32" s="2">
        <v>0</v>
      </c>
      <c r="AE32" s="2">
        <v>0</v>
      </c>
      <c r="AF32" s="2">
        <v>0</v>
      </c>
      <c r="AG32" s="2">
        <v>0</v>
      </c>
      <c r="AH32" t="s">
        <v>163</v>
      </c>
      <c r="AI32">
        <v>4</v>
      </c>
    </row>
    <row r="33" spans="1:35" x14ac:dyDescent="0.25">
      <c r="A33" t="s">
        <v>634</v>
      </c>
      <c r="B33" t="s">
        <v>236</v>
      </c>
      <c r="C33" t="s">
        <v>454</v>
      </c>
      <c r="D33" t="s">
        <v>568</v>
      </c>
      <c r="E33" s="2">
        <v>44.108695652173914</v>
      </c>
      <c r="F33" s="2">
        <v>4.9289130434782606</v>
      </c>
      <c r="G33" s="2">
        <v>0.17391304347826086</v>
      </c>
      <c r="H33" s="2">
        <v>0.32065217391304346</v>
      </c>
      <c r="I33" s="2">
        <v>0.22010869565217392</v>
      </c>
      <c r="J33" s="2">
        <v>0</v>
      </c>
      <c r="K33" s="2">
        <v>0.2608695652173913</v>
      </c>
      <c r="L33" s="2">
        <v>9.9418478260869581</v>
      </c>
      <c r="M33" s="2">
        <v>10.671195652173912</v>
      </c>
      <c r="N33" s="2">
        <v>0</v>
      </c>
      <c r="O33" s="2">
        <v>0.24192952193198616</v>
      </c>
      <c r="P33" s="2">
        <v>11.502065217391305</v>
      </c>
      <c r="Q33" s="2">
        <v>0</v>
      </c>
      <c r="R33" s="2">
        <v>0.26076638738294727</v>
      </c>
      <c r="S33" s="2">
        <v>7.4519565217391284</v>
      </c>
      <c r="T33" s="2">
        <v>0</v>
      </c>
      <c r="U33" s="2">
        <v>0</v>
      </c>
      <c r="V33" s="2">
        <v>0.16894529324790533</v>
      </c>
      <c r="W33" s="2">
        <v>0.54228260869565204</v>
      </c>
      <c r="X33" s="2">
        <v>0</v>
      </c>
      <c r="Y33" s="2">
        <v>5.0816304347826078</v>
      </c>
      <c r="Z33" s="2">
        <v>0.12750123213405617</v>
      </c>
      <c r="AA33" s="2">
        <v>0</v>
      </c>
      <c r="AB33" s="2">
        <v>0</v>
      </c>
      <c r="AC33" s="2">
        <v>0</v>
      </c>
      <c r="AD33" s="2">
        <v>0</v>
      </c>
      <c r="AE33" s="2">
        <v>0</v>
      </c>
      <c r="AF33" s="2">
        <v>0</v>
      </c>
      <c r="AG33" s="2">
        <v>0</v>
      </c>
      <c r="AH33" t="s">
        <v>16</v>
      </c>
      <c r="AI33">
        <v>4</v>
      </c>
    </row>
    <row r="34" spans="1:35" x14ac:dyDescent="0.25">
      <c r="A34" t="s">
        <v>634</v>
      </c>
      <c r="B34" t="s">
        <v>353</v>
      </c>
      <c r="C34" t="s">
        <v>516</v>
      </c>
      <c r="D34" t="s">
        <v>610</v>
      </c>
      <c r="E34" s="2">
        <v>131.53260869565219</v>
      </c>
      <c r="F34" s="2">
        <v>37.747282608695649</v>
      </c>
      <c r="G34" s="2">
        <v>0.86956521739130432</v>
      </c>
      <c r="H34" s="2">
        <v>0.49456521739130432</v>
      </c>
      <c r="I34" s="2">
        <v>1.2853260869565217</v>
      </c>
      <c r="J34" s="2">
        <v>0</v>
      </c>
      <c r="K34" s="2">
        <v>0</v>
      </c>
      <c r="L34" s="2">
        <v>5.0543478260869561</v>
      </c>
      <c r="M34" s="2">
        <v>5.1494565217391308</v>
      </c>
      <c r="N34" s="2">
        <v>4.3641304347826084</v>
      </c>
      <c r="O34" s="2">
        <v>7.2328733162548536E-2</v>
      </c>
      <c r="P34" s="2">
        <v>0</v>
      </c>
      <c r="Q34" s="2">
        <v>10.005434782608695</v>
      </c>
      <c r="R34" s="2">
        <v>7.6068093545987925E-2</v>
      </c>
      <c r="S34" s="2">
        <v>9.5461956521739122</v>
      </c>
      <c r="T34" s="2">
        <v>0</v>
      </c>
      <c r="U34" s="2">
        <v>0</v>
      </c>
      <c r="V34" s="2">
        <v>7.2576646558135671E-2</v>
      </c>
      <c r="W34" s="2">
        <v>0.56521739130434778</v>
      </c>
      <c r="X34" s="2">
        <v>9.7663043478260878</v>
      </c>
      <c r="Y34" s="2">
        <v>0</v>
      </c>
      <c r="Z34" s="2">
        <v>7.8547227501859343E-2</v>
      </c>
      <c r="AA34" s="2">
        <v>0</v>
      </c>
      <c r="AB34" s="2">
        <v>0</v>
      </c>
      <c r="AC34" s="2">
        <v>0</v>
      </c>
      <c r="AD34" s="2">
        <v>0</v>
      </c>
      <c r="AE34" s="2">
        <v>0</v>
      </c>
      <c r="AF34" s="2">
        <v>0</v>
      </c>
      <c r="AG34" s="2">
        <v>0</v>
      </c>
      <c r="AH34" t="s">
        <v>133</v>
      </c>
      <c r="AI34">
        <v>4</v>
      </c>
    </row>
    <row r="35" spans="1:35" x14ac:dyDescent="0.25">
      <c r="A35" t="s">
        <v>634</v>
      </c>
      <c r="B35" t="s">
        <v>432</v>
      </c>
      <c r="C35" t="s">
        <v>563</v>
      </c>
      <c r="D35" t="s">
        <v>570</v>
      </c>
      <c r="E35" s="2">
        <v>51.456521739130437</v>
      </c>
      <c r="F35" s="2">
        <v>30.880434782608695</v>
      </c>
      <c r="G35" s="2">
        <v>0</v>
      </c>
      <c r="H35" s="2">
        <v>0.11141304347826086</v>
      </c>
      <c r="I35" s="2">
        <v>0.19293478260869565</v>
      </c>
      <c r="J35" s="2">
        <v>0</v>
      </c>
      <c r="K35" s="2">
        <v>0</v>
      </c>
      <c r="L35" s="2">
        <v>4.3408695652173908</v>
      </c>
      <c r="M35" s="2">
        <v>0</v>
      </c>
      <c r="N35" s="2">
        <v>10.089673913043478</v>
      </c>
      <c r="O35" s="2">
        <v>0.19608153781157583</v>
      </c>
      <c r="P35" s="2">
        <v>3.5842391304347827</v>
      </c>
      <c r="Q35" s="2">
        <v>5.0543478260869561</v>
      </c>
      <c r="R35" s="2">
        <v>0.16788128432615124</v>
      </c>
      <c r="S35" s="2">
        <v>1.3233695652173914</v>
      </c>
      <c r="T35" s="2">
        <v>2.6470652173913045</v>
      </c>
      <c r="U35" s="2">
        <v>0</v>
      </c>
      <c r="V35" s="2">
        <v>7.716096324461344E-2</v>
      </c>
      <c r="W35" s="2">
        <v>2.4313043478260865</v>
      </c>
      <c r="X35" s="2">
        <v>6.2583695652173956</v>
      </c>
      <c r="Y35" s="2">
        <v>0</v>
      </c>
      <c r="Z35" s="2">
        <v>0.1688741022391213</v>
      </c>
      <c r="AA35" s="2">
        <v>0</v>
      </c>
      <c r="AB35" s="2">
        <v>0</v>
      </c>
      <c r="AC35" s="2">
        <v>0</v>
      </c>
      <c r="AD35" s="2">
        <v>0</v>
      </c>
      <c r="AE35" s="2">
        <v>0</v>
      </c>
      <c r="AF35" s="2">
        <v>0</v>
      </c>
      <c r="AG35" s="2">
        <v>0</v>
      </c>
      <c r="AH35" t="s">
        <v>212</v>
      </c>
      <c r="AI35">
        <v>4</v>
      </c>
    </row>
    <row r="36" spans="1:35" x14ac:dyDescent="0.25">
      <c r="A36" t="s">
        <v>634</v>
      </c>
      <c r="B36" t="s">
        <v>335</v>
      </c>
      <c r="C36" t="s">
        <v>523</v>
      </c>
      <c r="D36" t="s">
        <v>621</v>
      </c>
      <c r="E36" s="2">
        <v>138.85869565217391</v>
      </c>
      <c r="F36" s="2">
        <v>5.7391304347826084</v>
      </c>
      <c r="G36" s="2">
        <v>0</v>
      </c>
      <c r="H36" s="2">
        <v>2.8260869565217388E-2</v>
      </c>
      <c r="I36" s="2">
        <v>1.3342391304347827</v>
      </c>
      <c r="J36" s="2">
        <v>0</v>
      </c>
      <c r="K36" s="2">
        <v>0</v>
      </c>
      <c r="L36" s="2">
        <v>4.5434782608695654</v>
      </c>
      <c r="M36" s="2">
        <v>10.617391304347825</v>
      </c>
      <c r="N36" s="2">
        <v>18.260869565217398</v>
      </c>
      <c r="O36" s="2">
        <v>0.20796868884540123</v>
      </c>
      <c r="P36" s="2">
        <v>5.6521739130434785</v>
      </c>
      <c r="Q36" s="2">
        <v>12.872826086956522</v>
      </c>
      <c r="R36" s="2">
        <v>0.13340900195694716</v>
      </c>
      <c r="S36" s="2">
        <v>3.7798913043478262</v>
      </c>
      <c r="T36" s="2">
        <v>6.1676086956521745</v>
      </c>
      <c r="U36" s="2">
        <v>0</v>
      </c>
      <c r="V36" s="2">
        <v>7.1637573385518599E-2</v>
      </c>
      <c r="W36" s="2">
        <v>1.6657608695652173</v>
      </c>
      <c r="X36" s="2">
        <v>11.668478260869565</v>
      </c>
      <c r="Y36" s="2">
        <v>0</v>
      </c>
      <c r="Z36" s="2">
        <v>9.6027397260273969E-2</v>
      </c>
      <c r="AA36" s="2">
        <v>0</v>
      </c>
      <c r="AB36" s="2">
        <v>0</v>
      </c>
      <c r="AC36" s="2">
        <v>0</v>
      </c>
      <c r="AD36" s="2">
        <v>0</v>
      </c>
      <c r="AE36" s="2">
        <v>0</v>
      </c>
      <c r="AF36" s="2">
        <v>0</v>
      </c>
      <c r="AG36" s="2">
        <v>0</v>
      </c>
      <c r="AH36" t="s">
        <v>115</v>
      </c>
      <c r="AI36">
        <v>4</v>
      </c>
    </row>
    <row r="37" spans="1:35" x14ac:dyDescent="0.25">
      <c r="A37" t="s">
        <v>634</v>
      </c>
      <c r="B37" t="s">
        <v>308</v>
      </c>
      <c r="C37" t="s">
        <v>501</v>
      </c>
      <c r="D37" t="s">
        <v>609</v>
      </c>
      <c r="E37" s="2">
        <v>54.945652173913047</v>
      </c>
      <c r="F37" s="2">
        <v>5.4782608695652177</v>
      </c>
      <c r="G37" s="2">
        <v>0.35326086956521741</v>
      </c>
      <c r="H37" s="2">
        <v>0</v>
      </c>
      <c r="I37" s="2">
        <v>0</v>
      </c>
      <c r="J37" s="2">
        <v>0</v>
      </c>
      <c r="K37" s="2">
        <v>0</v>
      </c>
      <c r="L37" s="2">
        <v>5.5516304347826084</v>
      </c>
      <c r="M37" s="2">
        <v>4.2336956521739131</v>
      </c>
      <c r="N37" s="2">
        <v>0</v>
      </c>
      <c r="O37" s="2">
        <v>7.7052423343224527E-2</v>
      </c>
      <c r="P37" s="2">
        <v>0</v>
      </c>
      <c r="Q37" s="2">
        <v>4.8016304347826084</v>
      </c>
      <c r="R37" s="2">
        <v>8.7388724035608295E-2</v>
      </c>
      <c r="S37" s="2">
        <v>4.5978260869565215</v>
      </c>
      <c r="T37" s="2">
        <v>0.63043478260869568</v>
      </c>
      <c r="U37" s="2">
        <v>0</v>
      </c>
      <c r="V37" s="2">
        <v>9.5153313550939644E-2</v>
      </c>
      <c r="W37" s="2">
        <v>5.8206521739130439</v>
      </c>
      <c r="X37" s="2">
        <v>4.9239130434782608</v>
      </c>
      <c r="Y37" s="2">
        <v>0</v>
      </c>
      <c r="Z37" s="2">
        <v>0.19554896142433234</v>
      </c>
      <c r="AA37" s="2">
        <v>0</v>
      </c>
      <c r="AB37" s="2">
        <v>5.5733695652173916</v>
      </c>
      <c r="AC37" s="2">
        <v>0</v>
      </c>
      <c r="AD37" s="2">
        <v>0</v>
      </c>
      <c r="AE37" s="2">
        <v>0</v>
      </c>
      <c r="AF37" s="2">
        <v>0</v>
      </c>
      <c r="AG37" s="2">
        <v>0</v>
      </c>
      <c r="AH37" t="s">
        <v>88</v>
      </c>
      <c r="AI37">
        <v>4</v>
      </c>
    </row>
    <row r="38" spans="1:35" x14ac:dyDescent="0.25">
      <c r="A38" t="s">
        <v>634</v>
      </c>
      <c r="B38" t="s">
        <v>262</v>
      </c>
      <c r="C38" t="s">
        <v>441</v>
      </c>
      <c r="D38" t="s">
        <v>568</v>
      </c>
      <c r="E38" s="2">
        <v>85.652173913043484</v>
      </c>
      <c r="F38" s="2">
        <v>23.249347826086961</v>
      </c>
      <c r="G38" s="2">
        <v>1.1820652173913044</v>
      </c>
      <c r="H38" s="2">
        <v>0.43478260869565216</v>
      </c>
      <c r="I38" s="2">
        <v>0</v>
      </c>
      <c r="J38" s="2">
        <v>0</v>
      </c>
      <c r="K38" s="2">
        <v>0</v>
      </c>
      <c r="L38" s="2">
        <v>7.9283695652173893</v>
      </c>
      <c r="M38" s="2">
        <v>4.6956521739130439</v>
      </c>
      <c r="N38" s="2">
        <v>0</v>
      </c>
      <c r="O38" s="2">
        <v>5.4822335025380711E-2</v>
      </c>
      <c r="P38" s="2">
        <v>6.1290217391304349</v>
      </c>
      <c r="Q38" s="2">
        <v>0</v>
      </c>
      <c r="R38" s="2">
        <v>7.1557106598984774E-2</v>
      </c>
      <c r="S38" s="2">
        <v>3.5382608695652173</v>
      </c>
      <c r="T38" s="2">
        <v>0</v>
      </c>
      <c r="U38" s="2">
        <v>0</v>
      </c>
      <c r="V38" s="2">
        <v>4.1309644670050757E-2</v>
      </c>
      <c r="W38" s="2">
        <v>0.64923913043478276</v>
      </c>
      <c r="X38" s="2">
        <v>3.89445652173913</v>
      </c>
      <c r="Y38" s="2">
        <v>0</v>
      </c>
      <c r="Z38" s="2">
        <v>5.3048223350253797E-2</v>
      </c>
      <c r="AA38" s="2">
        <v>0</v>
      </c>
      <c r="AB38" s="2">
        <v>0</v>
      </c>
      <c r="AC38" s="2">
        <v>0</v>
      </c>
      <c r="AD38" s="2">
        <v>0</v>
      </c>
      <c r="AE38" s="2">
        <v>0</v>
      </c>
      <c r="AF38" s="2">
        <v>0</v>
      </c>
      <c r="AG38" s="2">
        <v>0</v>
      </c>
      <c r="AH38" t="s">
        <v>42</v>
      </c>
      <c r="AI38">
        <v>4</v>
      </c>
    </row>
    <row r="39" spans="1:35" x14ac:dyDescent="0.25">
      <c r="A39" t="s">
        <v>634</v>
      </c>
      <c r="B39" t="s">
        <v>274</v>
      </c>
      <c r="C39" t="s">
        <v>479</v>
      </c>
      <c r="D39" t="s">
        <v>597</v>
      </c>
      <c r="E39" s="2">
        <v>67.923913043478265</v>
      </c>
      <c r="F39" s="2">
        <v>0</v>
      </c>
      <c r="G39" s="2">
        <v>0</v>
      </c>
      <c r="H39" s="2">
        <v>0.60869565217391308</v>
      </c>
      <c r="I39" s="2">
        <v>0.91304347826086951</v>
      </c>
      <c r="J39" s="2">
        <v>0</v>
      </c>
      <c r="K39" s="2">
        <v>0</v>
      </c>
      <c r="L39" s="2">
        <v>0</v>
      </c>
      <c r="M39" s="2">
        <v>0</v>
      </c>
      <c r="N39" s="2">
        <v>4.8777173913043477</v>
      </c>
      <c r="O39" s="2">
        <v>7.1811489838374126E-2</v>
      </c>
      <c r="P39" s="2">
        <v>5.0027173913043477</v>
      </c>
      <c r="Q39" s="2">
        <v>5.3559782608695654</v>
      </c>
      <c r="R39" s="2">
        <v>0.15250440070411267</v>
      </c>
      <c r="S39" s="2">
        <v>0</v>
      </c>
      <c r="T39" s="2">
        <v>0</v>
      </c>
      <c r="U39" s="2">
        <v>0</v>
      </c>
      <c r="V39" s="2">
        <v>0</v>
      </c>
      <c r="W39" s="2">
        <v>0</v>
      </c>
      <c r="X39" s="2">
        <v>0</v>
      </c>
      <c r="Y39" s="2">
        <v>0</v>
      </c>
      <c r="Z39" s="2">
        <v>0</v>
      </c>
      <c r="AA39" s="2">
        <v>0</v>
      </c>
      <c r="AB39" s="2">
        <v>0</v>
      </c>
      <c r="AC39" s="2">
        <v>0</v>
      </c>
      <c r="AD39" s="2">
        <v>0</v>
      </c>
      <c r="AE39" s="2">
        <v>0</v>
      </c>
      <c r="AF39" s="2">
        <v>0</v>
      </c>
      <c r="AG39" s="2">
        <v>0</v>
      </c>
      <c r="AH39" t="s">
        <v>54</v>
      </c>
      <c r="AI39">
        <v>4</v>
      </c>
    </row>
    <row r="40" spans="1:35" x14ac:dyDescent="0.25">
      <c r="A40" t="s">
        <v>634</v>
      </c>
      <c r="B40" t="s">
        <v>242</v>
      </c>
      <c r="C40" t="s">
        <v>459</v>
      </c>
      <c r="D40" t="s">
        <v>581</v>
      </c>
      <c r="E40" s="2">
        <v>61.75</v>
      </c>
      <c r="F40" s="2">
        <v>5.7391304347826084</v>
      </c>
      <c r="G40" s="2">
        <v>8.152173913043478E-3</v>
      </c>
      <c r="H40" s="2">
        <v>0</v>
      </c>
      <c r="I40" s="2">
        <v>0.51630434782608692</v>
      </c>
      <c r="J40" s="2">
        <v>0</v>
      </c>
      <c r="K40" s="2">
        <v>0</v>
      </c>
      <c r="L40" s="2">
        <v>3.9673913043478262</v>
      </c>
      <c r="M40" s="2">
        <v>0</v>
      </c>
      <c r="N40" s="2">
        <v>8.9271739130434788</v>
      </c>
      <c r="O40" s="2">
        <v>0.1445696180249956</v>
      </c>
      <c r="P40" s="2">
        <v>3.9315217391304347</v>
      </c>
      <c r="Q40" s="2">
        <v>6.0255434782608672</v>
      </c>
      <c r="R40" s="2">
        <v>0.1612480197148389</v>
      </c>
      <c r="S40" s="2">
        <v>0.63043478260869568</v>
      </c>
      <c r="T40" s="2">
        <v>3.7391304347826089</v>
      </c>
      <c r="U40" s="2">
        <v>0</v>
      </c>
      <c r="V40" s="2">
        <v>7.0762189755324778E-2</v>
      </c>
      <c r="W40" s="2">
        <v>2.8695652173913042</v>
      </c>
      <c r="X40" s="2">
        <v>5.1630434782608692</v>
      </c>
      <c r="Y40" s="2">
        <v>0</v>
      </c>
      <c r="Z40" s="2">
        <v>0.13008273191339553</v>
      </c>
      <c r="AA40" s="2">
        <v>0</v>
      </c>
      <c r="AB40" s="2">
        <v>0</v>
      </c>
      <c r="AC40" s="2">
        <v>0</v>
      </c>
      <c r="AD40" s="2">
        <v>44.382608695652173</v>
      </c>
      <c r="AE40" s="2">
        <v>0</v>
      </c>
      <c r="AF40" s="2">
        <v>0</v>
      </c>
      <c r="AG40" s="2">
        <v>0</v>
      </c>
      <c r="AH40" t="s">
        <v>22</v>
      </c>
      <c r="AI40">
        <v>4</v>
      </c>
    </row>
    <row r="41" spans="1:35" x14ac:dyDescent="0.25">
      <c r="A41" t="s">
        <v>634</v>
      </c>
      <c r="B41" t="s">
        <v>322</v>
      </c>
      <c r="C41" t="s">
        <v>512</v>
      </c>
      <c r="D41" t="s">
        <v>615</v>
      </c>
      <c r="E41" s="2">
        <v>118.68478260869566</v>
      </c>
      <c r="F41" s="2">
        <v>40.78478260869565</v>
      </c>
      <c r="G41" s="2">
        <v>1.2896739130434782</v>
      </c>
      <c r="H41" s="2">
        <v>0.42391304347826086</v>
      </c>
      <c r="I41" s="2">
        <v>0.66576086956521741</v>
      </c>
      <c r="J41" s="2">
        <v>0</v>
      </c>
      <c r="K41" s="2">
        <v>3.563043478260866</v>
      </c>
      <c r="L41" s="2">
        <v>5.1700000000000017</v>
      </c>
      <c r="M41" s="2">
        <v>5.7391304347826084</v>
      </c>
      <c r="N41" s="2">
        <v>9.2391304347826081E-2</v>
      </c>
      <c r="O41" s="2">
        <v>4.9134536129682202E-2</v>
      </c>
      <c r="P41" s="2">
        <v>5.7391304347826084</v>
      </c>
      <c r="Q41" s="2">
        <v>15.274456521739131</v>
      </c>
      <c r="R41" s="2">
        <v>0.17705375950178587</v>
      </c>
      <c r="S41" s="2">
        <v>4.6572826086956516</v>
      </c>
      <c r="T41" s="2">
        <v>5.6460869565217395</v>
      </c>
      <c r="U41" s="2">
        <v>0</v>
      </c>
      <c r="V41" s="2">
        <v>8.6812894953750344E-2</v>
      </c>
      <c r="W41" s="2">
        <v>4.7059782608695651</v>
      </c>
      <c r="X41" s="2">
        <v>8.2988043478260867</v>
      </c>
      <c r="Y41" s="2">
        <v>0</v>
      </c>
      <c r="Z41" s="2">
        <v>0.10957413682571664</v>
      </c>
      <c r="AA41" s="2">
        <v>0</v>
      </c>
      <c r="AB41" s="2">
        <v>0</v>
      </c>
      <c r="AC41" s="2">
        <v>0</v>
      </c>
      <c r="AD41" s="2">
        <v>22.793478260869566</v>
      </c>
      <c r="AE41" s="2">
        <v>0</v>
      </c>
      <c r="AF41" s="2">
        <v>0</v>
      </c>
      <c r="AG41" s="2">
        <v>0</v>
      </c>
      <c r="AH41" t="s">
        <v>102</v>
      </c>
      <c r="AI41">
        <v>4</v>
      </c>
    </row>
    <row r="42" spans="1:35" x14ac:dyDescent="0.25">
      <c r="A42" t="s">
        <v>634</v>
      </c>
      <c r="B42" t="s">
        <v>341</v>
      </c>
      <c r="C42" t="s">
        <v>527</v>
      </c>
      <c r="D42" t="s">
        <v>607</v>
      </c>
      <c r="E42" s="2">
        <v>144.06521739130434</v>
      </c>
      <c r="F42" s="2">
        <v>10.086956521739131</v>
      </c>
      <c r="G42" s="2">
        <v>1.8369565217391304</v>
      </c>
      <c r="H42" s="2">
        <v>0.3641304347826087</v>
      </c>
      <c r="I42" s="2">
        <v>5.0434782608695654</v>
      </c>
      <c r="J42" s="2">
        <v>0</v>
      </c>
      <c r="K42" s="2">
        <v>0</v>
      </c>
      <c r="L42" s="2">
        <v>3.5081521739130435</v>
      </c>
      <c r="M42" s="2">
        <v>9.6929347826086953</v>
      </c>
      <c r="N42" s="2">
        <v>8.9864130434782616</v>
      </c>
      <c r="O42" s="2">
        <v>0.12965897087671646</v>
      </c>
      <c r="P42" s="2">
        <v>0</v>
      </c>
      <c r="Q42" s="2">
        <v>26.410326086956523</v>
      </c>
      <c r="R42" s="2">
        <v>0.18332201599517128</v>
      </c>
      <c r="S42" s="2">
        <v>5.3206521739130439</v>
      </c>
      <c r="T42" s="2">
        <v>11.940217391304348</v>
      </c>
      <c r="U42" s="2">
        <v>0</v>
      </c>
      <c r="V42" s="2">
        <v>0.11981288667572054</v>
      </c>
      <c r="W42" s="2">
        <v>4.7554347826086953</v>
      </c>
      <c r="X42" s="2">
        <v>10.114130434782609</v>
      </c>
      <c r="Y42" s="2">
        <v>0</v>
      </c>
      <c r="Z42" s="2">
        <v>0.10321412403802627</v>
      </c>
      <c r="AA42" s="2">
        <v>0</v>
      </c>
      <c r="AB42" s="2">
        <v>0</v>
      </c>
      <c r="AC42" s="2">
        <v>0</v>
      </c>
      <c r="AD42" s="2">
        <v>119.30195652173914</v>
      </c>
      <c r="AE42" s="2">
        <v>0</v>
      </c>
      <c r="AF42" s="2">
        <v>0</v>
      </c>
      <c r="AG42" s="2">
        <v>0</v>
      </c>
      <c r="AH42" t="s">
        <v>121</v>
      </c>
      <c r="AI42">
        <v>4</v>
      </c>
    </row>
    <row r="43" spans="1:35" x14ac:dyDescent="0.25">
      <c r="A43" t="s">
        <v>634</v>
      </c>
      <c r="B43" t="s">
        <v>387</v>
      </c>
      <c r="C43" t="s">
        <v>550</v>
      </c>
      <c r="D43" t="s">
        <v>616</v>
      </c>
      <c r="E43" s="2">
        <v>66.086956521739125</v>
      </c>
      <c r="F43" s="2">
        <v>4.6521739130434785</v>
      </c>
      <c r="G43" s="2">
        <v>0</v>
      </c>
      <c r="H43" s="2">
        <v>0.39130434782608697</v>
      </c>
      <c r="I43" s="2">
        <v>5.7608695652173916</v>
      </c>
      <c r="J43" s="2">
        <v>0</v>
      </c>
      <c r="K43" s="2">
        <v>0</v>
      </c>
      <c r="L43" s="2">
        <v>4.8971739130434777</v>
      </c>
      <c r="M43" s="2">
        <v>0</v>
      </c>
      <c r="N43" s="2">
        <v>0</v>
      </c>
      <c r="O43" s="2">
        <v>0</v>
      </c>
      <c r="P43" s="2">
        <v>0</v>
      </c>
      <c r="Q43" s="2">
        <v>10.877717391304348</v>
      </c>
      <c r="R43" s="2">
        <v>0.16459703947368423</v>
      </c>
      <c r="S43" s="2">
        <v>5.2698913043478299</v>
      </c>
      <c r="T43" s="2">
        <v>4.7608695652173912E-2</v>
      </c>
      <c r="U43" s="2">
        <v>0</v>
      </c>
      <c r="V43" s="2">
        <v>8.0462171052631634E-2</v>
      </c>
      <c r="W43" s="2">
        <v>0.50978260869565206</v>
      </c>
      <c r="X43" s="2">
        <v>9.1798913043478247</v>
      </c>
      <c r="Y43" s="2">
        <v>0</v>
      </c>
      <c r="Z43" s="2">
        <v>0.14662006578947367</v>
      </c>
      <c r="AA43" s="2">
        <v>0</v>
      </c>
      <c r="AB43" s="2">
        <v>0</v>
      </c>
      <c r="AC43" s="2">
        <v>0</v>
      </c>
      <c r="AD43" s="2">
        <v>0</v>
      </c>
      <c r="AE43" s="2">
        <v>0</v>
      </c>
      <c r="AF43" s="2">
        <v>0</v>
      </c>
      <c r="AG43" s="2">
        <v>0</v>
      </c>
      <c r="AH43" t="s">
        <v>167</v>
      </c>
      <c r="AI43">
        <v>4</v>
      </c>
    </row>
    <row r="44" spans="1:35" x14ac:dyDescent="0.25">
      <c r="A44" t="s">
        <v>634</v>
      </c>
      <c r="B44" t="s">
        <v>425</v>
      </c>
      <c r="C44" t="s">
        <v>562</v>
      </c>
      <c r="D44" t="s">
        <v>602</v>
      </c>
      <c r="E44" s="2">
        <v>59.445652173913047</v>
      </c>
      <c r="F44" s="2">
        <v>21.656847826086956</v>
      </c>
      <c r="G44" s="2">
        <v>8.6956521739130432E-2</v>
      </c>
      <c r="H44" s="2">
        <v>0.5</v>
      </c>
      <c r="I44" s="2">
        <v>0.34782608695652173</v>
      </c>
      <c r="J44" s="2">
        <v>0</v>
      </c>
      <c r="K44" s="2">
        <v>0</v>
      </c>
      <c r="L44" s="2">
        <v>5.9664130434782621</v>
      </c>
      <c r="M44" s="2">
        <v>0</v>
      </c>
      <c r="N44" s="2">
        <v>4.2627173913043483</v>
      </c>
      <c r="O44" s="2">
        <v>7.1707807643079172E-2</v>
      </c>
      <c r="P44" s="2">
        <v>5.0619565217391287</v>
      </c>
      <c r="Q44" s="2">
        <v>2.0760869565217392</v>
      </c>
      <c r="R44" s="2">
        <v>0.12007679648930331</v>
      </c>
      <c r="S44" s="2">
        <v>0.9431521739130434</v>
      </c>
      <c r="T44" s="2">
        <v>3.3101086956521737</v>
      </c>
      <c r="U44" s="2">
        <v>0</v>
      </c>
      <c r="V44" s="2">
        <v>7.1548729200950803E-2</v>
      </c>
      <c r="W44" s="2">
        <v>4.3317391304347828</v>
      </c>
      <c r="X44" s="2">
        <v>0.45249999999999996</v>
      </c>
      <c r="Y44" s="2">
        <v>0</v>
      </c>
      <c r="Z44" s="2">
        <v>8.048089230206619E-2</v>
      </c>
      <c r="AA44" s="2">
        <v>0</v>
      </c>
      <c r="AB44" s="2">
        <v>0</v>
      </c>
      <c r="AC44" s="2">
        <v>0</v>
      </c>
      <c r="AD44" s="2">
        <v>0</v>
      </c>
      <c r="AE44" s="2">
        <v>0</v>
      </c>
      <c r="AF44" s="2">
        <v>0</v>
      </c>
      <c r="AG44" s="2">
        <v>0</v>
      </c>
      <c r="AH44" t="s">
        <v>205</v>
      </c>
      <c r="AI44">
        <v>4</v>
      </c>
    </row>
    <row r="45" spans="1:35" x14ac:dyDescent="0.25">
      <c r="A45" t="s">
        <v>634</v>
      </c>
      <c r="B45" t="s">
        <v>314</v>
      </c>
      <c r="C45" t="s">
        <v>505</v>
      </c>
      <c r="D45" t="s">
        <v>590</v>
      </c>
      <c r="E45" s="2">
        <v>40.478260869565219</v>
      </c>
      <c r="F45" s="2">
        <v>2.7392391304347825</v>
      </c>
      <c r="G45" s="2">
        <v>4.3478260869565216E-2</v>
      </c>
      <c r="H45" s="2">
        <v>0.53695652173913044</v>
      </c>
      <c r="I45" s="2">
        <v>0</v>
      </c>
      <c r="J45" s="2">
        <v>0</v>
      </c>
      <c r="K45" s="2">
        <v>0</v>
      </c>
      <c r="L45" s="2">
        <v>0.81391304347826099</v>
      </c>
      <c r="M45" s="2">
        <v>4.2464130434782614</v>
      </c>
      <c r="N45" s="2">
        <v>0</v>
      </c>
      <c r="O45" s="2">
        <v>0.10490601503759399</v>
      </c>
      <c r="P45" s="2">
        <v>2.3163043478260872</v>
      </c>
      <c r="Q45" s="2">
        <v>3.4655434782608698</v>
      </c>
      <c r="R45" s="2">
        <v>0.14283834586466165</v>
      </c>
      <c r="S45" s="2">
        <v>0.33945652173913043</v>
      </c>
      <c r="T45" s="2">
        <v>2.8184782608695658</v>
      </c>
      <c r="U45" s="2">
        <v>0</v>
      </c>
      <c r="V45" s="2">
        <v>7.8015574650913008E-2</v>
      </c>
      <c r="W45" s="2">
        <v>1.1052173913043479</v>
      </c>
      <c r="X45" s="2">
        <v>1.002608695652174</v>
      </c>
      <c r="Y45" s="2">
        <v>0</v>
      </c>
      <c r="Z45" s="2">
        <v>5.2073039742212682E-2</v>
      </c>
      <c r="AA45" s="2">
        <v>0</v>
      </c>
      <c r="AB45" s="2">
        <v>0</v>
      </c>
      <c r="AC45" s="2">
        <v>0</v>
      </c>
      <c r="AD45" s="2">
        <v>0</v>
      </c>
      <c r="AE45" s="2">
        <v>0</v>
      </c>
      <c r="AF45" s="2">
        <v>0</v>
      </c>
      <c r="AG45" s="2">
        <v>1.0869565217391304E-2</v>
      </c>
      <c r="AH45" t="s">
        <v>94</v>
      </c>
      <c r="AI45">
        <v>4</v>
      </c>
    </row>
    <row r="46" spans="1:35" x14ac:dyDescent="0.25">
      <c r="A46" t="s">
        <v>634</v>
      </c>
      <c r="B46" t="s">
        <v>220</v>
      </c>
      <c r="C46" t="s">
        <v>440</v>
      </c>
      <c r="D46" t="s">
        <v>567</v>
      </c>
      <c r="E46" s="2">
        <v>79.815217391304344</v>
      </c>
      <c r="F46" s="2">
        <v>26.766304347826086</v>
      </c>
      <c r="G46" s="2">
        <v>0.52173913043478259</v>
      </c>
      <c r="H46" s="2">
        <v>0.34510869565217389</v>
      </c>
      <c r="I46" s="2">
        <v>2.2608695652173911</v>
      </c>
      <c r="J46" s="2">
        <v>0</v>
      </c>
      <c r="K46" s="2">
        <v>0</v>
      </c>
      <c r="L46" s="2">
        <v>3.1875</v>
      </c>
      <c r="M46" s="2">
        <v>4.8342391304347823</v>
      </c>
      <c r="N46" s="2">
        <v>0</v>
      </c>
      <c r="O46" s="2">
        <v>6.0567887784284354E-2</v>
      </c>
      <c r="P46" s="2">
        <v>5.2608695652173916</v>
      </c>
      <c r="Q46" s="2">
        <v>0</v>
      </c>
      <c r="R46" s="2">
        <v>6.5913114530845709E-2</v>
      </c>
      <c r="S46" s="2">
        <v>4.8478260869565215</v>
      </c>
      <c r="T46" s="2">
        <v>5.1005434782608692</v>
      </c>
      <c r="U46" s="2">
        <v>0</v>
      </c>
      <c r="V46" s="2">
        <v>0.12464251668255481</v>
      </c>
      <c r="W46" s="2">
        <v>0.77717391304347827</v>
      </c>
      <c r="X46" s="2">
        <v>9.0516304347826093</v>
      </c>
      <c r="Y46" s="2">
        <v>0</v>
      </c>
      <c r="Z46" s="2">
        <v>0.12314449135230834</v>
      </c>
      <c r="AA46" s="2">
        <v>0</v>
      </c>
      <c r="AB46" s="2">
        <v>0</v>
      </c>
      <c r="AC46" s="2">
        <v>0</v>
      </c>
      <c r="AD46" s="2">
        <v>0</v>
      </c>
      <c r="AE46" s="2">
        <v>0</v>
      </c>
      <c r="AF46" s="2">
        <v>0</v>
      </c>
      <c r="AG46" s="2">
        <v>0</v>
      </c>
      <c r="AH46" t="s">
        <v>0</v>
      </c>
      <c r="AI46">
        <v>4</v>
      </c>
    </row>
    <row r="47" spans="1:35" x14ac:dyDescent="0.25">
      <c r="A47" t="s">
        <v>634</v>
      </c>
      <c r="B47" t="s">
        <v>267</v>
      </c>
      <c r="C47" t="s">
        <v>475</v>
      </c>
      <c r="D47" t="s">
        <v>594</v>
      </c>
      <c r="E47" s="2">
        <v>103.68478260869566</v>
      </c>
      <c r="F47" s="2">
        <v>21.358043478260864</v>
      </c>
      <c r="G47" s="2">
        <v>0</v>
      </c>
      <c r="H47" s="2">
        <v>0.82608695652173914</v>
      </c>
      <c r="I47" s="2">
        <v>0.70652173913043481</v>
      </c>
      <c r="J47" s="2">
        <v>0</v>
      </c>
      <c r="K47" s="2">
        <v>0</v>
      </c>
      <c r="L47" s="2">
        <v>9.4117391304347784</v>
      </c>
      <c r="M47" s="2">
        <v>6.2672826086956528</v>
      </c>
      <c r="N47" s="2">
        <v>0</v>
      </c>
      <c r="O47" s="2">
        <v>6.0445539364713287E-2</v>
      </c>
      <c r="P47" s="2">
        <v>5.5711956521739117</v>
      </c>
      <c r="Q47" s="2">
        <v>0</v>
      </c>
      <c r="R47" s="2">
        <v>5.3732047384421833E-2</v>
      </c>
      <c r="S47" s="2">
        <v>5.5047826086956517</v>
      </c>
      <c r="T47" s="2">
        <v>6.5061956521739122</v>
      </c>
      <c r="U47" s="2">
        <v>0</v>
      </c>
      <c r="V47" s="2">
        <v>0.11584128315337036</v>
      </c>
      <c r="W47" s="2">
        <v>4.2475000000000023</v>
      </c>
      <c r="X47" s="2">
        <v>8.6823913043478278</v>
      </c>
      <c r="Y47" s="2">
        <v>0</v>
      </c>
      <c r="Z47" s="2">
        <v>0.12470384736345533</v>
      </c>
      <c r="AA47" s="2">
        <v>0</v>
      </c>
      <c r="AB47" s="2">
        <v>0</v>
      </c>
      <c r="AC47" s="2">
        <v>0</v>
      </c>
      <c r="AD47" s="2">
        <v>0</v>
      </c>
      <c r="AE47" s="2">
        <v>0</v>
      </c>
      <c r="AF47" s="2">
        <v>0</v>
      </c>
      <c r="AG47" s="2">
        <v>0</v>
      </c>
      <c r="AH47" t="s">
        <v>47</v>
      </c>
      <c r="AI47">
        <v>4</v>
      </c>
    </row>
    <row r="48" spans="1:35" x14ac:dyDescent="0.25">
      <c r="A48" t="s">
        <v>634</v>
      </c>
      <c r="B48" t="s">
        <v>247</v>
      </c>
      <c r="C48" t="s">
        <v>447</v>
      </c>
      <c r="D48" t="s">
        <v>572</v>
      </c>
      <c r="E48" s="2">
        <v>74.608695652173907</v>
      </c>
      <c r="F48" s="2">
        <v>5.3586956521739131</v>
      </c>
      <c r="G48" s="2">
        <v>0.57608695652173914</v>
      </c>
      <c r="H48" s="2">
        <v>0.43239130434782597</v>
      </c>
      <c r="I48" s="2">
        <v>1.8478260869565217</v>
      </c>
      <c r="J48" s="2">
        <v>0</v>
      </c>
      <c r="K48" s="2">
        <v>5.1304347826086953</v>
      </c>
      <c r="L48" s="2">
        <v>4.3702173913043474</v>
      </c>
      <c r="M48" s="2">
        <v>8.7011956521739133</v>
      </c>
      <c r="N48" s="2">
        <v>0</v>
      </c>
      <c r="O48" s="2">
        <v>0.11662441724941726</v>
      </c>
      <c r="P48" s="2">
        <v>0</v>
      </c>
      <c r="Q48" s="2">
        <v>2.7556521739130431</v>
      </c>
      <c r="R48" s="2">
        <v>3.6934731934731929E-2</v>
      </c>
      <c r="S48" s="2">
        <v>4.6309782608695649</v>
      </c>
      <c r="T48" s="2">
        <v>9.8715217391304364</v>
      </c>
      <c r="U48" s="2">
        <v>0</v>
      </c>
      <c r="V48" s="2">
        <v>0.19438082750582755</v>
      </c>
      <c r="W48" s="2">
        <v>2.2663043478260874</v>
      </c>
      <c r="X48" s="2">
        <v>12.983586956521734</v>
      </c>
      <c r="Y48" s="2">
        <v>0</v>
      </c>
      <c r="Z48" s="2">
        <v>0.20439831002330996</v>
      </c>
      <c r="AA48" s="2">
        <v>0</v>
      </c>
      <c r="AB48" s="2">
        <v>1.4343478260869567</v>
      </c>
      <c r="AC48" s="2">
        <v>0</v>
      </c>
      <c r="AD48" s="2">
        <v>0</v>
      </c>
      <c r="AE48" s="2">
        <v>0</v>
      </c>
      <c r="AF48" s="2">
        <v>0</v>
      </c>
      <c r="AG48" s="2">
        <v>0</v>
      </c>
      <c r="AH48" t="s">
        <v>27</v>
      </c>
      <c r="AI48">
        <v>4</v>
      </c>
    </row>
    <row r="49" spans="1:35" x14ac:dyDescent="0.25">
      <c r="A49" t="s">
        <v>634</v>
      </c>
      <c r="B49" t="s">
        <v>233</v>
      </c>
      <c r="C49" t="s">
        <v>452</v>
      </c>
      <c r="D49" t="s">
        <v>577</v>
      </c>
      <c r="E49" s="2">
        <v>47.630434782608695</v>
      </c>
      <c r="F49" s="2">
        <v>4.6086956521739131</v>
      </c>
      <c r="G49" s="2">
        <v>0</v>
      </c>
      <c r="H49" s="2">
        <v>0</v>
      </c>
      <c r="I49" s="2">
        <v>0</v>
      </c>
      <c r="J49" s="2">
        <v>0</v>
      </c>
      <c r="K49" s="2">
        <v>0</v>
      </c>
      <c r="L49" s="2">
        <v>2.339673913043478</v>
      </c>
      <c r="M49" s="2">
        <v>0.86956521739130432</v>
      </c>
      <c r="N49" s="2">
        <v>0</v>
      </c>
      <c r="O49" s="2">
        <v>1.8256503879507075E-2</v>
      </c>
      <c r="P49" s="2">
        <v>0</v>
      </c>
      <c r="Q49" s="2">
        <v>5.6413043478260869</v>
      </c>
      <c r="R49" s="2">
        <v>0.11843906891830215</v>
      </c>
      <c r="S49" s="2">
        <v>4.5894565217391303</v>
      </c>
      <c r="T49" s="2">
        <v>0.33152173913043476</v>
      </c>
      <c r="U49" s="2">
        <v>0</v>
      </c>
      <c r="V49" s="2">
        <v>0.10331583751711547</v>
      </c>
      <c r="W49" s="2">
        <v>1.2255434782608696</v>
      </c>
      <c r="X49" s="2">
        <v>1.5923913043478262</v>
      </c>
      <c r="Y49" s="2">
        <v>0</v>
      </c>
      <c r="Z49" s="2">
        <v>5.9162482884527613E-2</v>
      </c>
      <c r="AA49" s="2">
        <v>0</v>
      </c>
      <c r="AB49" s="2">
        <v>1.8940217391304348</v>
      </c>
      <c r="AC49" s="2">
        <v>0</v>
      </c>
      <c r="AD49" s="2">
        <v>0</v>
      </c>
      <c r="AE49" s="2">
        <v>0</v>
      </c>
      <c r="AF49" s="2">
        <v>0</v>
      </c>
      <c r="AG49" s="2">
        <v>0</v>
      </c>
      <c r="AH49" t="s">
        <v>13</v>
      </c>
      <c r="AI49">
        <v>4</v>
      </c>
    </row>
    <row r="50" spans="1:35" x14ac:dyDescent="0.25">
      <c r="A50" t="s">
        <v>634</v>
      </c>
      <c r="B50" t="s">
        <v>316</v>
      </c>
      <c r="C50" t="s">
        <v>506</v>
      </c>
      <c r="D50" t="s">
        <v>607</v>
      </c>
      <c r="E50" s="2">
        <v>135.70652173913044</v>
      </c>
      <c r="F50" s="2">
        <v>28.030652173913044</v>
      </c>
      <c r="G50" s="2">
        <v>0.28532608695652173</v>
      </c>
      <c r="H50" s="2">
        <v>0.97826086956521741</v>
      </c>
      <c r="I50" s="2">
        <v>0.43478260869565216</v>
      </c>
      <c r="J50" s="2">
        <v>0</v>
      </c>
      <c r="K50" s="2">
        <v>0</v>
      </c>
      <c r="L50" s="2">
        <v>5.2993478260869571</v>
      </c>
      <c r="M50" s="2">
        <v>0</v>
      </c>
      <c r="N50" s="2">
        <v>5.4782608695652177</v>
      </c>
      <c r="O50" s="2">
        <v>4.0368442130556667E-2</v>
      </c>
      <c r="P50" s="2">
        <v>6.024782608695654</v>
      </c>
      <c r="Q50" s="2">
        <v>6.0385869565217387</v>
      </c>
      <c r="R50" s="2">
        <v>8.8893071686023242E-2</v>
      </c>
      <c r="S50" s="2">
        <v>1.1858695652173914</v>
      </c>
      <c r="T50" s="2">
        <v>8.5814130434782605</v>
      </c>
      <c r="U50" s="2">
        <v>0</v>
      </c>
      <c r="V50" s="2">
        <v>7.1973568281938322E-2</v>
      </c>
      <c r="W50" s="2">
        <v>1.2243478260869565</v>
      </c>
      <c r="X50" s="2">
        <v>10.659891304347823</v>
      </c>
      <c r="Y50" s="2">
        <v>0</v>
      </c>
      <c r="Z50" s="2">
        <v>8.7573087705246272E-2</v>
      </c>
      <c r="AA50" s="2">
        <v>0</v>
      </c>
      <c r="AB50" s="2">
        <v>0</v>
      </c>
      <c r="AC50" s="2">
        <v>0</v>
      </c>
      <c r="AD50" s="2">
        <v>0</v>
      </c>
      <c r="AE50" s="2">
        <v>0</v>
      </c>
      <c r="AF50" s="2">
        <v>0</v>
      </c>
      <c r="AG50" s="2">
        <v>0</v>
      </c>
      <c r="AH50" t="s">
        <v>96</v>
      </c>
      <c r="AI50">
        <v>4</v>
      </c>
    </row>
    <row r="51" spans="1:35" x14ac:dyDescent="0.25">
      <c r="A51" t="s">
        <v>634</v>
      </c>
      <c r="B51" t="s">
        <v>272</v>
      </c>
      <c r="C51" t="s">
        <v>477</v>
      </c>
      <c r="D51" t="s">
        <v>589</v>
      </c>
      <c r="E51" s="2">
        <v>67.228260869565219</v>
      </c>
      <c r="F51" s="2">
        <v>4.3478260869565215</v>
      </c>
      <c r="G51" s="2">
        <v>0.44293478260869568</v>
      </c>
      <c r="H51" s="2">
        <v>0.51086956521739135</v>
      </c>
      <c r="I51" s="2">
        <v>0.19293478260869565</v>
      </c>
      <c r="J51" s="2">
        <v>0</v>
      </c>
      <c r="K51" s="2">
        <v>0</v>
      </c>
      <c r="L51" s="2">
        <v>2.5464130434782604</v>
      </c>
      <c r="M51" s="2">
        <v>4.3451086956521738</v>
      </c>
      <c r="N51" s="2">
        <v>0</v>
      </c>
      <c r="O51" s="2">
        <v>6.4632174616006469E-2</v>
      </c>
      <c r="P51" s="2">
        <v>5.1576086956521738</v>
      </c>
      <c r="Q51" s="2">
        <v>6.7608695652173916</v>
      </c>
      <c r="R51" s="2">
        <v>0.17728375101050931</v>
      </c>
      <c r="S51" s="2">
        <v>3.0330434782608697</v>
      </c>
      <c r="T51" s="2">
        <v>2.14</v>
      </c>
      <c r="U51" s="2">
        <v>0</v>
      </c>
      <c r="V51" s="2">
        <v>7.6947453516572353E-2</v>
      </c>
      <c r="W51" s="2">
        <v>0.6196739130434783</v>
      </c>
      <c r="X51" s="2">
        <v>7.1368478260869566</v>
      </c>
      <c r="Y51" s="2">
        <v>0</v>
      </c>
      <c r="Z51" s="2">
        <v>0.11537590945836701</v>
      </c>
      <c r="AA51" s="2">
        <v>0</v>
      </c>
      <c r="AB51" s="2">
        <v>0</v>
      </c>
      <c r="AC51" s="2">
        <v>0</v>
      </c>
      <c r="AD51" s="2">
        <v>0</v>
      </c>
      <c r="AE51" s="2">
        <v>0</v>
      </c>
      <c r="AF51" s="2">
        <v>0</v>
      </c>
      <c r="AG51" s="2">
        <v>0</v>
      </c>
      <c r="AH51" t="s">
        <v>52</v>
      </c>
      <c r="AI51">
        <v>4</v>
      </c>
    </row>
    <row r="52" spans="1:35" x14ac:dyDescent="0.25">
      <c r="A52" t="s">
        <v>634</v>
      </c>
      <c r="B52" t="s">
        <v>334</v>
      </c>
      <c r="C52" t="s">
        <v>522</v>
      </c>
      <c r="D52" t="s">
        <v>620</v>
      </c>
      <c r="E52" s="2">
        <v>161.39130434782609</v>
      </c>
      <c r="F52" s="2">
        <v>4.9565217391304346</v>
      </c>
      <c r="G52" s="2">
        <v>0.18478260869565216</v>
      </c>
      <c r="H52" s="2">
        <v>0.94565217391304346</v>
      </c>
      <c r="I52" s="2">
        <v>0.47826086956521741</v>
      </c>
      <c r="J52" s="2">
        <v>0</v>
      </c>
      <c r="K52" s="2">
        <v>0</v>
      </c>
      <c r="L52" s="2">
        <v>9.3001086956521739</v>
      </c>
      <c r="M52" s="2">
        <v>3.1440217391304346</v>
      </c>
      <c r="N52" s="2">
        <v>9.5570652173913047</v>
      </c>
      <c r="O52" s="2">
        <v>7.8697467672413784E-2</v>
      </c>
      <c r="P52" s="2">
        <v>0</v>
      </c>
      <c r="Q52" s="2">
        <v>18.673913043478262</v>
      </c>
      <c r="R52" s="2">
        <v>0.11570581896551724</v>
      </c>
      <c r="S52" s="2">
        <v>1.602173913043478</v>
      </c>
      <c r="T52" s="2">
        <v>11.821739130434784</v>
      </c>
      <c r="U52" s="2">
        <v>0</v>
      </c>
      <c r="V52" s="2">
        <v>8.3176185344827583E-2</v>
      </c>
      <c r="W52" s="2">
        <v>2.4336956521739124</v>
      </c>
      <c r="X52" s="2">
        <v>17.340978260869566</v>
      </c>
      <c r="Y52" s="2">
        <v>0</v>
      </c>
      <c r="Z52" s="2">
        <v>0.1225262661637931</v>
      </c>
      <c r="AA52" s="2">
        <v>0</v>
      </c>
      <c r="AB52" s="2">
        <v>0</v>
      </c>
      <c r="AC52" s="2">
        <v>0</v>
      </c>
      <c r="AD52" s="2">
        <v>0</v>
      </c>
      <c r="AE52" s="2">
        <v>0</v>
      </c>
      <c r="AF52" s="2">
        <v>0</v>
      </c>
      <c r="AG52" s="2">
        <v>0</v>
      </c>
      <c r="AH52" t="s">
        <v>114</v>
      </c>
      <c r="AI52">
        <v>4</v>
      </c>
    </row>
    <row r="53" spans="1:35" x14ac:dyDescent="0.25">
      <c r="A53" t="s">
        <v>634</v>
      </c>
      <c r="B53" t="s">
        <v>301</v>
      </c>
      <c r="C53" t="s">
        <v>496</v>
      </c>
      <c r="D53" t="s">
        <v>607</v>
      </c>
      <c r="E53" s="2">
        <v>89.195652173913047</v>
      </c>
      <c r="F53" s="2">
        <v>5.3043478260869561</v>
      </c>
      <c r="G53" s="2">
        <v>0.21195652173913043</v>
      </c>
      <c r="H53" s="2">
        <v>0.71195652173913049</v>
      </c>
      <c r="I53" s="2">
        <v>6.2934782608695654</v>
      </c>
      <c r="J53" s="2">
        <v>0</v>
      </c>
      <c r="K53" s="2">
        <v>0</v>
      </c>
      <c r="L53" s="2">
        <v>5.1895652173913049</v>
      </c>
      <c r="M53" s="2">
        <v>4.9565217391304346</v>
      </c>
      <c r="N53" s="2">
        <v>4.9266304347826084</v>
      </c>
      <c r="O53" s="2">
        <v>0.11080307092371434</v>
      </c>
      <c r="P53" s="2">
        <v>0</v>
      </c>
      <c r="Q53" s="2">
        <v>9.1277173913043477</v>
      </c>
      <c r="R53" s="2">
        <v>0.10233365829880575</v>
      </c>
      <c r="S53" s="2">
        <v>0.73304347826086969</v>
      </c>
      <c r="T53" s="2">
        <v>8.8742391304347805</v>
      </c>
      <c r="U53" s="2">
        <v>0</v>
      </c>
      <c r="V53" s="2">
        <v>0.10771021203997072</v>
      </c>
      <c r="W53" s="2">
        <v>2.6041304347826091</v>
      </c>
      <c r="X53" s="2">
        <v>3.904239130434783</v>
      </c>
      <c r="Y53" s="2">
        <v>0</v>
      </c>
      <c r="Z53" s="2">
        <v>7.2967340970021943E-2</v>
      </c>
      <c r="AA53" s="2">
        <v>0</v>
      </c>
      <c r="AB53" s="2">
        <v>0</v>
      </c>
      <c r="AC53" s="2">
        <v>0</v>
      </c>
      <c r="AD53" s="2">
        <v>0</v>
      </c>
      <c r="AE53" s="2">
        <v>0</v>
      </c>
      <c r="AF53" s="2">
        <v>0</v>
      </c>
      <c r="AG53" s="2">
        <v>0</v>
      </c>
      <c r="AH53" t="s">
        <v>81</v>
      </c>
      <c r="AI53">
        <v>4</v>
      </c>
    </row>
    <row r="54" spans="1:35" x14ac:dyDescent="0.25">
      <c r="A54" t="s">
        <v>634</v>
      </c>
      <c r="B54" t="s">
        <v>329</v>
      </c>
      <c r="C54" t="s">
        <v>518</v>
      </c>
      <c r="D54" t="s">
        <v>614</v>
      </c>
      <c r="E54" s="2">
        <v>81.521739130434781</v>
      </c>
      <c r="F54" s="2">
        <v>5.4782608695652177</v>
      </c>
      <c r="G54" s="2">
        <v>1.3315217391304348</v>
      </c>
      <c r="H54" s="2">
        <v>0.39130434782608697</v>
      </c>
      <c r="I54" s="2">
        <v>0.27173913043478259</v>
      </c>
      <c r="J54" s="2">
        <v>0</v>
      </c>
      <c r="K54" s="2">
        <v>0</v>
      </c>
      <c r="L54" s="2">
        <v>1.7272826086956521</v>
      </c>
      <c r="M54" s="2">
        <v>5.5054347826086953</v>
      </c>
      <c r="N54" s="2">
        <v>0</v>
      </c>
      <c r="O54" s="2">
        <v>6.7533333333333334E-2</v>
      </c>
      <c r="P54" s="2">
        <v>0</v>
      </c>
      <c r="Q54" s="2">
        <v>5.6086956521739131</v>
      </c>
      <c r="R54" s="2">
        <v>6.88E-2</v>
      </c>
      <c r="S54" s="2">
        <v>5.2309782608695645</v>
      </c>
      <c r="T54" s="2">
        <v>0</v>
      </c>
      <c r="U54" s="2">
        <v>0</v>
      </c>
      <c r="V54" s="2">
        <v>6.4166666666666664E-2</v>
      </c>
      <c r="W54" s="2">
        <v>3.3410869565217389</v>
      </c>
      <c r="X54" s="2">
        <v>5.7461956521739115</v>
      </c>
      <c r="Y54" s="2">
        <v>0</v>
      </c>
      <c r="Z54" s="2">
        <v>0.11147066666666665</v>
      </c>
      <c r="AA54" s="2">
        <v>0</v>
      </c>
      <c r="AB54" s="2">
        <v>0</v>
      </c>
      <c r="AC54" s="2">
        <v>0</v>
      </c>
      <c r="AD54" s="2">
        <v>0</v>
      </c>
      <c r="AE54" s="2">
        <v>0</v>
      </c>
      <c r="AF54" s="2">
        <v>0</v>
      </c>
      <c r="AG54" s="2">
        <v>0</v>
      </c>
      <c r="AH54" t="s">
        <v>109</v>
      </c>
      <c r="AI54">
        <v>4</v>
      </c>
    </row>
    <row r="55" spans="1:35" x14ac:dyDescent="0.25">
      <c r="A55" t="s">
        <v>634</v>
      </c>
      <c r="B55" t="s">
        <v>258</v>
      </c>
      <c r="C55" t="s">
        <v>468</v>
      </c>
      <c r="D55" t="s">
        <v>589</v>
      </c>
      <c r="E55" s="2">
        <v>136.27173913043478</v>
      </c>
      <c r="F55" s="2">
        <v>4.6956521739130439</v>
      </c>
      <c r="G55" s="2">
        <v>0.51630434782608692</v>
      </c>
      <c r="H55" s="2">
        <v>0.91304347826086951</v>
      </c>
      <c r="I55" s="2">
        <v>1.1657608695652173</v>
      </c>
      <c r="J55" s="2">
        <v>0</v>
      </c>
      <c r="K55" s="2">
        <v>0</v>
      </c>
      <c r="L55" s="2">
        <v>8.9279347826086966</v>
      </c>
      <c r="M55" s="2">
        <v>5.1304347826086953</v>
      </c>
      <c r="N55" s="2">
        <v>5.4211956521739131</v>
      </c>
      <c r="O55" s="2">
        <v>7.7430804817739493E-2</v>
      </c>
      <c r="P55" s="2">
        <v>5.1304347826086953</v>
      </c>
      <c r="Q55" s="2">
        <v>5.0842391304347823</v>
      </c>
      <c r="R55" s="2">
        <v>7.4958123953098824E-2</v>
      </c>
      <c r="S55" s="2">
        <v>4.0519565217391298</v>
      </c>
      <c r="T55" s="2">
        <v>4.2607608695652166</v>
      </c>
      <c r="U55" s="2">
        <v>0</v>
      </c>
      <c r="V55" s="2">
        <v>6.1001036930685162E-2</v>
      </c>
      <c r="W55" s="2">
        <v>2.6134782608695653</v>
      </c>
      <c r="X55" s="2">
        <v>5.4705434782608702</v>
      </c>
      <c r="Y55" s="2">
        <v>0</v>
      </c>
      <c r="Z55" s="2">
        <v>5.93228044986839E-2</v>
      </c>
      <c r="AA55" s="2">
        <v>0</v>
      </c>
      <c r="AB55" s="2">
        <v>0</v>
      </c>
      <c r="AC55" s="2">
        <v>0</v>
      </c>
      <c r="AD55" s="2">
        <v>0</v>
      </c>
      <c r="AE55" s="2">
        <v>0</v>
      </c>
      <c r="AF55" s="2">
        <v>0</v>
      </c>
      <c r="AG55" s="2">
        <v>0</v>
      </c>
      <c r="AH55" t="s">
        <v>38</v>
      </c>
      <c r="AI55">
        <v>4</v>
      </c>
    </row>
    <row r="56" spans="1:35" x14ac:dyDescent="0.25">
      <c r="A56" t="s">
        <v>634</v>
      </c>
      <c r="B56" t="s">
        <v>386</v>
      </c>
      <c r="C56" t="s">
        <v>452</v>
      </c>
      <c r="D56" t="s">
        <v>577</v>
      </c>
      <c r="E56" s="2">
        <v>136.2391304347826</v>
      </c>
      <c r="F56" s="2">
        <v>5.2173913043478262</v>
      </c>
      <c r="G56" s="2">
        <v>0.66847826086956519</v>
      </c>
      <c r="H56" s="2">
        <v>1.5326086956521738</v>
      </c>
      <c r="I56" s="2">
        <v>0.5</v>
      </c>
      <c r="J56" s="2">
        <v>0</v>
      </c>
      <c r="K56" s="2">
        <v>0</v>
      </c>
      <c r="L56" s="2">
        <v>9.6006521739130442</v>
      </c>
      <c r="M56" s="2">
        <v>1.3043478260869565</v>
      </c>
      <c r="N56" s="2">
        <v>15.440217391304348</v>
      </c>
      <c r="O56" s="2">
        <v>0.12290569650550504</v>
      </c>
      <c r="P56" s="2">
        <v>5.4456521739130439</v>
      </c>
      <c r="Q56" s="2">
        <v>10.730978260869565</v>
      </c>
      <c r="R56" s="2">
        <v>0.11873703526408172</v>
      </c>
      <c r="S56" s="2">
        <v>5.3640217391304343</v>
      </c>
      <c r="T56" s="2">
        <v>5.084021739130435</v>
      </c>
      <c r="U56" s="2">
        <v>0</v>
      </c>
      <c r="V56" s="2">
        <v>7.6689005903941287E-2</v>
      </c>
      <c r="W56" s="2">
        <v>3.2396739130434788</v>
      </c>
      <c r="X56" s="2">
        <v>8.9304347826086978</v>
      </c>
      <c r="Y56" s="2">
        <v>0</v>
      </c>
      <c r="Z56" s="2">
        <v>8.9329025051858968E-2</v>
      </c>
      <c r="AA56" s="2">
        <v>0</v>
      </c>
      <c r="AB56" s="2">
        <v>0</v>
      </c>
      <c r="AC56" s="2">
        <v>0</v>
      </c>
      <c r="AD56" s="2">
        <v>0</v>
      </c>
      <c r="AE56" s="2">
        <v>0</v>
      </c>
      <c r="AF56" s="2">
        <v>0</v>
      </c>
      <c r="AG56" s="2">
        <v>0</v>
      </c>
      <c r="AH56" t="s">
        <v>166</v>
      </c>
      <c r="AI56">
        <v>4</v>
      </c>
    </row>
    <row r="57" spans="1:35" x14ac:dyDescent="0.25">
      <c r="A57" t="s">
        <v>634</v>
      </c>
      <c r="B57" t="s">
        <v>408</v>
      </c>
      <c r="C57" t="s">
        <v>468</v>
      </c>
      <c r="D57" t="s">
        <v>589</v>
      </c>
      <c r="E57" s="2">
        <v>33.956521739130437</v>
      </c>
      <c r="F57" s="2">
        <v>5.2173913043478262</v>
      </c>
      <c r="G57" s="2">
        <v>0.42391304347826086</v>
      </c>
      <c r="H57" s="2">
        <v>0.66304347826086951</v>
      </c>
      <c r="I57" s="2">
        <v>0.68478260869565222</v>
      </c>
      <c r="J57" s="2">
        <v>0</v>
      </c>
      <c r="K57" s="2">
        <v>0</v>
      </c>
      <c r="L57" s="2">
        <v>9.1495652173913058</v>
      </c>
      <c r="M57" s="2">
        <v>5.6059782608695654</v>
      </c>
      <c r="N57" s="2">
        <v>1.8586956521739131</v>
      </c>
      <c r="O57" s="2">
        <v>0.2198303457106274</v>
      </c>
      <c r="P57" s="2">
        <v>4.8695652173913047</v>
      </c>
      <c r="Q57" s="2">
        <v>5.3369565217391308</v>
      </c>
      <c r="R57" s="2">
        <v>0.3005761843790013</v>
      </c>
      <c r="S57" s="2">
        <v>5.6652173913043473</v>
      </c>
      <c r="T57" s="2">
        <v>4.4018478260869554</v>
      </c>
      <c r="U57" s="2">
        <v>0</v>
      </c>
      <c r="V57" s="2">
        <v>0.29646927016645319</v>
      </c>
      <c r="W57" s="2">
        <v>3.2807608695652166</v>
      </c>
      <c r="X57" s="2">
        <v>8.3209782608695662</v>
      </c>
      <c r="Y57" s="2">
        <v>0</v>
      </c>
      <c r="Z57" s="2">
        <v>0.34166453265044816</v>
      </c>
      <c r="AA57" s="2">
        <v>0</v>
      </c>
      <c r="AB57" s="2">
        <v>0</v>
      </c>
      <c r="AC57" s="2">
        <v>0</v>
      </c>
      <c r="AD57" s="2">
        <v>0</v>
      </c>
      <c r="AE57" s="2">
        <v>0</v>
      </c>
      <c r="AF57" s="2">
        <v>0</v>
      </c>
      <c r="AG57" s="2">
        <v>0</v>
      </c>
      <c r="AH57" t="s">
        <v>188</v>
      </c>
      <c r="AI57">
        <v>4</v>
      </c>
    </row>
    <row r="58" spans="1:35" x14ac:dyDescent="0.25">
      <c r="A58" t="s">
        <v>634</v>
      </c>
      <c r="B58" t="s">
        <v>352</v>
      </c>
      <c r="C58" t="s">
        <v>534</v>
      </c>
      <c r="D58" t="s">
        <v>617</v>
      </c>
      <c r="E58" s="2">
        <v>63.489130434782609</v>
      </c>
      <c r="F58" s="2">
        <v>5.5652173913043477</v>
      </c>
      <c r="G58" s="2">
        <v>0.14130434782608695</v>
      </c>
      <c r="H58" s="2">
        <v>0.71739130434782605</v>
      </c>
      <c r="I58" s="2">
        <v>0.13043478260869565</v>
      </c>
      <c r="J58" s="2">
        <v>0</v>
      </c>
      <c r="K58" s="2">
        <v>0</v>
      </c>
      <c r="L58" s="2">
        <v>5.3676086956521747</v>
      </c>
      <c r="M58" s="2">
        <v>4.4619565217391308</v>
      </c>
      <c r="N58" s="2">
        <v>0.13043478260869565</v>
      </c>
      <c r="O58" s="2">
        <v>7.2333504536894369E-2</v>
      </c>
      <c r="P58" s="2">
        <v>3.9239130434782608</v>
      </c>
      <c r="Q58" s="2">
        <v>8.5135869565217384</v>
      </c>
      <c r="R58" s="2">
        <v>0.19589967471323402</v>
      </c>
      <c r="S58" s="2">
        <v>3.5722826086956507</v>
      </c>
      <c r="T58" s="2">
        <v>0</v>
      </c>
      <c r="U58" s="2">
        <v>0</v>
      </c>
      <c r="V58" s="2">
        <v>5.626605033384692E-2</v>
      </c>
      <c r="W58" s="2">
        <v>0.54608695652173911</v>
      </c>
      <c r="X58" s="2">
        <v>4.1661956521739114</v>
      </c>
      <c r="Y58" s="2">
        <v>0</v>
      </c>
      <c r="Z58" s="2">
        <v>7.4221879815100131E-2</v>
      </c>
      <c r="AA58" s="2">
        <v>0</v>
      </c>
      <c r="AB58" s="2">
        <v>0</v>
      </c>
      <c r="AC58" s="2">
        <v>0</v>
      </c>
      <c r="AD58" s="2">
        <v>0</v>
      </c>
      <c r="AE58" s="2">
        <v>0</v>
      </c>
      <c r="AF58" s="2">
        <v>0</v>
      </c>
      <c r="AG58" s="2">
        <v>0</v>
      </c>
      <c r="AH58" t="s">
        <v>132</v>
      </c>
      <c r="AI58">
        <v>4</v>
      </c>
    </row>
    <row r="59" spans="1:35" x14ac:dyDescent="0.25">
      <c r="A59" t="s">
        <v>634</v>
      </c>
      <c r="B59" t="s">
        <v>239</v>
      </c>
      <c r="C59" t="s">
        <v>456</v>
      </c>
      <c r="D59" t="s">
        <v>580</v>
      </c>
      <c r="E59" s="2">
        <v>68.771739130434781</v>
      </c>
      <c r="F59" s="2">
        <v>4.5760869565217392</v>
      </c>
      <c r="G59" s="2">
        <v>0</v>
      </c>
      <c r="H59" s="2">
        <v>0.48532608695652174</v>
      </c>
      <c r="I59" s="2">
        <v>0.67663043478260865</v>
      </c>
      <c r="J59" s="2">
        <v>0</v>
      </c>
      <c r="K59" s="2">
        <v>3.5326086956521736E-2</v>
      </c>
      <c r="L59" s="2">
        <v>4.635108695652173</v>
      </c>
      <c r="M59" s="2">
        <v>0</v>
      </c>
      <c r="N59" s="2">
        <v>4.9456521739130439</v>
      </c>
      <c r="O59" s="2">
        <v>7.1914019282440345E-2</v>
      </c>
      <c r="P59" s="2">
        <v>5.4646739130434785</v>
      </c>
      <c r="Q59" s="2">
        <v>3.1059782608695654</v>
      </c>
      <c r="R59" s="2">
        <v>0.12462462462462462</v>
      </c>
      <c r="S59" s="2">
        <v>2.3085869565217392</v>
      </c>
      <c r="T59" s="2">
        <v>9.7932608695652146</v>
      </c>
      <c r="U59" s="2">
        <v>0</v>
      </c>
      <c r="V59" s="2">
        <v>0.17597123439228698</v>
      </c>
      <c r="W59" s="2">
        <v>3.9157608695652182</v>
      </c>
      <c r="X59" s="2">
        <v>3.6816304347826097</v>
      </c>
      <c r="Y59" s="2">
        <v>0</v>
      </c>
      <c r="Z59" s="2">
        <v>0.11047257784099893</v>
      </c>
      <c r="AA59" s="2">
        <v>0</v>
      </c>
      <c r="AB59" s="2">
        <v>0</v>
      </c>
      <c r="AC59" s="2">
        <v>0</v>
      </c>
      <c r="AD59" s="2">
        <v>0</v>
      </c>
      <c r="AE59" s="2">
        <v>0</v>
      </c>
      <c r="AF59" s="2">
        <v>0</v>
      </c>
      <c r="AG59" s="2">
        <v>0</v>
      </c>
      <c r="AH59" t="s">
        <v>19</v>
      </c>
      <c r="AI59">
        <v>4</v>
      </c>
    </row>
    <row r="60" spans="1:35" x14ac:dyDescent="0.25">
      <c r="A60" t="s">
        <v>634</v>
      </c>
      <c r="B60" t="s">
        <v>385</v>
      </c>
      <c r="C60" t="s">
        <v>549</v>
      </c>
      <c r="D60" t="s">
        <v>572</v>
      </c>
      <c r="E60" s="2">
        <v>65.630434782608702</v>
      </c>
      <c r="F60" s="2">
        <v>4.6576086956521738</v>
      </c>
      <c r="G60" s="2">
        <v>0.52173913043478259</v>
      </c>
      <c r="H60" s="2">
        <v>0.36684782608695654</v>
      </c>
      <c r="I60" s="2">
        <v>1.6521739130434783</v>
      </c>
      <c r="J60" s="2">
        <v>0</v>
      </c>
      <c r="K60" s="2">
        <v>4.6086956521739131</v>
      </c>
      <c r="L60" s="2">
        <v>3.6828260869565224</v>
      </c>
      <c r="M60" s="2">
        <v>5.490760869565217</v>
      </c>
      <c r="N60" s="2">
        <v>0</v>
      </c>
      <c r="O60" s="2">
        <v>8.3661808545876098E-2</v>
      </c>
      <c r="P60" s="2">
        <v>0</v>
      </c>
      <c r="Q60" s="2">
        <v>2.3097826086956523</v>
      </c>
      <c r="R60" s="2">
        <v>3.5193772772441206E-2</v>
      </c>
      <c r="S60" s="2">
        <v>1.5405434782608698</v>
      </c>
      <c r="T60" s="2">
        <v>8.2811956521739152</v>
      </c>
      <c r="U60" s="2">
        <v>0</v>
      </c>
      <c r="V60" s="2">
        <v>0.14965220271613119</v>
      </c>
      <c r="W60" s="2">
        <v>3.2614130434782602</v>
      </c>
      <c r="X60" s="2">
        <v>6.660869565217391</v>
      </c>
      <c r="Y60" s="2">
        <v>0</v>
      </c>
      <c r="Z60" s="2">
        <v>0.15118416694269624</v>
      </c>
      <c r="AA60" s="2">
        <v>0</v>
      </c>
      <c r="AB60" s="2">
        <v>5.1739130434782608</v>
      </c>
      <c r="AC60" s="2">
        <v>0</v>
      </c>
      <c r="AD60" s="2">
        <v>0</v>
      </c>
      <c r="AE60" s="2">
        <v>0</v>
      </c>
      <c r="AF60" s="2">
        <v>0</v>
      </c>
      <c r="AG60" s="2">
        <v>0</v>
      </c>
      <c r="AH60" t="s">
        <v>165</v>
      </c>
      <c r="AI60">
        <v>4</v>
      </c>
    </row>
    <row r="61" spans="1:35" x14ac:dyDescent="0.25">
      <c r="A61" t="s">
        <v>634</v>
      </c>
      <c r="B61" t="s">
        <v>309</v>
      </c>
      <c r="C61" t="s">
        <v>502</v>
      </c>
      <c r="D61" t="s">
        <v>610</v>
      </c>
      <c r="E61" s="2">
        <v>89.326086956521735</v>
      </c>
      <c r="F61" s="2">
        <v>27.480978260869566</v>
      </c>
      <c r="G61" s="2">
        <v>0.16304347826086957</v>
      </c>
      <c r="H61" s="2">
        <v>0.21195652173913043</v>
      </c>
      <c r="I61" s="2">
        <v>1.2907608695652173</v>
      </c>
      <c r="J61" s="2">
        <v>0</v>
      </c>
      <c r="K61" s="2">
        <v>0</v>
      </c>
      <c r="L61" s="2">
        <v>0.65489130434782605</v>
      </c>
      <c r="M61" s="2">
        <v>4.7907608695652177</v>
      </c>
      <c r="N61" s="2">
        <v>5.7010869565217392</v>
      </c>
      <c r="O61" s="2">
        <v>0.11745558530055976</v>
      </c>
      <c r="P61" s="2">
        <v>10.733695652173912</v>
      </c>
      <c r="Q61" s="2">
        <v>0</v>
      </c>
      <c r="R61" s="2">
        <v>0.12016305670479435</v>
      </c>
      <c r="S61" s="2">
        <v>3.0190217391304346</v>
      </c>
      <c r="T61" s="2">
        <v>0</v>
      </c>
      <c r="U61" s="2">
        <v>0</v>
      </c>
      <c r="V61" s="2">
        <v>3.3797761012411776E-2</v>
      </c>
      <c r="W61" s="2">
        <v>0.20108695652173914</v>
      </c>
      <c r="X61" s="2">
        <v>1.8586956521739131</v>
      </c>
      <c r="Y61" s="2">
        <v>0</v>
      </c>
      <c r="Z61" s="2">
        <v>2.305913847651497E-2</v>
      </c>
      <c r="AA61" s="2">
        <v>0</v>
      </c>
      <c r="AB61" s="2">
        <v>0</v>
      </c>
      <c r="AC61" s="2">
        <v>0</v>
      </c>
      <c r="AD61" s="2">
        <v>0</v>
      </c>
      <c r="AE61" s="2">
        <v>0</v>
      </c>
      <c r="AF61" s="2">
        <v>0</v>
      </c>
      <c r="AG61" s="2">
        <v>0</v>
      </c>
      <c r="AH61" t="s">
        <v>89</v>
      </c>
      <c r="AI61">
        <v>4</v>
      </c>
    </row>
    <row r="62" spans="1:35" x14ac:dyDescent="0.25">
      <c r="A62" t="s">
        <v>634</v>
      </c>
      <c r="B62" t="s">
        <v>340</v>
      </c>
      <c r="C62" t="s">
        <v>473</v>
      </c>
      <c r="D62" t="s">
        <v>585</v>
      </c>
      <c r="E62" s="2">
        <v>65.934782608695656</v>
      </c>
      <c r="F62" s="2">
        <v>4.5625</v>
      </c>
      <c r="G62" s="2">
        <v>0</v>
      </c>
      <c r="H62" s="2">
        <v>0.57880434782608692</v>
      </c>
      <c r="I62" s="2">
        <v>4.4565217391304347E-2</v>
      </c>
      <c r="J62" s="2">
        <v>0</v>
      </c>
      <c r="K62" s="2">
        <v>0</v>
      </c>
      <c r="L62" s="2">
        <v>7.0996739130434792</v>
      </c>
      <c r="M62" s="2">
        <v>0</v>
      </c>
      <c r="N62" s="2">
        <v>10.298913043478262</v>
      </c>
      <c r="O62" s="2">
        <v>0.15619848334981867</v>
      </c>
      <c r="P62" s="2">
        <v>4.8913043478260869</v>
      </c>
      <c r="Q62" s="2">
        <v>9.116847826086957</v>
      </c>
      <c r="R62" s="2">
        <v>0.21245466534784041</v>
      </c>
      <c r="S62" s="2">
        <v>10.047826086956521</v>
      </c>
      <c r="T62" s="2">
        <v>9.9190217391304323</v>
      </c>
      <c r="U62" s="2">
        <v>0</v>
      </c>
      <c r="V62" s="2">
        <v>0.30282723376195181</v>
      </c>
      <c r="W62" s="2">
        <v>5.0481521739130431</v>
      </c>
      <c r="X62" s="2">
        <v>8.654565217391303</v>
      </c>
      <c r="Y62" s="2">
        <v>0</v>
      </c>
      <c r="Z62" s="2">
        <v>0.20782228816353443</v>
      </c>
      <c r="AA62" s="2">
        <v>0</v>
      </c>
      <c r="AB62" s="2">
        <v>0</v>
      </c>
      <c r="AC62" s="2">
        <v>0</v>
      </c>
      <c r="AD62" s="2">
        <v>0</v>
      </c>
      <c r="AE62" s="2">
        <v>0</v>
      </c>
      <c r="AF62" s="2">
        <v>0</v>
      </c>
      <c r="AG62" s="2">
        <v>0</v>
      </c>
      <c r="AH62" t="s">
        <v>120</v>
      </c>
      <c r="AI62">
        <v>4</v>
      </c>
    </row>
    <row r="63" spans="1:35" x14ac:dyDescent="0.25">
      <c r="A63" t="s">
        <v>634</v>
      </c>
      <c r="B63" t="s">
        <v>293</v>
      </c>
      <c r="C63" t="s">
        <v>491</v>
      </c>
      <c r="D63" t="s">
        <v>582</v>
      </c>
      <c r="E63" s="2">
        <v>80.717391304347828</v>
      </c>
      <c r="F63" s="2">
        <v>5.5652173913043477</v>
      </c>
      <c r="G63" s="2">
        <v>0.52173913043478259</v>
      </c>
      <c r="H63" s="2">
        <v>0.75543478260869568</v>
      </c>
      <c r="I63" s="2">
        <v>0.98913043478260865</v>
      </c>
      <c r="J63" s="2">
        <v>0</v>
      </c>
      <c r="K63" s="2">
        <v>0</v>
      </c>
      <c r="L63" s="2">
        <v>3.1163043478260875</v>
      </c>
      <c r="M63" s="2">
        <v>5.0795652173913055</v>
      </c>
      <c r="N63" s="2">
        <v>0</v>
      </c>
      <c r="O63" s="2">
        <v>6.2930245084837078E-2</v>
      </c>
      <c r="P63" s="2">
        <v>5.0858695652173909</v>
      </c>
      <c r="Q63" s="2">
        <v>0</v>
      </c>
      <c r="R63" s="2">
        <v>6.3008349043899806E-2</v>
      </c>
      <c r="S63" s="2">
        <v>4.1815217391304342</v>
      </c>
      <c r="T63" s="2">
        <v>4.2414130434782598</v>
      </c>
      <c r="U63" s="2">
        <v>0</v>
      </c>
      <c r="V63" s="2">
        <v>0.10435092916778883</v>
      </c>
      <c r="W63" s="2">
        <v>3.7918478260869568</v>
      </c>
      <c r="X63" s="2">
        <v>5.2488043478260868</v>
      </c>
      <c r="Y63" s="2">
        <v>0</v>
      </c>
      <c r="Z63" s="2">
        <v>0.11200377053595476</v>
      </c>
      <c r="AA63" s="2">
        <v>0</v>
      </c>
      <c r="AB63" s="2">
        <v>0</v>
      </c>
      <c r="AC63" s="2">
        <v>0</v>
      </c>
      <c r="AD63" s="2">
        <v>0</v>
      </c>
      <c r="AE63" s="2">
        <v>0</v>
      </c>
      <c r="AF63" s="2">
        <v>0</v>
      </c>
      <c r="AG63" s="2">
        <v>0</v>
      </c>
      <c r="AH63" t="s">
        <v>73</v>
      </c>
      <c r="AI63">
        <v>4</v>
      </c>
    </row>
    <row r="64" spans="1:35" x14ac:dyDescent="0.25">
      <c r="A64" t="s">
        <v>634</v>
      </c>
      <c r="B64" t="s">
        <v>343</v>
      </c>
      <c r="C64" t="s">
        <v>458</v>
      </c>
      <c r="D64" t="s">
        <v>568</v>
      </c>
      <c r="E64" s="2">
        <v>134.19565217391303</v>
      </c>
      <c r="F64" s="2">
        <v>5.5652173913043477</v>
      </c>
      <c r="G64" s="2">
        <v>0.84782608695652173</v>
      </c>
      <c r="H64" s="2">
        <v>0.66771739130434793</v>
      </c>
      <c r="I64" s="2">
        <v>2.2989130434782608</v>
      </c>
      <c r="J64" s="2">
        <v>0</v>
      </c>
      <c r="K64" s="2">
        <v>0</v>
      </c>
      <c r="L64" s="2">
        <v>5.3947826086956505</v>
      </c>
      <c r="M64" s="2">
        <v>5.5652173913043477</v>
      </c>
      <c r="N64" s="2">
        <v>4.3104347826086959</v>
      </c>
      <c r="O64" s="2">
        <v>7.3591446622387813E-2</v>
      </c>
      <c r="P64" s="2">
        <v>3.2295652173913045</v>
      </c>
      <c r="Q64" s="2">
        <v>1.921956521739131</v>
      </c>
      <c r="R64" s="2">
        <v>3.8388141908310393E-2</v>
      </c>
      <c r="S64" s="2">
        <v>3.8959782608695659</v>
      </c>
      <c r="T64" s="2">
        <v>3.2232608695652174</v>
      </c>
      <c r="U64" s="2">
        <v>0</v>
      </c>
      <c r="V64" s="2">
        <v>5.3051190669042611E-2</v>
      </c>
      <c r="W64" s="2">
        <v>4.197826086956522</v>
      </c>
      <c r="X64" s="2">
        <v>8.1871739130434786</v>
      </c>
      <c r="Y64" s="2">
        <v>0</v>
      </c>
      <c r="Z64" s="2">
        <v>9.2290620443868474E-2</v>
      </c>
      <c r="AA64" s="2">
        <v>0</v>
      </c>
      <c r="AB64" s="2">
        <v>0</v>
      </c>
      <c r="AC64" s="2">
        <v>0</v>
      </c>
      <c r="AD64" s="2">
        <v>0</v>
      </c>
      <c r="AE64" s="2">
        <v>0</v>
      </c>
      <c r="AF64" s="2">
        <v>0</v>
      </c>
      <c r="AG64" s="2">
        <v>0</v>
      </c>
      <c r="AH64" t="s">
        <v>123</v>
      </c>
      <c r="AI64">
        <v>4</v>
      </c>
    </row>
    <row r="65" spans="1:35" x14ac:dyDescent="0.25">
      <c r="A65" t="s">
        <v>634</v>
      </c>
      <c r="B65" t="s">
        <v>263</v>
      </c>
      <c r="C65" t="s">
        <v>471</v>
      </c>
      <c r="D65" t="s">
        <v>592</v>
      </c>
      <c r="E65" s="2">
        <v>107.17391304347827</v>
      </c>
      <c r="F65" s="2">
        <v>6.3478260869565215</v>
      </c>
      <c r="G65" s="2">
        <v>0.56521739130434778</v>
      </c>
      <c r="H65" s="2">
        <v>0.67326086956521769</v>
      </c>
      <c r="I65" s="2">
        <v>2.1820652173913042</v>
      </c>
      <c r="J65" s="2">
        <v>0</v>
      </c>
      <c r="K65" s="2">
        <v>0</v>
      </c>
      <c r="L65" s="2">
        <v>5.3847826086956516</v>
      </c>
      <c r="M65" s="2">
        <v>5.5741304347826093</v>
      </c>
      <c r="N65" s="2">
        <v>4.9917391304347811</v>
      </c>
      <c r="O65" s="2">
        <v>9.8586206896551717E-2</v>
      </c>
      <c r="P65" s="2">
        <v>4.1973913043478257</v>
      </c>
      <c r="Q65" s="2">
        <v>4.0778260869565228</v>
      </c>
      <c r="R65" s="2">
        <v>7.7212981744421913E-2</v>
      </c>
      <c r="S65" s="2">
        <v>4.7151086956521739</v>
      </c>
      <c r="T65" s="2">
        <v>10.542826086956522</v>
      </c>
      <c r="U65" s="2">
        <v>0</v>
      </c>
      <c r="V65" s="2">
        <v>0.14236612576064908</v>
      </c>
      <c r="W65" s="2">
        <v>4.8517391304347823</v>
      </c>
      <c r="X65" s="2">
        <v>14.168260869565215</v>
      </c>
      <c r="Y65" s="2">
        <v>0</v>
      </c>
      <c r="Z65" s="2">
        <v>0.17746855983772816</v>
      </c>
      <c r="AA65" s="2">
        <v>0</v>
      </c>
      <c r="AB65" s="2">
        <v>0</v>
      </c>
      <c r="AC65" s="2">
        <v>0</v>
      </c>
      <c r="AD65" s="2">
        <v>0</v>
      </c>
      <c r="AE65" s="2">
        <v>0</v>
      </c>
      <c r="AF65" s="2">
        <v>0</v>
      </c>
      <c r="AG65" s="2">
        <v>0</v>
      </c>
      <c r="AH65" t="s">
        <v>43</v>
      </c>
      <c r="AI65">
        <v>4</v>
      </c>
    </row>
    <row r="66" spans="1:35" x14ac:dyDescent="0.25">
      <c r="A66" t="s">
        <v>634</v>
      </c>
      <c r="B66" t="s">
        <v>244</v>
      </c>
      <c r="C66" t="s">
        <v>460</v>
      </c>
      <c r="D66" t="s">
        <v>582</v>
      </c>
      <c r="E66" s="2">
        <v>95.608695652173907</v>
      </c>
      <c r="F66" s="2">
        <v>5.5652173913043477</v>
      </c>
      <c r="G66" s="2">
        <v>0.45652173913043476</v>
      </c>
      <c r="H66" s="2">
        <v>0.84782608695652173</v>
      </c>
      <c r="I66" s="2">
        <v>0.98641304347826086</v>
      </c>
      <c r="J66" s="2">
        <v>0</v>
      </c>
      <c r="K66" s="2">
        <v>0</v>
      </c>
      <c r="L66" s="2">
        <v>5.5928260869565198</v>
      </c>
      <c r="M66" s="2">
        <v>5.4029347826086971</v>
      </c>
      <c r="N66" s="2">
        <v>0</v>
      </c>
      <c r="O66" s="2">
        <v>5.6510914051841762E-2</v>
      </c>
      <c r="P66" s="2">
        <v>4.7344565217391308</v>
      </c>
      <c r="Q66" s="2">
        <v>2.5954347826086956</v>
      </c>
      <c r="R66" s="2">
        <v>7.6665529786266493E-2</v>
      </c>
      <c r="S66" s="2">
        <v>3.0110869565217397</v>
      </c>
      <c r="T66" s="2">
        <v>8.5456521739130444</v>
      </c>
      <c r="U66" s="2">
        <v>0</v>
      </c>
      <c r="V66" s="2">
        <v>0.1208753979081401</v>
      </c>
      <c r="W66" s="2">
        <v>3.9495652173913052</v>
      </c>
      <c r="X66" s="2">
        <v>5.9922826086956507</v>
      </c>
      <c r="Y66" s="2">
        <v>0</v>
      </c>
      <c r="Z66" s="2">
        <v>0.10398476580263756</v>
      </c>
      <c r="AA66" s="2">
        <v>0</v>
      </c>
      <c r="AB66" s="2">
        <v>0</v>
      </c>
      <c r="AC66" s="2">
        <v>0</v>
      </c>
      <c r="AD66" s="2">
        <v>0</v>
      </c>
      <c r="AE66" s="2">
        <v>0</v>
      </c>
      <c r="AF66" s="2">
        <v>0</v>
      </c>
      <c r="AG66" s="2">
        <v>0</v>
      </c>
      <c r="AH66" t="s">
        <v>24</v>
      </c>
      <c r="AI66">
        <v>4</v>
      </c>
    </row>
    <row r="67" spans="1:35" x14ac:dyDescent="0.25">
      <c r="A67" t="s">
        <v>634</v>
      </c>
      <c r="B67" t="s">
        <v>230</v>
      </c>
      <c r="C67" t="s">
        <v>449</v>
      </c>
      <c r="D67" t="s">
        <v>574</v>
      </c>
      <c r="E67" s="2">
        <v>102.91304347826087</v>
      </c>
      <c r="F67" s="2">
        <v>5.1304347826086953</v>
      </c>
      <c r="G67" s="2">
        <v>0.39130434782608697</v>
      </c>
      <c r="H67" s="2">
        <v>0.58184782608695651</v>
      </c>
      <c r="I67" s="2">
        <v>2.1195652173913042</v>
      </c>
      <c r="J67" s="2">
        <v>0</v>
      </c>
      <c r="K67" s="2">
        <v>0</v>
      </c>
      <c r="L67" s="2">
        <v>6.5040217391304376</v>
      </c>
      <c r="M67" s="2">
        <v>4.8371739130434772</v>
      </c>
      <c r="N67" s="2">
        <v>5.2994565217391294</v>
      </c>
      <c r="O67" s="2">
        <v>9.8497042670046442E-2</v>
      </c>
      <c r="P67" s="2">
        <v>0.52413043478260879</v>
      </c>
      <c r="Q67" s="2">
        <v>4.9976086956521746</v>
      </c>
      <c r="R67" s="2">
        <v>5.3654414871144911E-2</v>
      </c>
      <c r="S67" s="2">
        <v>0.5665217391304348</v>
      </c>
      <c r="T67" s="2">
        <v>7.4753260869565228</v>
      </c>
      <c r="U67" s="2">
        <v>0</v>
      </c>
      <c r="V67" s="2">
        <v>7.8142163075623161E-2</v>
      </c>
      <c r="W67" s="2">
        <v>3.2096739130434786</v>
      </c>
      <c r="X67" s="2">
        <v>8.9008695652173895</v>
      </c>
      <c r="Y67" s="2">
        <v>0</v>
      </c>
      <c r="Z67" s="2">
        <v>0.11767743979721165</v>
      </c>
      <c r="AA67" s="2">
        <v>0</v>
      </c>
      <c r="AB67" s="2">
        <v>0</v>
      </c>
      <c r="AC67" s="2">
        <v>0</v>
      </c>
      <c r="AD67" s="2">
        <v>0</v>
      </c>
      <c r="AE67" s="2">
        <v>0</v>
      </c>
      <c r="AF67" s="2">
        <v>0</v>
      </c>
      <c r="AG67" s="2">
        <v>0</v>
      </c>
      <c r="AH67" t="s">
        <v>10</v>
      </c>
      <c r="AI67">
        <v>4</v>
      </c>
    </row>
    <row r="68" spans="1:35" x14ac:dyDescent="0.25">
      <c r="A68" t="s">
        <v>634</v>
      </c>
      <c r="B68" t="s">
        <v>332</v>
      </c>
      <c r="C68" t="s">
        <v>520</v>
      </c>
      <c r="D68" t="s">
        <v>579</v>
      </c>
      <c r="E68" s="2">
        <v>66.967391304347828</v>
      </c>
      <c r="F68" s="2">
        <v>6.6086956521739131</v>
      </c>
      <c r="G68" s="2">
        <v>0.2608695652173913</v>
      </c>
      <c r="H68" s="2">
        <v>0.36369565217391314</v>
      </c>
      <c r="I68" s="2">
        <v>0.59782608695652173</v>
      </c>
      <c r="J68" s="2">
        <v>0</v>
      </c>
      <c r="K68" s="2">
        <v>0</v>
      </c>
      <c r="L68" s="2">
        <v>4.2869565217391292</v>
      </c>
      <c r="M68" s="2">
        <v>4.2217391304347824</v>
      </c>
      <c r="N68" s="2">
        <v>0</v>
      </c>
      <c r="O68" s="2">
        <v>6.3041714007466318E-2</v>
      </c>
      <c r="P68" s="2">
        <v>2.9128260869565219</v>
      </c>
      <c r="Q68" s="2">
        <v>0</v>
      </c>
      <c r="R68" s="2">
        <v>4.3496185684142187E-2</v>
      </c>
      <c r="S68" s="2">
        <v>4.2033695652173906</v>
      </c>
      <c r="T68" s="2">
        <v>3.4623913043478263</v>
      </c>
      <c r="U68" s="2">
        <v>0</v>
      </c>
      <c r="V68" s="2">
        <v>0.11447005356273331</v>
      </c>
      <c r="W68" s="2">
        <v>0.29684782608695653</v>
      </c>
      <c r="X68" s="2">
        <v>5.6373913043478243</v>
      </c>
      <c r="Y68" s="2">
        <v>0</v>
      </c>
      <c r="Z68" s="2">
        <v>8.8613861386138582E-2</v>
      </c>
      <c r="AA68" s="2">
        <v>0</v>
      </c>
      <c r="AB68" s="2">
        <v>0</v>
      </c>
      <c r="AC68" s="2">
        <v>0</v>
      </c>
      <c r="AD68" s="2">
        <v>0</v>
      </c>
      <c r="AE68" s="2">
        <v>0</v>
      </c>
      <c r="AF68" s="2">
        <v>0</v>
      </c>
      <c r="AG68" s="2">
        <v>0</v>
      </c>
      <c r="AH68" t="s">
        <v>112</v>
      </c>
      <c r="AI68">
        <v>4</v>
      </c>
    </row>
    <row r="69" spans="1:35" x14ac:dyDescent="0.25">
      <c r="A69" t="s">
        <v>634</v>
      </c>
      <c r="B69" t="s">
        <v>234</v>
      </c>
      <c r="C69" t="s">
        <v>452</v>
      </c>
      <c r="D69" t="s">
        <v>577</v>
      </c>
      <c r="E69" s="2">
        <v>68.543478260869563</v>
      </c>
      <c r="F69" s="2">
        <v>6.4347826086956523</v>
      </c>
      <c r="G69" s="2">
        <v>0.2608695652173913</v>
      </c>
      <c r="H69" s="2">
        <v>0.40217391304347827</v>
      </c>
      <c r="I69" s="2">
        <v>1.4048913043478262</v>
      </c>
      <c r="J69" s="2">
        <v>0</v>
      </c>
      <c r="K69" s="2">
        <v>0</v>
      </c>
      <c r="L69" s="2">
        <v>4.5476086956521735</v>
      </c>
      <c r="M69" s="2">
        <v>6.0379347826086933</v>
      </c>
      <c r="N69" s="2">
        <v>0</v>
      </c>
      <c r="O69" s="2">
        <v>8.8089121471614309E-2</v>
      </c>
      <c r="P69" s="2">
        <v>2.6555434782608698</v>
      </c>
      <c r="Q69" s="2">
        <v>1.9165217391304343</v>
      </c>
      <c r="R69" s="2">
        <v>6.6703139866793534E-2</v>
      </c>
      <c r="S69" s="2">
        <v>0.18108695652173915</v>
      </c>
      <c r="T69" s="2">
        <v>0</v>
      </c>
      <c r="U69" s="2">
        <v>0</v>
      </c>
      <c r="V69" s="2">
        <v>2.6419283222327947E-3</v>
      </c>
      <c r="W69" s="2">
        <v>3.5955434782608706</v>
      </c>
      <c r="X69" s="2">
        <v>5.0697826086956521</v>
      </c>
      <c r="Y69" s="2">
        <v>0</v>
      </c>
      <c r="Z69" s="2">
        <v>0.1264208690136378</v>
      </c>
      <c r="AA69" s="2">
        <v>0</v>
      </c>
      <c r="AB69" s="2">
        <v>0</v>
      </c>
      <c r="AC69" s="2">
        <v>0</v>
      </c>
      <c r="AD69" s="2">
        <v>0</v>
      </c>
      <c r="AE69" s="2">
        <v>0</v>
      </c>
      <c r="AF69" s="2">
        <v>0</v>
      </c>
      <c r="AG69" s="2">
        <v>0</v>
      </c>
      <c r="AH69" t="s">
        <v>14</v>
      </c>
      <c r="AI69">
        <v>4</v>
      </c>
    </row>
    <row r="70" spans="1:35" x14ac:dyDescent="0.25">
      <c r="A70" t="s">
        <v>634</v>
      </c>
      <c r="B70" t="s">
        <v>304</v>
      </c>
      <c r="C70" t="s">
        <v>498</v>
      </c>
      <c r="D70" t="s">
        <v>608</v>
      </c>
      <c r="E70" s="2">
        <v>107.01086956521739</v>
      </c>
      <c r="F70" s="2">
        <v>4.9565217391304346</v>
      </c>
      <c r="G70" s="2">
        <v>0.52173913043478259</v>
      </c>
      <c r="H70" s="2">
        <v>0.52173913043478259</v>
      </c>
      <c r="I70" s="2">
        <v>1.7201086956521738</v>
      </c>
      <c r="J70" s="2">
        <v>0</v>
      </c>
      <c r="K70" s="2">
        <v>0</v>
      </c>
      <c r="L70" s="2">
        <v>4.9301086956521747</v>
      </c>
      <c r="M70" s="2">
        <v>0.65260869565217394</v>
      </c>
      <c r="N70" s="2">
        <v>4.8438043478260848</v>
      </c>
      <c r="O70" s="2">
        <v>5.1363128491620093E-2</v>
      </c>
      <c r="P70" s="2">
        <v>4.5728260869565203</v>
      </c>
      <c r="Q70" s="2">
        <v>4.188695652173914</v>
      </c>
      <c r="R70" s="2">
        <v>8.1875063484002017E-2</v>
      </c>
      <c r="S70" s="2">
        <v>1.6793478260869565</v>
      </c>
      <c r="T70" s="2">
        <v>3.7793478260869562</v>
      </c>
      <c r="U70" s="2">
        <v>0</v>
      </c>
      <c r="V70" s="2">
        <v>5.1010665312341288E-2</v>
      </c>
      <c r="W70" s="2">
        <v>3.3294565217391305</v>
      </c>
      <c r="X70" s="2">
        <v>6.0516304347826084</v>
      </c>
      <c r="Y70" s="2">
        <v>0</v>
      </c>
      <c r="Z70" s="2">
        <v>8.766480446927373E-2</v>
      </c>
      <c r="AA70" s="2">
        <v>0</v>
      </c>
      <c r="AB70" s="2">
        <v>0</v>
      </c>
      <c r="AC70" s="2">
        <v>0</v>
      </c>
      <c r="AD70" s="2">
        <v>0</v>
      </c>
      <c r="AE70" s="2">
        <v>0</v>
      </c>
      <c r="AF70" s="2">
        <v>0</v>
      </c>
      <c r="AG70" s="2">
        <v>0</v>
      </c>
      <c r="AH70" t="s">
        <v>84</v>
      </c>
      <c r="AI70">
        <v>4</v>
      </c>
    </row>
    <row r="71" spans="1:35" x14ac:dyDescent="0.25">
      <c r="A71" t="s">
        <v>634</v>
      </c>
      <c r="B71" t="s">
        <v>279</v>
      </c>
      <c r="C71" t="s">
        <v>483</v>
      </c>
      <c r="D71" t="s">
        <v>595</v>
      </c>
      <c r="E71" s="2">
        <v>116.82608695652173</v>
      </c>
      <c r="F71" s="2">
        <v>6.8695652173913047</v>
      </c>
      <c r="G71" s="2">
        <v>0.2608695652173913</v>
      </c>
      <c r="H71" s="2">
        <v>0.52173913043478259</v>
      </c>
      <c r="I71" s="2">
        <v>2.0380434782608696</v>
      </c>
      <c r="J71" s="2">
        <v>0</v>
      </c>
      <c r="K71" s="2">
        <v>0</v>
      </c>
      <c r="L71" s="2">
        <v>6.0269565217391303</v>
      </c>
      <c r="M71" s="2">
        <v>4.5703260869565199</v>
      </c>
      <c r="N71" s="2">
        <v>4.7084782608695637</v>
      </c>
      <c r="O71" s="2">
        <v>7.9424078898399669E-2</v>
      </c>
      <c r="P71" s="2">
        <v>1.7879347826086958</v>
      </c>
      <c r="Q71" s="2">
        <v>0</v>
      </c>
      <c r="R71" s="2">
        <v>1.5304242649795312E-2</v>
      </c>
      <c r="S71" s="2">
        <v>4.9501086956521743</v>
      </c>
      <c r="T71" s="2">
        <v>7.4933695652173933</v>
      </c>
      <c r="U71" s="2">
        <v>0</v>
      </c>
      <c r="V71" s="2">
        <v>0.10651283959806479</v>
      </c>
      <c r="W71" s="2">
        <v>5.3289130434782592</v>
      </c>
      <c r="X71" s="2">
        <v>5.4832608695652159</v>
      </c>
      <c r="Y71" s="2">
        <v>0</v>
      </c>
      <c r="Z71" s="2">
        <v>9.2549311499813894E-2</v>
      </c>
      <c r="AA71" s="2">
        <v>0</v>
      </c>
      <c r="AB71" s="2">
        <v>0</v>
      </c>
      <c r="AC71" s="2">
        <v>0</v>
      </c>
      <c r="AD71" s="2">
        <v>0</v>
      </c>
      <c r="AE71" s="2">
        <v>0</v>
      </c>
      <c r="AF71" s="2">
        <v>0</v>
      </c>
      <c r="AG71" s="2">
        <v>0</v>
      </c>
      <c r="AH71" t="s">
        <v>59</v>
      </c>
      <c r="AI71">
        <v>4</v>
      </c>
    </row>
    <row r="72" spans="1:35" x14ac:dyDescent="0.25">
      <c r="A72" t="s">
        <v>634</v>
      </c>
      <c r="B72" t="s">
        <v>326</v>
      </c>
      <c r="C72" t="s">
        <v>515</v>
      </c>
      <c r="D72" t="s">
        <v>618</v>
      </c>
      <c r="E72" s="2">
        <v>63.5</v>
      </c>
      <c r="F72" s="2">
        <v>5.4782608695652177</v>
      </c>
      <c r="G72" s="2">
        <v>0.58695652173913049</v>
      </c>
      <c r="H72" s="2">
        <v>0.40423913043478243</v>
      </c>
      <c r="I72" s="2">
        <v>0.625</v>
      </c>
      <c r="J72" s="2">
        <v>0</v>
      </c>
      <c r="K72" s="2">
        <v>0</v>
      </c>
      <c r="L72" s="2">
        <v>4.4493478260869574</v>
      </c>
      <c r="M72" s="2">
        <v>4.9644565217391303</v>
      </c>
      <c r="N72" s="2">
        <v>0</v>
      </c>
      <c r="O72" s="2">
        <v>7.8180417665183161E-2</v>
      </c>
      <c r="P72" s="2">
        <v>4.7654347826086942</v>
      </c>
      <c r="Q72" s="2">
        <v>0</v>
      </c>
      <c r="R72" s="2">
        <v>7.504621704895581E-2</v>
      </c>
      <c r="S72" s="2">
        <v>3.3659782608695661</v>
      </c>
      <c r="T72" s="2">
        <v>3.8457608695652175</v>
      </c>
      <c r="U72" s="2">
        <v>0</v>
      </c>
      <c r="V72" s="2">
        <v>0.1135706949674769</v>
      </c>
      <c r="W72" s="2">
        <v>3.4515217391304351</v>
      </c>
      <c r="X72" s="2">
        <v>5.052173913043478</v>
      </c>
      <c r="Y72" s="2">
        <v>0</v>
      </c>
      <c r="Z72" s="2">
        <v>0.13391646696336873</v>
      </c>
      <c r="AA72" s="2">
        <v>0</v>
      </c>
      <c r="AB72" s="2">
        <v>0</v>
      </c>
      <c r="AC72" s="2">
        <v>0</v>
      </c>
      <c r="AD72" s="2">
        <v>0</v>
      </c>
      <c r="AE72" s="2">
        <v>0</v>
      </c>
      <c r="AF72" s="2">
        <v>0</v>
      </c>
      <c r="AG72" s="2">
        <v>0</v>
      </c>
      <c r="AH72" t="s">
        <v>106</v>
      </c>
      <c r="AI72">
        <v>4</v>
      </c>
    </row>
    <row r="73" spans="1:35" x14ac:dyDescent="0.25">
      <c r="A73" t="s">
        <v>634</v>
      </c>
      <c r="B73" t="s">
        <v>291</v>
      </c>
      <c r="C73" t="s">
        <v>441</v>
      </c>
      <c r="D73" t="s">
        <v>568</v>
      </c>
      <c r="E73" s="2">
        <v>115.27173913043478</v>
      </c>
      <c r="F73" s="2">
        <v>5.2173913043478262</v>
      </c>
      <c r="G73" s="2">
        <v>0.39130434782608697</v>
      </c>
      <c r="H73" s="2">
        <v>0.51086956521739135</v>
      </c>
      <c r="I73" s="2">
        <v>3.3614130434782608</v>
      </c>
      <c r="J73" s="2">
        <v>0</v>
      </c>
      <c r="K73" s="2">
        <v>0</v>
      </c>
      <c r="L73" s="2">
        <v>8.4827173913043481</v>
      </c>
      <c r="M73" s="2">
        <v>5.3804347826086953</v>
      </c>
      <c r="N73" s="2">
        <v>5.3938043478260864</v>
      </c>
      <c r="O73" s="2">
        <v>9.346817538896747E-2</v>
      </c>
      <c r="P73" s="2">
        <v>5.4327173913043474</v>
      </c>
      <c r="Q73" s="2">
        <v>0.50271739130434778</v>
      </c>
      <c r="R73" s="2">
        <v>5.1490806223479485E-2</v>
      </c>
      <c r="S73" s="2">
        <v>4.7364130434782599</v>
      </c>
      <c r="T73" s="2">
        <v>6.2856521739130446</v>
      </c>
      <c r="U73" s="2">
        <v>0</v>
      </c>
      <c r="V73" s="2">
        <v>9.5618104667609616E-2</v>
      </c>
      <c r="W73" s="2">
        <v>5.210108695652174</v>
      </c>
      <c r="X73" s="2">
        <v>10.508260869565218</v>
      </c>
      <c r="Y73" s="2">
        <v>0</v>
      </c>
      <c r="Z73" s="2">
        <v>0.13635926449787836</v>
      </c>
      <c r="AA73" s="2">
        <v>0</v>
      </c>
      <c r="AB73" s="2">
        <v>0</v>
      </c>
      <c r="AC73" s="2">
        <v>0</v>
      </c>
      <c r="AD73" s="2">
        <v>0</v>
      </c>
      <c r="AE73" s="2">
        <v>0</v>
      </c>
      <c r="AF73" s="2">
        <v>0</v>
      </c>
      <c r="AG73" s="2">
        <v>0</v>
      </c>
      <c r="AH73" t="s">
        <v>71</v>
      </c>
      <c r="AI73">
        <v>4</v>
      </c>
    </row>
    <row r="74" spans="1:35" x14ac:dyDescent="0.25">
      <c r="A74" t="s">
        <v>634</v>
      </c>
      <c r="B74" t="s">
        <v>375</v>
      </c>
      <c r="C74" t="s">
        <v>546</v>
      </c>
      <c r="D74" t="s">
        <v>603</v>
      </c>
      <c r="E74" s="2">
        <v>100.76086956521739</v>
      </c>
      <c r="F74" s="2">
        <v>5.2173913043478262</v>
      </c>
      <c r="G74" s="2">
        <v>0.2608695652173913</v>
      </c>
      <c r="H74" s="2">
        <v>0.5</v>
      </c>
      <c r="I74" s="2">
        <v>0.93478260869565222</v>
      </c>
      <c r="J74" s="2">
        <v>0</v>
      </c>
      <c r="K74" s="2">
        <v>0</v>
      </c>
      <c r="L74" s="2">
        <v>0.40793478260869559</v>
      </c>
      <c r="M74" s="2">
        <v>4.4497826086956511</v>
      </c>
      <c r="N74" s="2">
        <v>0</v>
      </c>
      <c r="O74" s="2">
        <v>4.4161812297734616E-2</v>
      </c>
      <c r="P74" s="2">
        <v>4.5644565217391326</v>
      </c>
      <c r="Q74" s="2">
        <v>0</v>
      </c>
      <c r="R74" s="2">
        <v>4.5299892125134869E-2</v>
      </c>
      <c r="S74" s="2">
        <v>0.76858695652173925</v>
      </c>
      <c r="T74" s="2">
        <v>8.6092391304347817</v>
      </c>
      <c r="U74" s="2">
        <v>0</v>
      </c>
      <c r="V74" s="2">
        <v>9.3070118662351667E-2</v>
      </c>
      <c r="W74" s="2">
        <v>1.5408695652173916</v>
      </c>
      <c r="X74" s="2">
        <v>7.3530434782608669</v>
      </c>
      <c r="Y74" s="2">
        <v>0</v>
      </c>
      <c r="Z74" s="2">
        <v>8.8267529665587902E-2</v>
      </c>
      <c r="AA74" s="2">
        <v>0</v>
      </c>
      <c r="AB74" s="2">
        <v>0</v>
      </c>
      <c r="AC74" s="2">
        <v>0</v>
      </c>
      <c r="AD74" s="2">
        <v>0</v>
      </c>
      <c r="AE74" s="2">
        <v>0</v>
      </c>
      <c r="AF74" s="2">
        <v>0</v>
      </c>
      <c r="AG74" s="2">
        <v>0</v>
      </c>
      <c r="AH74" t="s">
        <v>155</v>
      </c>
      <c r="AI74">
        <v>4</v>
      </c>
    </row>
    <row r="75" spans="1:35" x14ac:dyDescent="0.25">
      <c r="A75" t="s">
        <v>634</v>
      </c>
      <c r="B75" t="s">
        <v>237</v>
      </c>
      <c r="C75" t="s">
        <v>455</v>
      </c>
      <c r="D75" t="s">
        <v>579</v>
      </c>
      <c r="E75" s="2">
        <v>67.728260869565219</v>
      </c>
      <c r="F75" s="2">
        <v>11.62086956521739</v>
      </c>
      <c r="G75" s="2">
        <v>0</v>
      </c>
      <c r="H75" s="2">
        <v>0</v>
      </c>
      <c r="I75" s="2">
        <v>0</v>
      </c>
      <c r="J75" s="2">
        <v>0</v>
      </c>
      <c r="K75" s="2">
        <v>0</v>
      </c>
      <c r="L75" s="2">
        <v>0</v>
      </c>
      <c r="M75" s="2">
        <v>5.1304347826086953</v>
      </c>
      <c r="N75" s="2">
        <v>0</v>
      </c>
      <c r="O75" s="2">
        <v>7.5750280853795537E-2</v>
      </c>
      <c r="P75" s="2">
        <v>4.794130434782609</v>
      </c>
      <c r="Q75" s="2">
        <v>5.2714130434782609</v>
      </c>
      <c r="R75" s="2">
        <v>0.14861659444711925</v>
      </c>
      <c r="S75" s="2">
        <v>0</v>
      </c>
      <c r="T75" s="2">
        <v>0</v>
      </c>
      <c r="U75" s="2">
        <v>0</v>
      </c>
      <c r="V75" s="2">
        <v>0</v>
      </c>
      <c r="W75" s="2">
        <v>0</v>
      </c>
      <c r="X75" s="2">
        <v>0</v>
      </c>
      <c r="Y75" s="2">
        <v>0</v>
      </c>
      <c r="Z75" s="2">
        <v>0</v>
      </c>
      <c r="AA75" s="2">
        <v>0</v>
      </c>
      <c r="AB75" s="2">
        <v>0</v>
      </c>
      <c r="AC75" s="2">
        <v>0</v>
      </c>
      <c r="AD75" s="2">
        <v>0</v>
      </c>
      <c r="AE75" s="2">
        <v>0</v>
      </c>
      <c r="AF75" s="2">
        <v>0</v>
      </c>
      <c r="AG75" s="2">
        <v>0</v>
      </c>
      <c r="AH75" t="s">
        <v>17</v>
      </c>
      <c r="AI75">
        <v>4</v>
      </c>
    </row>
    <row r="76" spans="1:35" x14ac:dyDescent="0.25">
      <c r="A76" t="s">
        <v>634</v>
      </c>
      <c r="B76" t="s">
        <v>397</v>
      </c>
      <c r="C76" t="s">
        <v>517</v>
      </c>
      <c r="D76" t="s">
        <v>619</v>
      </c>
      <c r="E76" s="2">
        <v>14.913043478260869</v>
      </c>
      <c r="F76" s="2">
        <v>17.852608695652183</v>
      </c>
      <c r="G76" s="2">
        <v>0</v>
      </c>
      <c r="H76" s="2">
        <v>0</v>
      </c>
      <c r="I76" s="2">
        <v>0</v>
      </c>
      <c r="J76" s="2">
        <v>0</v>
      </c>
      <c r="K76" s="2">
        <v>0</v>
      </c>
      <c r="L76" s="2">
        <v>0</v>
      </c>
      <c r="M76" s="2">
        <v>0</v>
      </c>
      <c r="N76" s="2">
        <v>0</v>
      </c>
      <c r="O76" s="2">
        <v>0</v>
      </c>
      <c r="P76" s="2">
        <v>3.1277173913043472</v>
      </c>
      <c r="Q76" s="2">
        <v>0</v>
      </c>
      <c r="R76" s="2">
        <v>0.20973032069970843</v>
      </c>
      <c r="S76" s="2">
        <v>0</v>
      </c>
      <c r="T76" s="2">
        <v>0</v>
      </c>
      <c r="U76" s="2">
        <v>0</v>
      </c>
      <c r="V76" s="2">
        <v>0</v>
      </c>
      <c r="W76" s="2">
        <v>0</v>
      </c>
      <c r="X76" s="2">
        <v>0</v>
      </c>
      <c r="Y76" s="2">
        <v>0</v>
      </c>
      <c r="Z76" s="2">
        <v>0</v>
      </c>
      <c r="AA76" s="2">
        <v>0</v>
      </c>
      <c r="AB76" s="2">
        <v>0</v>
      </c>
      <c r="AC76" s="2">
        <v>0</v>
      </c>
      <c r="AD76" s="2">
        <v>0</v>
      </c>
      <c r="AE76" s="2">
        <v>0</v>
      </c>
      <c r="AF76" s="2">
        <v>0</v>
      </c>
      <c r="AG76" s="2">
        <v>0</v>
      </c>
      <c r="AH76" t="s">
        <v>177</v>
      </c>
      <c r="AI76">
        <v>4</v>
      </c>
    </row>
    <row r="77" spans="1:35" x14ac:dyDescent="0.25">
      <c r="A77" t="s">
        <v>634</v>
      </c>
      <c r="B77" t="s">
        <v>382</v>
      </c>
      <c r="C77" t="s">
        <v>441</v>
      </c>
      <c r="D77" t="s">
        <v>568</v>
      </c>
      <c r="E77" s="2">
        <v>86.108695652173907</v>
      </c>
      <c r="F77" s="2">
        <v>5.4782608695652177</v>
      </c>
      <c r="G77" s="2">
        <v>0.4891304347826087</v>
      </c>
      <c r="H77" s="2">
        <v>0.67391304347826086</v>
      </c>
      <c r="I77" s="2">
        <v>5.1630434782608692</v>
      </c>
      <c r="J77" s="2">
        <v>0</v>
      </c>
      <c r="K77" s="2">
        <v>0</v>
      </c>
      <c r="L77" s="2">
        <v>3.4429347826086958</v>
      </c>
      <c r="M77" s="2">
        <v>4.4130434782608692</v>
      </c>
      <c r="N77" s="2">
        <v>0</v>
      </c>
      <c r="O77" s="2">
        <v>5.1249684423125476E-2</v>
      </c>
      <c r="P77" s="2">
        <v>5.4701086956521738</v>
      </c>
      <c r="Q77" s="2">
        <v>0</v>
      </c>
      <c r="R77" s="2">
        <v>6.3525624842211567E-2</v>
      </c>
      <c r="S77" s="2">
        <v>4.9184782608695654</v>
      </c>
      <c r="T77" s="2">
        <v>5.5597826086956523</v>
      </c>
      <c r="U77" s="2">
        <v>0</v>
      </c>
      <c r="V77" s="2">
        <v>0.12168644281747036</v>
      </c>
      <c r="W77" s="2">
        <v>1.8804347826086956</v>
      </c>
      <c r="X77" s="2">
        <v>7.0081521739130439</v>
      </c>
      <c r="Y77" s="2">
        <v>0</v>
      </c>
      <c r="Z77" s="2">
        <v>0.10322519565766222</v>
      </c>
      <c r="AA77" s="2">
        <v>0</v>
      </c>
      <c r="AB77" s="2">
        <v>0</v>
      </c>
      <c r="AC77" s="2">
        <v>0</v>
      </c>
      <c r="AD77" s="2">
        <v>0</v>
      </c>
      <c r="AE77" s="2">
        <v>0</v>
      </c>
      <c r="AF77" s="2">
        <v>0</v>
      </c>
      <c r="AG77" s="2">
        <v>2.4945652173913042</v>
      </c>
      <c r="AH77" t="s">
        <v>162</v>
      </c>
      <c r="AI77">
        <v>4</v>
      </c>
    </row>
    <row r="78" spans="1:35" x14ac:dyDescent="0.25">
      <c r="A78" t="s">
        <v>634</v>
      </c>
      <c r="B78" t="s">
        <v>240</v>
      </c>
      <c r="C78" t="s">
        <v>457</v>
      </c>
      <c r="D78" t="s">
        <v>574</v>
      </c>
      <c r="E78" s="2">
        <v>65.5</v>
      </c>
      <c r="F78" s="2">
        <v>5.2173913043478262</v>
      </c>
      <c r="G78" s="2">
        <v>0.33695652173913043</v>
      </c>
      <c r="H78" s="2">
        <v>0.68478260869565222</v>
      </c>
      <c r="I78" s="2">
        <v>1.9673913043478262</v>
      </c>
      <c r="J78" s="2">
        <v>0</v>
      </c>
      <c r="K78" s="2">
        <v>0</v>
      </c>
      <c r="L78" s="2">
        <v>5.6766304347826084</v>
      </c>
      <c r="M78" s="2">
        <v>5.3913043478260869</v>
      </c>
      <c r="N78" s="2">
        <v>10.459239130434783</v>
      </c>
      <c r="O78" s="2">
        <v>0.24199303020245605</v>
      </c>
      <c r="P78" s="2">
        <v>4.3586956521739131</v>
      </c>
      <c r="Q78" s="2">
        <v>3.3505434782608696</v>
      </c>
      <c r="R78" s="2">
        <v>0.11769830733488218</v>
      </c>
      <c r="S78" s="2">
        <v>2.8532608695652173</v>
      </c>
      <c r="T78" s="2">
        <v>8.5380434782608692</v>
      </c>
      <c r="U78" s="2">
        <v>0</v>
      </c>
      <c r="V78" s="2">
        <v>0.17391304347826086</v>
      </c>
      <c r="W78" s="2">
        <v>4.9565217391304346</v>
      </c>
      <c r="X78" s="2">
        <v>14.055760869565216</v>
      </c>
      <c r="Y78" s="2">
        <v>0</v>
      </c>
      <c r="Z78" s="2">
        <v>0.2902638566213076</v>
      </c>
      <c r="AA78" s="2">
        <v>0</v>
      </c>
      <c r="AB78" s="2">
        <v>0</v>
      </c>
      <c r="AC78" s="2">
        <v>0</v>
      </c>
      <c r="AD78" s="2">
        <v>0</v>
      </c>
      <c r="AE78" s="2">
        <v>0</v>
      </c>
      <c r="AF78" s="2">
        <v>0</v>
      </c>
      <c r="AG78" s="2">
        <v>0.38043478260869568</v>
      </c>
      <c r="AH78" t="s">
        <v>20</v>
      </c>
      <c r="AI78">
        <v>4</v>
      </c>
    </row>
    <row r="79" spans="1:35" x14ac:dyDescent="0.25">
      <c r="A79" t="s">
        <v>634</v>
      </c>
      <c r="B79" t="s">
        <v>221</v>
      </c>
      <c r="C79" t="s">
        <v>441</v>
      </c>
      <c r="D79" t="s">
        <v>568</v>
      </c>
      <c r="E79" s="2">
        <v>69.358695652173907</v>
      </c>
      <c r="F79" s="2">
        <v>5.6521739130434785</v>
      </c>
      <c r="G79" s="2">
        <v>0.55434782608695654</v>
      </c>
      <c r="H79" s="2">
        <v>0.25</v>
      </c>
      <c r="I79" s="2">
        <v>0.83423913043478259</v>
      </c>
      <c r="J79" s="2">
        <v>0</v>
      </c>
      <c r="K79" s="2">
        <v>0</v>
      </c>
      <c r="L79" s="2">
        <v>5.1546739130434798</v>
      </c>
      <c r="M79" s="2">
        <v>4.9565217391304346</v>
      </c>
      <c r="N79" s="2">
        <v>0</v>
      </c>
      <c r="O79" s="2">
        <v>7.1462153267512929E-2</v>
      </c>
      <c r="P79" s="2">
        <v>4.4945652173913047</v>
      </c>
      <c r="Q79" s="2">
        <v>5.6304347826086953</v>
      </c>
      <c r="R79" s="2">
        <v>0.14598025387870242</v>
      </c>
      <c r="S79" s="2">
        <v>6.044999999999999</v>
      </c>
      <c r="T79" s="2">
        <v>0</v>
      </c>
      <c r="U79" s="2">
        <v>0</v>
      </c>
      <c r="V79" s="2">
        <v>8.7155618241654909E-2</v>
      </c>
      <c r="W79" s="2">
        <v>1.2302173913043477</v>
      </c>
      <c r="X79" s="2">
        <v>5.1775000000000002</v>
      </c>
      <c r="Y79" s="2">
        <v>0.24500000000000002</v>
      </c>
      <c r="Z79" s="2">
        <v>9.5917567779344945E-2</v>
      </c>
      <c r="AA79" s="2">
        <v>0</v>
      </c>
      <c r="AB79" s="2">
        <v>0</v>
      </c>
      <c r="AC79" s="2">
        <v>0</v>
      </c>
      <c r="AD79" s="2">
        <v>0</v>
      </c>
      <c r="AE79" s="2">
        <v>0</v>
      </c>
      <c r="AF79" s="2">
        <v>0</v>
      </c>
      <c r="AG79" s="2">
        <v>0.77173913043478259</v>
      </c>
      <c r="AH79" t="s">
        <v>1</v>
      </c>
      <c r="AI79">
        <v>4</v>
      </c>
    </row>
    <row r="80" spans="1:35" x14ac:dyDescent="0.25">
      <c r="A80" t="s">
        <v>634</v>
      </c>
      <c r="B80" t="s">
        <v>391</v>
      </c>
      <c r="C80" t="s">
        <v>448</v>
      </c>
      <c r="D80" t="s">
        <v>573</v>
      </c>
      <c r="E80" s="2">
        <v>56</v>
      </c>
      <c r="F80" s="2">
        <v>5.4510869565217392</v>
      </c>
      <c r="G80" s="2">
        <v>0.2608695652173913</v>
      </c>
      <c r="H80" s="2">
        <v>0.40760869565217389</v>
      </c>
      <c r="I80" s="2">
        <v>0.44565217391304346</v>
      </c>
      <c r="J80" s="2">
        <v>0</v>
      </c>
      <c r="K80" s="2">
        <v>0</v>
      </c>
      <c r="L80" s="2">
        <v>0</v>
      </c>
      <c r="M80" s="2">
        <v>0</v>
      </c>
      <c r="N80" s="2">
        <v>5.3451086956521738</v>
      </c>
      <c r="O80" s="2">
        <v>9.5448369565217392E-2</v>
      </c>
      <c r="P80" s="2">
        <v>0</v>
      </c>
      <c r="Q80" s="2">
        <v>9.0733695652173907</v>
      </c>
      <c r="R80" s="2">
        <v>0.16202445652173911</v>
      </c>
      <c r="S80" s="2">
        <v>0</v>
      </c>
      <c r="T80" s="2">
        <v>0.11956521739130435</v>
      </c>
      <c r="U80" s="2">
        <v>0</v>
      </c>
      <c r="V80" s="2">
        <v>2.1350931677018635E-3</v>
      </c>
      <c r="W80" s="2">
        <v>0</v>
      </c>
      <c r="X80" s="2">
        <v>0.16576086956521738</v>
      </c>
      <c r="Y80" s="2">
        <v>0</v>
      </c>
      <c r="Z80" s="2">
        <v>2.9600155279503105E-3</v>
      </c>
      <c r="AA80" s="2">
        <v>8.6956521739130432E-2</v>
      </c>
      <c r="AB80" s="2">
        <v>0</v>
      </c>
      <c r="AC80" s="2">
        <v>0</v>
      </c>
      <c r="AD80" s="2">
        <v>0</v>
      </c>
      <c r="AE80" s="2">
        <v>0</v>
      </c>
      <c r="AF80" s="2">
        <v>0</v>
      </c>
      <c r="AG80" s="2">
        <v>0</v>
      </c>
      <c r="AH80" t="s">
        <v>171</v>
      </c>
      <c r="AI80">
        <v>4</v>
      </c>
    </row>
    <row r="81" spans="1:35" x14ac:dyDescent="0.25">
      <c r="A81" t="s">
        <v>634</v>
      </c>
      <c r="B81" t="s">
        <v>252</v>
      </c>
      <c r="C81" t="s">
        <v>465</v>
      </c>
      <c r="D81" t="s">
        <v>586</v>
      </c>
      <c r="E81" s="2">
        <v>87.184782608695656</v>
      </c>
      <c r="F81" s="2">
        <v>4.8695652173913047</v>
      </c>
      <c r="G81" s="2">
        <v>0.30434782608695654</v>
      </c>
      <c r="H81" s="2">
        <v>0.125</v>
      </c>
      <c r="I81" s="2">
        <v>4.5693478260869576</v>
      </c>
      <c r="J81" s="2">
        <v>0</v>
      </c>
      <c r="K81" s="2">
        <v>0</v>
      </c>
      <c r="L81" s="2">
        <v>5.4009782608695671</v>
      </c>
      <c r="M81" s="2">
        <v>5.642391304347826</v>
      </c>
      <c r="N81" s="2">
        <v>5.1475000000000009</v>
      </c>
      <c r="O81" s="2">
        <v>0.12375888293230269</v>
      </c>
      <c r="P81" s="2">
        <v>5.1717391304347826</v>
      </c>
      <c r="Q81" s="2">
        <v>5.5360869565217401</v>
      </c>
      <c r="R81" s="2">
        <v>0.12281760379005112</v>
      </c>
      <c r="S81" s="2">
        <v>5.8486956521739133</v>
      </c>
      <c r="T81" s="2">
        <v>5.1997826086956511</v>
      </c>
      <c r="U81" s="2">
        <v>0</v>
      </c>
      <c r="V81" s="2">
        <v>0.12672484727590075</v>
      </c>
      <c r="W81" s="2">
        <v>2.1147826086956525</v>
      </c>
      <c r="X81" s="2">
        <v>16.167608695652174</v>
      </c>
      <c r="Y81" s="2">
        <v>0</v>
      </c>
      <c r="Z81" s="2">
        <v>0.20969704525620245</v>
      </c>
      <c r="AA81" s="2">
        <v>0</v>
      </c>
      <c r="AB81" s="2">
        <v>0</v>
      </c>
      <c r="AC81" s="2">
        <v>0</v>
      </c>
      <c r="AD81" s="2">
        <v>56.004456521739129</v>
      </c>
      <c r="AE81" s="2">
        <v>0</v>
      </c>
      <c r="AF81" s="2">
        <v>0</v>
      </c>
      <c r="AG81" s="2">
        <v>0</v>
      </c>
      <c r="AH81" t="s">
        <v>32</v>
      </c>
      <c r="AI81">
        <v>4</v>
      </c>
    </row>
    <row r="82" spans="1:35" x14ac:dyDescent="0.25">
      <c r="A82" t="s">
        <v>634</v>
      </c>
      <c r="B82" t="s">
        <v>363</v>
      </c>
      <c r="C82" t="s">
        <v>539</v>
      </c>
      <c r="D82" t="s">
        <v>628</v>
      </c>
      <c r="E82" s="2">
        <v>69.836956521739125</v>
      </c>
      <c r="F82" s="2">
        <v>5.4782608695652177</v>
      </c>
      <c r="G82" s="2">
        <v>0.13043478260869565</v>
      </c>
      <c r="H82" s="2">
        <v>0.63586956521739135</v>
      </c>
      <c r="I82" s="2">
        <v>0.39130434782608697</v>
      </c>
      <c r="J82" s="2">
        <v>0</v>
      </c>
      <c r="K82" s="2">
        <v>0</v>
      </c>
      <c r="L82" s="2">
        <v>4.8578260869565222</v>
      </c>
      <c r="M82" s="2">
        <v>3.5815217391304346</v>
      </c>
      <c r="N82" s="2">
        <v>1.4592391304347827</v>
      </c>
      <c r="O82" s="2">
        <v>7.2178988326848242E-2</v>
      </c>
      <c r="P82" s="2">
        <v>1.6521739130434783</v>
      </c>
      <c r="Q82" s="2">
        <v>4.6739130434782608</v>
      </c>
      <c r="R82" s="2">
        <v>9.0583657587548647E-2</v>
      </c>
      <c r="S82" s="2">
        <v>5.1414130434782592</v>
      </c>
      <c r="T82" s="2">
        <v>7.2538043478260885</v>
      </c>
      <c r="U82" s="2">
        <v>0</v>
      </c>
      <c r="V82" s="2">
        <v>0.17748793774319066</v>
      </c>
      <c r="W82" s="2">
        <v>4.181413043478261</v>
      </c>
      <c r="X82" s="2">
        <v>9.8453260869565238</v>
      </c>
      <c r="Y82" s="2">
        <v>0</v>
      </c>
      <c r="Z82" s="2">
        <v>0.20084980544747086</v>
      </c>
      <c r="AA82" s="2">
        <v>0</v>
      </c>
      <c r="AB82" s="2">
        <v>0</v>
      </c>
      <c r="AC82" s="2">
        <v>0</v>
      </c>
      <c r="AD82" s="2">
        <v>0</v>
      </c>
      <c r="AE82" s="2">
        <v>0</v>
      </c>
      <c r="AF82" s="2">
        <v>0</v>
      </c>
      <c r="AG82" s="2">
        <v>0</v>
      </c>
      <c r="AH82" t="s">
        <v>143</v>
      </c>
      <c r="AI82">
        <v>4</v>
      </c>
    </row>
    <row r="83" spans="1:35" x14ac:dyDescent="0.25">
      <c r="A83" t="s">
        <v>634</v>
      </c>
      <c r="B83" t="s">
        <v>361</v>
      </c>
      <c r="C83" t="s">
        <v>538</v>
      </c>
      <c r="D83" t="s">
        <v>586</v>
      </c>
      <c r="E83" s="2">
        <v>130.80434782608697</v>
      </c>
      <c r="F83" s="2">
        <v>12.934782608695652</v>
      </c>
      <c r="G83" s="2">
        <v>3.2608695652173912E-2</v>
      </c>
      <c r="H83" s="2">
        <v>0</v>
      </c>
      <c r="I83" s="2">
        <v>2.544130434782609</v>
      </c>
      <c r="J83" s="2">
        <v>0</v>
      </c>
      <c r="K83" s="2">
        <v>0</v>
      </c>
      <c r="L83" s="2">
        <v>5.6289130434782608</v>
      </c>
      <c r="M83" s="2">
        <v>4</v>
      </c>
      <c r="N83" s="2">
        <v>6.4326086956521751</v>
      </c>
      <c r="O83" s="2">
        <v>7.9757354163204244E-2</v>
      </c>
      <c r="P83" s="2">
        <v>5.1467391304347823</v>
      </c>
      <c r="Q83" s="2">
        <v>9.8575000000000035</v>
      </c>
      <c r="R83" s="2">
        <v>0.11470749542961611</v>
      </c>
      <c r="S83" s="2">
        <v>15.033260869565217</v>
      </c>
      <c r="T83" s="2">
        <v>0.16782608695652176</v>
      </c>
      <c r="U83" s="2">
        <v>0</v>
      </c>
      <c r="V83" s="2">
        <v>0.11621239820508558</v>
      </c>
      <c r="W83" s="2">
        <v>7.1231521739130441</v>
      </c>
      <c r="X83" s="2">
        <v>4.9315217391304342</v>
      </c>
      <c r="Y83" s="2">
        <v>0</v>
      </c>
      <c r="Z83" s="2">
        <v>9.2158052185474487E-2</v>
      </c>
      <c r="AA83" s="2">
        <v>0</v>
      </c>
      <c r="AB83" s="2">
        <v>0</v>
      </c>
      <c r="AC83" s="2">
        <v>0</v>
      </c>
      <c r="AD83" s="2">
        <v>5.0463043478260863</v>
      </c>
      <c r="AE83" s="2">
        <v>0</v>
      </c>
      <c r="AF83" s="2">
        <v>0</v>
      </c>
      <c r="AG83" s="2">
        <v>0</v>
      </c>
      <c r="AH83" t="s">
        <v>141</v>
      </c>
      <c r="AI83">
        <v>4</v>
      </c>
    </row>
    <row r="84" spans="1:35" x14ac:dyDescent="0.25">
      <c r="A84" t="s">
        <v>634</v>
      </c>
      <c r="B84" t="s">
        <v>254</v>
      </c>
      <c r="C84" t="s">
        <v>467</v>
      </c>
      <c r="D84" t="s">
        <v>588</v>
      </c>
      <c r="E84" s="2">
        <v>54.010869565217391</v>
      </c>
      <c r="F84" s="2">
        <v>4.4347826086956523</v>
      </c>
      <c r="G84" s="2">
        <v>0.38043478260869568</v>
      </c>
      <c r="H84" s="2">
        <v>0.27173913043478259</v>
      </c>
      <c r="I84" s="2">
        <v>0.19565217391304349</v>
      </c>
      <c r="J84" s="2">
        <v>0</v>
      </c>
      <c r="K84" s="2">
        <v>0</v>
      </c>
      <c r="L84" s="2">
        <v>5.0706521739130439</v>
      </c>
      <c r="M84" s="2">
        <v>5.0434782608695654</v>
      </c>
      <c r="N84" s="2">
        <v>0</v>
      </c>
      <c r="O84" s="2">
        <v>9.3378949486818283E-2</v>
      </c>
      <c r="P84" s="2">
        <v>5.1222826086956523</v>
      </c>
      <c r="Q84" s="2">
        <v>0</v>
      </c>
      <c r="R84" s="2">
        <v>9.4837995572549807E-2</v>
      </c>
      <c r="S84" s="2">
        <v>2.5580434782608701</v>
      </c>
      <c r="T84" s="2">
        <v>0.50043478260869567</v>
      </c>
      <c r="U84" s="2">
        <v>0</v>
      </c>
      <c r="V84" s="2">
        <v>5.6627087945260633E-2</v>
      </c>
      <c r="W84" s="2">
        <v>0.49054347826086958</v>
      </c>
      <c r="X84" s="2">
        <v>4.2711956521739127</v>
      </c>
      <c r="Y84" s="2">
        <v>0</v>
      </c>
      <c r="Z84" s="2">
        <v>8.8162608170658074E-2</v>
      </c>
      <c r="AA84" s="2">
        <v>0</v>
      </c>
      <c r="AB84" s="2">
        <v>0</v>
      </c>
      <c r="AC84" s="2">
        <v>0</v>
      </c>
      <c r="AD84" s="2">
        <v>0</v>
      </c>
      <c r="AE84" s="2">
        <v>0</v>
      </c>
      <c r="AF84" s="2">
        <v>0</v>
      </c>
      <c r="AG84" s="2">
        <v>0</v>
      </c>
      <c r="AH84" t="s">
        <v>34</v>
      </c>
      <c r="AI84">
        <v>4</v>
      </c>
    </row>
    <row r="85" spans="1:35" x14ac:dyDescent="0.25">
      <c r="A85" t="s">
        <v>634</v>
      </c>
      <c r="B85" t="s">
        <v>297</v>
      </c>
      <c r="C85" t="s">
        <v>494</v>
      </c>
      <c r="D85" t="s">
        <v>605</v>
      </c>
      <c r="E85" s="2">
        <v>127.56521739130434</v>
      </c>
      <c r="F85" s="2">
        <v>16.013586956521738</v>
      </c>
      <c r="G85" s="2">
        <v>0.73369565217391308</v>
      </c>
      <c r="H85" s="2">
        <v>0.19565217391304349</v>
      </c>
      <c r="I85" s="2">
        <v>7.3016304347826084</v>
      </c>
      <c r="J85" s="2">
        <v>0</v>
      </c>
      <c r="K85" s="2">
        <v>0</v>
      </c>
      <c r="L85" s="2">
        <v>5.2119565217391308</v>
      </c>
      <c r="M85" s="2">
        <v>5.7391304347826084</v>
      </c>
      <c r="N85" s="2">
        <v>0</v>
      </c>
      <c r="O85" s="2">
        <v>4.4989775051124746E-2</v>
      </c>
      <c r="P85" s="2">
        <v>5.7391304347826084</v>
      </c>
      <c r="Q85" s="2">
        <v>20.666630434782608</v>
      </c>
      <c r="R85" s="2">
        <v>0.20699812542603954</v>
      </c>
      <c r="S85" s="2">
        <v>9.2744565217391308</v>
      </c>
      <c r="T85" s="2">
        <v>9.7010869565217384</v>
      </c>
      <c r="U85" s="2">
        <v>0</v>
      </c>
      <c r="V85" s="2">
        <v>0.14875170415814587</v>
      </c>
      <c r="W85" s="2">
        <v>4.8369565217391308</v>
      </c>
      <c r="X85" s="2">
        <v>19.635869565217391</v>
      </c>
      <c r="Y85" s="2">
        <v>0</v>
      </c>
      <c r="Z85" s="2">
        <v>0.19184560327198366</v>
      </c>
      <c r="AA85" s="2">
        <v>0</v>
      </c>
      <c r="AB85" s="2">
        <v>0</v>
      </c>
      <c r="AC85" s="2">
        <v>0</v>
      </c>
      <c r="AD85" s="2">
        <v>0</v>
      </c>
      <c r="AE85" s="2">
        <v>0</v>
      </c>
      <c r="AF85" s="2">
        <v>0</v>
      </c>
      <c r="AG85" s="2">
        <v>0</v>
      </c>
      <c r="AH85" t="s">
        <v>77</v>
      </c>
      <c r="AI85">
        <v>4</v>
      </c>
    </row>
    <row r="86" spans="1:35" x14ac:dyDescent="0.25">
      <c r="A86" t="s">
        <v>634</v>
      </c>
      <c r="B86" t="s">
        <v>251</v>
      </c>
      <c r="C86" t="s">
        <v>441</v>
      </c>
      <c r="D86" t="s">
        <v>568</v>
      </c>
      <c r="E86" s="2">
        <v>205.39130434782609</v>
      </c>
      <c r="F86" s="2">
        <v>5.9048913043478262</v>
      </c>
      <c r="G86" s="2">
        <v>0.3858695652173913</v>
      </c>
      <c r="H86" s="2">
        <v>1.8478260869565217</v>
      </c>
      <c r="I86" s="2">
        <v>4.1086956521739131</v>
      </c>
      <c r="J86" s="2">
        <v>0</v>
      </c>
      <c r="K86" s="2">
        <v>0</v>
      </c>
      <c r="L86" s="2">
        <v>10.609565217391305</v>
      </c>
      <c r="M86" s="2">
        <v>8.2146739130434785</v>
      </c>
      <c r="N86" s="2">
        <v>0</v>
      </c>
      <c r="O86" s="2">
        <v>3.9995237087214225E-2</v>
      </c>
      <c r="P86" s="2">
        <v>5.0788043478260869</v>
      </c>
      <c r="Q86" s="2">
        <v>8.6956521739130432E-2</v>
      </c>
      <c r="R86" s="2">
        <v>2.5150825571549535E-2</v>
      </c>
      <c r="S86" s="2">
        <v>10.978152173913045</v>
      </c>
      <c r="T86" s="2">
        <v>10.450108695652174</v>
      </c>
      <c r="U86" s="2">
        <v>0</v>
      </c>
      <c r="V86" s="2">
        <v>0.10432895850973753</v>
      </c>
      <c r="W86" s="2">
        <v>7.5980434782608697</v>
      </c>
      <c r="X86" s="2">
        <v>16.480760869565216</v>
      </c>
      <c r="Y86" s="2">
        <v>5.537826086956521</v>
      </c>
      <c r="Z86" s="2">
        <v>0.14419612616426755</v>
      </c>
      <c r="AA86" s="2">
        <v>0</v>
      </c>
      <c r="AB86" s="2">
        <v>0</v>
      </c>
      <c r="AC86" s="2">
        <v>0</v>
      </c>
      <c r="AD86" s="2">
        <v>0</v>
      </c>
      <c r="AE86" s="2">
        <v>0</v>
      </c>
      <c r="AF86" s="2">
        <v>0</v>
      </c>
      <c r="AG86" s="2">
        <v>0</v>
      </c>
      <c r="AH86" t="s">
        <v>31</v>
      </c>
      <c r="AI86">
        <v>4</v>
      </c>
    </row>
    <row r="87" spans="1:35" x14ac:dyDescent="0.25">
      <c r="A87" t="s">
        <v>634</v>
      </c>
      <c r="B87" t="s">
        <v>354</v>
      </c>
      <c r="C87" t="s">
        <v>535</v>
      </c>
      <c r="D87" t="s">
        <v>574</v>
      </c>
      <c r="E87" s="2">
        <v>56.75</v>
      </c>
      <c r="F87" s="2">
        <v>5.7391304347826084</v>
      </c>
      <c r="G87" s="2">
        <v>0.28260869565217389</v>
      </c>
      <c r="H87" s="2">
        <v>6.5217391304347824E-2</v>
      </c>
      <c r="I87" s="2">
        <v>0.2608695652173913</v>
      </c>
      <c r="J87" s="2">
        <v>0</v>
      </c>
      <c r="K87" s="2">
        <v>0</v>
      </c>
      <c r="L87" s="2">
        <v>2.6576086956521738</v>
      </c>
      <c r="M87" s="2">
        <v>5.3043478260869561</v>
      </c>
      <c r="N87" s="2">
        <v>0</v>
      </c>
      <c r="O87" s="2">
        <v>9.3468684160122578E-2</v>
      </c>
      <c r="P87" s="2">
        <v>5.1847826086956523</v>
      </c>
      <c r="Q87" s="2">
        <v>0</v>
      </c>
      <c r="R87" s="2">
        <v>9.1361808082742774E-2</v>
      </c>
      <c r="S87" s="2">
        <v>7.0133695652173911</v>
      </c>
      <c r="T87" s="2">
        <v>4.8590217391304344</v>
      </c>
      <c r="U87" s="2">
        <v>0</v>
      </c>
      <c r="V87" s="2">
        <v>0.20920513311626124</v>
      </c>
      <c r="W87" s="2">
        <v>2.3342391304347827</v>
      </c>
      <c r="X87" s="2">
        <v>5.4551086956521742</v>
      </c>
      <c r="Y87" s="2">
        <v>0</v>
      </c>
      <c r="Z87" s="2">
        <v>0.13725723041562918</v>
      </c>
      <c r="AA87" s="2">
        <v>0.42934782608695654</v>
      </c>
      <c r="AB87" s="2">
        <v>0</v>
      </c>
      <c r="AC87" s="2">
        <v>0</v>
      </c>
      <c r="AD87" s="2">
        <v>0</v>
      </c>
      <c r="AE87" s="2">
        <v>0</v>
      </c>
      <c r="AF87" s="2">
        <v>0</v>
      </c>
      <c r="AG87" s="2">
        <v>0.30434782608695654</v>
      </c>
      <c r="AH87" t="s">
        <v>134</v>
      </c>
      <c r="AI87">
        <v>4</v>
      </c>
    </row>
    <row r="88" spans="1:35" x14ac:dyDescent="0.25">
      <c r="A88" t="s">
        <v>634</v>
      </c>
      <c r="B88" t="s">
        <v>426</v>
      </c>
      <c r="C88" t="s">
        <v>471</v>
      </c>
      <c r="D88" t="s">
        <v>592</v>
      </c>
      <c r="E88" s="2">
        <v>48.978260869565219</v>
      </c>
      <c r="F88" s="2">
        <v>24.283695652173918</v>
      </c>
      <c r="G88" s="2">
        <v>0.84891304347826091</v>
      </c>
      <c r="H88" s="2">
        <v>0.2608695652173913</v>
      </c>
      <c r="I88" s="2">
        <v>3.4923913043478256</v>
      </c>
      <c r="J88" s="2">
        <v>0</v>
      </c>
      <c r="K88" s="2">
        <v>0</v>
      </c>
      <c r="L88" s="2">
        <v>2.6610869565217392</v>
      </c>
      <c r="M88" s="2">
        <v>5.0434782608695654</v>
      </c>
      <c r="N88" s="2">
        <v>0</v>
      </c>
      <c r="O88" s="2">
        <v>0.10297381269418553</v>
      </c>
      <c r="P88" s="2">
        <v>0</v>
      </c>
      <c r="Q88" s="2">
        <v>11.376086956521737</v>
      </c>
      <c r="R88" s="2">
        <v>0.23226808699511758</v>
      </c>
      <c r="S88" s="2">
        <v>2.1314130434782603</v>
      </c>
      <c r="T88" s="2">
        <v>2.4904347826086952</v>
      </c>
      <c r="U88" s="2">
        <v>0</v>
      </c>
      <c r="V88" s="2">
        <v>9.4365290723479794E-2</v>
      </c>
      <c r="W88" s="2">
        <v>3.1896739130434777</v>
      </c>
      <c r="X88" s="2">
        <v>2.8232608695652179</v>
      </c>
      <c r="Y88" s="2">
        <v>0</v>
      </c>
      <c r="Z88" s="2">
        <v>0.12276742121615623</v>
      </c>
      <c r="AA88" s="2">
        <v>0</v>
      </c>
      <c r="AB88" s="2">
        <v>0</v>
      </c>
      <c r="AC88" s="2">
        <v>0</v>
      </c>
      <c r="AD88" s="2">
        <v>0</v>
      </c>
      <c r="AE88" s="2">
        <v>0</v>
      </c>
      <c r="AF88" s="2">
        <v>0</v>
      </c>
      <c r="AG88" s="2">
        <v>0</v>
      </c>
      <c r="AH88" t="s">
        <v>206</v>
      </c>
      <c r="AI88">
        <v>4</v>
      </c>
    </row>
    <row r="89" spans="1:35" x14ac:dyDescent="0.25">
      <c r="A89" t="s">
        <v>634</v>
      </c>
      <c r="B89" t="s">
        <v>283</v>
      </c>
      <c r="C89" t="s">
        <v>464</v>
      </c>
      <c r="D89" t="s">
        <v>585</v>
      </c>
      <c r="E89" s="2">
        <v>89.402173913043484</v>
      </c>
      <c r="F89" s="2">
        <v>1.3016304347826086</v>
      </c>
      <c r="G89" s="2">
        <v>0</v>
      </c>
      <c r="H89" s="2">
        <v>0.56793478260869568</v>
      </c>
      <c r="I89" s="2">
        <v>0.25815217391304346</v>
      </c>
      <c r="J89" s="2">
        <v>0</v>
      </c>
      <c r="K89" s="2">
        <v>0</v>
      </c>
      <c r="L89" s="2">
        <v>4.6333695652173921</v>
      </c>
      <c r="M89" s="2">
        <v>0</v>
      </c>
      <c r="N89" s="2">
        <v>10.241847826086957</v>
      </c>
      <c r="O89" s="2">
        <v>0.11455927051671733</v>
      </c>
      <c r="P89" s="2">
        <v>4.4048913043478262</v>
      </c>
      <c r="Q89" s="2">
        <v>8.2201086956521738</v>
      </c>
      <c r="R89" s="2">
        <v>0.14121580547112461</v>
      </c>
      <c r="S89" s="2">
        <v>4.8057608695652174</v>
      </c>
      <c r="T89" s="2">
        <v>6.7644565217391337</v>
      </c>
      <c r="U89" s="2">
        <v>0</v>
      </c>
      <c r="V89" s="2">
        <v>0.12941762917933133</v>
      </c>
      <c r="W89" s="2">
        <v>0.84847826086956524</v>
      </c>
      <c r="X89" s="2">
        <v>5.9847826086956548</v>
      </c>
      <c r="Y89" s="2">
        <v>0</v>
      </c>
      <c r="Z89" s="2">
        <v>7.6432826747720395E-2</v>
      </c>
      <c r="AA89" s="2">
        <v>0</v>
      </c>
      <c r="AB89" s="2">
        <v>0</v>
      </c>
      <c r="AC89" s="2">
        <v>0</v>
      </c>
      <c r="AD89" s="2">
        <v>0</v>
      </c>
      <c r="AE89" s="2">
        <v>0</v>
      </c>
      <c r="AF89" s="2">
        <v>0</v>
      </c>
      <c r="AG89" s="2">
        <v>0</v>
      </c>
      <c r="AH89" t="s">
        <v>63</v>
      </c>
      <c r="AI89">
        <v>4</v>
      </c>
    </row>
    <row r="90" spans="1:35" x14ac:dyDescent="0.25">
      <c r="A90" t="s">
        <v>634</v>
      </c>
      <c r="B90" t="s">
        <v>299</v>
      </c>
      <c r="C90" t="s">
        <v>495</v>
      </c>
      <c r="D90" t="s">
        <v>606</v>
      </c>
      <c r="E90" s="2">
        <v>89.630434782608702</v>
      </c>
      <c r="F90" s="2">
        <v>5.4782608695652177</v>
      </c>
      <c r="G90" s="2">
        <v>0</v>
      </c>
      <c r="H90" s="2">
        <v>0.40717391304347822</v>
      </c>
      <c r="I90" s="2">
        <v>5.1375000000000002</v>
      </c>
      <c r="J90" s="2">
        <v>0</v>
      </c>
      <c r="K90" s="2">
        <v>0</v>
      </c>
      <c r="L90" s="2">
        <v>0</v>
      </c>
      <c r="M90" s="2">
        <v>5.2173913043478262</v>
      </c>
      <c r="N90" s="2">
        <v>0</v>
      </c>
      <c r="O90" s="2">
        <v>5.8210041232112535E-2</v>
      </c>
      <c r="P90" s="2">
        <v>3.8388043478260871</v>
      </c>
      <c r="Q90" s="2">
        <v>6.6639130434782636</v>
      </c>
      <c r="R90" s="2">
        <v>0.1171780257094349</v>
      </c>
      <c r="S90" s="2">
        <v>0</v>
      </c>
      <c r="T90" s="2">
        <v>3.7201086956521738</v>
      </c>
      <c r="U90" s="2">
        <v>0</v>
      </c>
      <c r="V90" s="2">
        <v>4.1504972107688574E-2</v>
      </c>
      <c r="W90" s="2">
        <v>0</v>
      </c>
      <c r="X90" s="2">
        <v>0</v>
      </c>
      <c r="Y90" s="2">
        <v>0</v>
      </c>
      <c r="Z90" s="2">
        <v>0</v>
      </c>
      <c r="AA90" s="2">
        <v>0</v>
      </c>
      <c r="AB90" s="2">
        <v>0</v>
      </c>
      <c r="AC90" s="2">
        <v>0</v>
      </c>
      <c r="AD90" s="2">
        <v>0</v>
      </c>
      <c r="AE90" s="2">
        <v>0</v>
      </c>
      <c r="AF90" s="2">
        <v>0</v>
      </c>
      <c r="AG90" s="2">
        <v>0</v>
      </c>
      <c r="AH90" t="s">
        <v>79</v>
      </c>
      <c r="AI90">
        <v>4</v>
      </c>
    </row>
    <row r="91" spans="1:35" x14ac:dyDescent="0.25">
      <c r="A91" t="s">
        <v>634</v>
      </c>
      <c r="B91" t="s">
        <v>423</v>
      </c>
      <c r="C91" t="s">
        <v>560</v>
      </c>
      <c r="D91" t="s">
        <v>624</v>
      </c>
      <c r="E91" s="2">
        <v>63.456521739130437</v>
      </c>
      <c r="F91" s="2">
        <v>28.923913043478265</v>
      </c>
      <c r="G91" s="2">
        <v>0.13043478260869565</v>
      </c>
      <c r="H91" s="2">
        <v>0.47010869565217389</v>
      </c>
      <c r="I91" s="2">
        <v>0.84782608695652173</v>
      </c>
      <c r="J91" s="2">
        <v>0</v>
      </c>
      <c r="K91" s="2">
        <v>0</v>
      </c>
      <c r="L91" s="2">
        <v>4.6163043478260866</v>
      </c>
      <c r="M91" s="2">
        <v>5.3043478260869561</v>
      </c>
      <c r="N91" s="2">
        <v>0</v>
      </c>
      <c r="O91" s="2">
        <v>8.3590270640630349E-2</v>
      </c>
      <c r="P91" s="2">
        <v>2.9190217391304349</v>
      </c>
      <c r="Q91" s="2">
        <v>0</v>
      </c>
      <c r="R91" s="2">
        <v>4.6000342583076399E-2</v>
      </c>
      <c r="S91" s="2">
        <v>1.6176086956521745</v>
      </c>
      <c r="T91" s="2">
        <v>3.4890217391304335</v>
      </c>
      <c r="U91" s="2">
        <v>0</v>
      </c>
      <c r="V91" s="2">
        <v>8.0474477560808486E-2</v>
      </c>
      <c r="W91" s="2">
        <v>0.46826086956521723</v>
      </c>
      <c r="X91" s="2">
        <v>9.6220652173913059</v>
      </c>
      <c r="Y91" s="2">
        <v>0</v>
      </c>
      <c r="Z91" s="2">
        <v>0.15901164782459748</v>
      </c>
      <c r="AA91" s="2">
        <v>0</v>
      </c>
      <c r="AB91" s="2">
        <v>0</v>
      </c>
      <c r="AC91" s="2">
        <v>0</v>
      </c>
      <c r="AD91" s="2">
        <v>0</v>
      </c>
      <c r="AE91" s="2">
        <v>0</v>
      </c>
      <c r="AF91" s="2">
        <v>0</v>
      </c>
      <c r="AG91" s="2">
        <v>0</v>
      </c>
      <c r="AH91" t="s">
        <v>203</v>
      </c>
      <c r="AI91">
        <v>4</v>
      </c>
    </row>
    <row r="92" spans="1:35" x14ac:dyDescent="0.25">
      <c r="A92" t="s">
        <v>634</v>
      </c>
      <c r="B92" t="s">
        <v>312</v>
      </c>
      <c r="C92" t="s">
        <v>448</v>
      </c>
      <c r="D92" t="s">
        <v>573</v>
      </c>
      <c r="E92" s="2">
        <v>121.53260869565217</v>
      </c>
      <c r="F92" s="2">
        <v>5.0434782608695654</v>
      </c>
      <c r="G92" s="2">
        <v>1.7934782608695652</v>
      </c>
      <c r="H92" s="2">
        <v>0.29347826086956524</v>
      </c>
      <c r="I92" s="2">
        <v>0.29347826086956524</v>
      </c>
      <c r="J92" s="2">
        <v>0</v>
      </c>
      <c r="K92" s="2">
        <v>0</v>
      </c>
      <c r="L92" s="2">
        <v>17.471195652173918</v>
      </c>
      <c r="M92" s="2">
        <v>11.043478260869565</v>
      </c>
      <c r="N92" s="2">
        <v>1.1975</v>
      </c>
      <c r="O92" s="2">
        <v>0.1007217601287899</v>
      </c>
      <c r="P92" s="2">
        <v>6</v>
      </c>
      <c r="Q92" s="2">
        <v>12.621956521739131</v>
      </c>
      <c r="R92" s="2">
        <v>0.15322600840711922</v>
      </c>
      <c r="S92" s="2">
        <v>16.713260869565218</v>
      </c>
      <c r="T92" s="2">
        <v>17.282826086956508</v>
      </c>
      <c r="U92" s="2">
        <v>0</v>
      </c>
      <c r="V92" s="2">
        <v>0.27972811018692412</v>
      </c>
      <c r="W92" s="2">
        <v>9.9688043478260848</v>
      </c>
      <c r="X92" s="2">
        <v>27.612065217391308</v>
      </c>
      <c r="Y92" s="2">
        <v>8.3783695652173922</v>
      </c>
      <c r="Z92" s="2">
        <v>0.37816384938735353</v>
      </c>
      <c r="AA92" s="2">
        <v>0</v>
      </c>
      <c r="AB92" s="2">
        <v>0</v>
      </c>
      <c r="AC92" s="2">
        <v>0</v>
      </c>
      <c r="AD92" s="2">
        <v>74.100760869565235</v>
      </c>
      <c r="AE92" s="2">
        <v>8.2191304347826115</v>
      </c>
      <c r="AF92" s="2">
        <v>0</v>
      </c>
      <c r="AG92" s="2">
        <v>0</v>
      </c>
      <c r="AH92" t="s">
        <v>92</v>
      </c>
      <c r="AI92">
        <v>4</v>
      </c>
    </row>
    <row r="93" spans="1:35" x14ac:dyDescent="0.25">
      <c r="A93" t="s">
        <v>634</v>
      </c>
      <c r="B93" t="s">
        <v>415</v>
      </c>
      <c r="C93" t="s">
        <v>456</v>
      </c>
      <c r="D93" t="s">
        <v>580</v>
      </c>
      <c r="E93" s="2">
        <v>80.771739130434781</v>
      </c>
      <c r="F93" s="2">
        <v>4.7880434782608692</v>
      </c>
      <c r="G93" s="2">
        <v>0</v>
      </c>
      <c r="H93" s="2">
        <v>8.1521739130434784E-2</v>
      </c>
      <c r="I93" s="2">
        <v>0</v>
      </c>
      <c r="J93" s="2">
        <v>0</v>
      </c>
      <c r="K93" s="2">
        <v>0.36956521739130432</v>
      </c>
      <c r="L93" s="2">
        <v>8.6861956521739163</v>
      </c>
      <c r="M93" s="2">
        <v>0</v>
      </c>
      <c r="N93" s="2">
        <v>9.8005434782608702</v>
      </c>
      <c r="O93" s="2">
        <v>0.12133629390391604</v>
      </c>
      <c r="P93" s="2">
        <v>0</v>
      </c>
      <c r="Q93" s="2">
        <v>10.714673913043478</v>
      </c>
      <c r="R93" s="2">
        <v>0.13265374781321493</v>
      </c>
      <c r="S93" s="2">
        <v>4.1226086956521728</v>
      </c>
      <c r="T93" s="2">
        <v>10.738804347826092</v>
      </c>
      <c r="U93" s="2">
        <v>0</v>
      </c>
      <c r="V93" s="2">
        <v>0.18399273314493345</v>
      </c>
      <c r="W93" s="2">
        <v>4.6378260869565207</v>
      </c>
      <c r="X93" s="2">
        <v>5.3316304347826078</v>
      </c>
      <c r="Y93" s="2">
        <v>0</v>
      </c>
      <c r="Z93" s="2">
        <v>0.12342753330641905</v>
      </c>
      <c r="AA93" s="2">
        <v>0</v>
      </c>
      <c r="AB93" s="2">
        <v>0</v>
      </c>
      <c r="AC93" s="2">
        <v>0</v>
      </c>
      <c r="AD93" s="2">
        <v>0</v>
      </c>
      <c r="AE93" s="2">
        <v>0</v>
      </c>
      <c r="AF93" s="2">
        <v>0</v>
      </c>
      <c r="AG93" s="2">
        <v>0</v>
      </c>
      <c r="AH93" t="s">
        <v>195</v>
      </c>
      <c r="AI93">
        <v>4</v>
      </c>
    </row>
    <row r="94" spans="1:35" x14ac:dyDescent="0.25">
      <c r="A94" t="s">
        <v>634</v>
      </c>
      <c r="B94" t="s">
        <v>289</v>
      </c>
      <c r="C94" t="s">
        <v>450</v>
      </c>
      <c r="D94" t="s">
        <v>575</v>
      </c>
      <c r="E94" s="2">
        <v>143.71739130434781</v>
      </c>
      <c r="F94" s="2">
        <v>11.304347826086957</v>
      </c>
      <c r="G94" s="2">
        <v>0</v>
      </c>
      <c r="H94" s="2">
        <v>0</v>
      </c>
      <c r="I94" s="2">
        <v>0</v>
      </c>
      <c r="J94" s="2">
        <v>0</v>
      </c>
      <c r="K94" s="2">
        <v>0</v>
      </c>
      <c r="L94" s="2">
        <v>0</v>
      </c>
      <c r="M94" s="2">
        <v>0</v>
      </c>
      <c r="N94" s="2">
        <v>16.869565217391305</v>
      </c>
      <c r="O94" s="2">
        <v>0.11738012403569809</v>
      </c>
      <c r="P94" s="2">
        <v>0</v>
      </c>
      <c r="Q94" s="2">
        <v>12.105978260869565</v>
      </c>
      <c r="R94" s="2">
        <v>8.4234608985024967E-2</v>
      </c>
      <c r="S94" s="2">
        <v>0</v>
      </c>
      <c r="T94" s="2">
        <v>0</v>
      </c>
      <c r="U94" s="2">
        <v>0</v>
      </c>
      <c r="V94" s="2">
        <v>0</v>
      </c>
      <c r="W94" s="2">
        <v>0</v>
      </c>
      <c r="X94" s="2">
        <v>0</v>
      </c>
      <c r="Y94" s="2">
        <v>0</v>
      </c>
      <c r="Z94" s="2">
        <v>0</v>
      </c>
      <c r="AA94" s="2">
        <v>0</v>
      </c>
      <c r="AB94" s="2">
        <v>5.2228260869565215</v>
      </c>
      <c r="AC94" s="2">
        <v>0</v>
      </c>
      <c r="AD94" s="2">
        <v>0</v>
      </c>
      <c r="AE94" s="2">
        <v>0</v>
      </c>
      <c r="AF94" s="2">
        <v>0</v>
      </c>
      <c r="AG94" s="2">
        <v>0</v>
      </c>
      <c r="AH94" t="s">
        <v>69</v>
      </c>
      <c r="AI94">
        <v>4</v>
      </c>
    </row>
    <row r="95" spans="1:35" x14ac:dyDescent="0.25">
      <c r="A95" t="s">
        <v>634</v>
      </c>
      <c r="B95" t="s">
        <v>319</v>
      </c>
      <c r="C95" t="s">
        <v>509</v>
      </c>
      <c r="D95" t="s">
        <v>590</v>
      </c>
      <c r="E95" s="2">
        <v>112.20652173913044</v>
      </c>
      <c r="F95" s="2">
        <v>5.7391304347826084</v>
      </c>
      <c r="G95" s="2">
        <v>1.2717391304347827</v>
      </c>
      <c r="H95" s="2">
        <v>0</v>
      </c>
      <c r="I95" s="2">
        <v>0</v>
      </c>
      <c r="J95" s="2">
        <v>0</v>
      </c>
      <c r="K95" s="2">
        <v>0</v>
      </c>
      <c r="L95" s="2">
        <v>3.339673913043478</v>
      </c>
      <c r="M95" s="2">
        <v>6.5326086956521738</v>
      </c>
      <c r="N95" s="2">
        <v>4.5923913043478262</v>
      </c>
      <c r="O95" s="2">
        <v>9.9147534631405604E-2</v>
      </c>
      <c r="P95" s="2">
        <v>0.70380434782608692</v>
      </c>
      <c r="Q95" s="2">
        <v>17.230978260869566</v>
      </c>
      <c r="R95" s="2">
        <v>0.15983725661145015</v>
      </c>
      <c r="S95" s="2">
        <v>1.7309782608695652</v>
      </c>
      <c r="T95" s="2">
        <v>14.451086956521738</v>
      </c>
      <c r="U95" s="2">
        <v>0</v>
      </c>
      <c r="V95" s="2">
        <v>0.14421679744260391</v>
      </c>
      <c r="W95" s="2">
        <v>2.0514130434782607</v>
      </c>
      <c r="X95" s="2">
        <v>11.434782608695652</v>
      </c>
      <c r="Y95" s="2">
        <v>0</v>
      </c>
      <c r="Z95" s="2">
        <v>0.12019083599728761</v>
      </c>
      <c r="AA95" s="2">
        <v>0</v>
      </c>
      <c r="AB95" s="2">
        <v>0</v>
      </c>
      <c r="AC95" s="2">
        <v>0</v>
      </c>
      <c r="AD95" s="2">
        <v>0</v>
      </c>
      <c r="AE95" s="2">
        <v>0</v>
      </c>
      <c r="AF95" s="2">
        <v>0</v>
      </c>
      <c r="AG95" s="2">
        <v>0</v>
      </c>
      <c r="AH95" t="s">
        <v>99</v>
      </c>
      <c r="AI95">
        <v>4</v>
      </c>
    </row>
    <row r="96" spans="1:35" x14ac:dyDescent="0.25">
      <c r="A96" t="s">
        <v>634</v>
      </c>
      <c r="B96" t="s">
        <v>431</v>
      </c>
      <c r="C96" t="s">
        <v>441</v>
      </c>
      <c r="D96" t="s">
        <v>568</v>
      </c>
      <c r="E96" s="2">
        <v>28.217391304347824</v>
      </c>
      <c r="F96" s="2">
        <v>5.7391304347826084</v>
      </c>
      <c r="G96" s="2">
        <v>0.38043478260869568</v>
      </c>
      <c r="H96" s="2">
        <v>0.18478260869565216</v>
      </c>
      <c r="I96" s="2">
        <v>5.7391304347826084</v>
      </c>
      <c r="J96" s="2">
        <v>0</v>
      </c>
      <c r="K96" s="2">
        <v>0</v>
      </c>
      <c r="L96" s="2">
        <v>2.1798913043478261</v>
      </c>
      <c r="M96" s="2">
        <v>0</v>
      </c>
      <c r="N96" s="2">
        <v>0</v>
      </c>
      <c r="O96" s="2">
        <v>0</v>
      </c>
      <c r="P96" s="2">
        <v>0</v>
      </c>
      <c r="Q96" s="2">
        <v>4.2302173913043477</v>
      </c>
      <c r="R96" s="2">
        <v>0.14991525423728813</v>
      </c>
      <c r="S96" s="2">
        <v>1.0127173913043475</v>
      </c>
      <c r="T96" s="2">
        <v>0</v>
      </c>
      <c r="U96" s="2">
        <v>0</v>
      </c>
      <c r="V96" s="2">
        <v>3.5889830508474566E-2</v>
      </c>
      <c r="W96" s="2">
        <v>0.39402173913043476</v>
      </c>
      <c r="X96" s="2">
        <v>2.8526086956521746</v>
      </c>
      <c r="Y96" s="2">
        <v>0</v>
      </c>
      <c r="Z96" s="2">
        <v>0.11505778120184902</v>
      </c>
      <c r="AA96" s="2">
        <v>0</v>
      </c>
      <c r="AB96" s="2">
        <v>0</v>
      </c>
      <c r="AC96" s="2">
        <v>0</v>
      </c>
      <c r="AD96" s="2">
        <v>0</v>
      </c>
      <c r="AE96" s="2">
        <v>0</v>
      </c>
      <c r="AF96" s="2">
        <v>0</v>
      </c>
      <c r="AG96" s="2">
        <v>0</v>
      </c>
      <c r="AH96" t="s">
        <v>211</v>
      </c>
      <c r="AI96">
        <v>4</v>
      </c>
    </row>
    <row r="97" spans="1:35" x14ac:dyDescent="0.25">
      <c r="A97" t="s">
        <v>634</v>
      </c>
      <c r="B97" t="s">
        <v>336</v>
      </c>
      <c r="C97" t="s">
        <v>524</v>
      </c>
      <c r="D97" t="s">
        <v>584</v>
      </c>
      <c r="E97" s="2">
        <v>56.195652173913047</v>
      </c>
      <c r="F97" s="2">
        <v>5.6521739130434785</v>
      </c>
      <c r="G97" s="2">
        <v>0.32608695652173914</v>
      </c>
      <c r="H97" s="2">
        <v>0.26902173913043476</v>
      </c>
      <c r="I97" s="2">
        <v>0.16304347826086957</v>
      </c>
      <c r="J97" s="2">
        <v>0</v>
      </c>
      <c r="K97" s="2">
        <v>0</v>
      </c>
      <c r="L97" s="2">
        <v>1.1820652173913044</v>
      </c>
      <c r="M97" s="2">
        <v>1.9782608695652175E-2</v>
      </c>
      <c r="N97" s="2">
        <v>5.1156521739130456</v>
      </c>
      <c r="O97" s="2">
        <v>9.1384912959381073E-2</v>
      </c>
      <c r="P97" s="2">
        <v>5.9647826086956535</v>
      </c>
      <c r="Q97" s="2">
        <v>6.4728260869565215</v>
      </c>
      <c r="R97" s="2">
        <v>0.22132688588007737</v>
      </c>
      <c r="S97" s="2">
        <v>0.69293478260869568</v>
      </c>
      <c r="T97" s="2">
        <v>4.7038043478260869</v>
      </c>
      <c r="U97" s="2">
        <v>0</v>
      </c>
      <c r="V97" s="2">
        <v>9.60348162475822E-2</v>
      </c>
      <c r="W97" s="2">
        <v>0.41576086956521741</v>
      </c>
      <c r="X97" s="2">
        <v>5.4809782608695654</v>
      </c>
      <c r="Y97" s="2">
        <v>0</v>
      </c>
      <c r="Z97" s="2">
        <v>0.10493230174081239</v>
      </c>
      <c r="AA97" s="2">
        <v>0</v>
      </c>
      <c r="AB97" s="2">
        <v>0</v>
      </c>
      <c r="AC97" s="2">
        <v>0</v>
      </c>
      <c r="AD97" s="2">
        <v>52.386413043478271</v>
      </c>
      <c r="AE97" s="2">
        <v>0</v>
      </c>
      <c r="AF97" s="2">
        <v>0</v>
      </c>
      <c r="AG97" s="2">
        <v>0</v>
      </c>
      <c r="AH97" t="s">
        <v>116</v>
      </c>
      <c r="AI97">
        <v>4</v>
      </c>
    </row>
    <row r="98" spans="1:35" x14ac:dyDescent="0.25">
      <c r="A98" t="s">
        <v>634</v>
      </c>
      <c r="B98" t="s">
        <v>357</v>
      </c>
      <c r="C98" t="s">
        <v>537</v>
      </c>
      <c r="D98" t="s">
        <v>627</v>
      </c>
      <c r="E98" s="2">
        <v>92.065217391304344</v>
      </c>
      <c r="F98" s="2">
        <v>4.5217391304347823</v>
      </c>
      <c r="G98" s="2">
        <v>0.61956521739130432</v>
      </c>
      <c r="H98" s="2">
        <v>0.44293478260869568</v>
      </c>
      <c r="I98" s="2">
        <v>0.61413043478260865</v>
      </c>
      <c r="J98" s="2">
        <v>0</v>
      </c>
      <c r="K98" s="2">
        <v>0</v>
      </c>
      <c r="L98" s="2">
        <v>0</v>
      </c>
      <c r="M98" s="2">
        <v>5.5652173913043477</v>
      </c>
      <c r="N98" s="2">
        <v>9.4194565217391304</v>
      </c>
      <c r="O98" s="2">
        <v>0.16276151121605667</v>
      </c>
      <c r="P98" s="2">
        <v>6.2884782608695682</v>
      </c>
      <c r="Q98" s="2">
        <v>25.418478260869566</v>
      </c>
      <c r="R98" s="2">
        <v>0.34439669421487606</v>
      </c>
      <c r="S98" s="2">
        <v>0</v>
      </c>
      <c r="T98" s="2">
        <v>0</v>
      </c>
      <c r="U98" s="2">
        <v>0</v>
      </c>
      <c r="V98" s="2">
        <v>0</v>
      </c>
      <c r="W98" s="2">
        <v>0</v>
      </c>
      <c r="X98" s="2">
        <v>0</v>
      </c>
      <c r="Y98" s="2">
        <v>0</v>
      </c>
      <c r="Z98" s="2">
        <v>0</v>
      </c>
      <c r="AA98" s="2">
        <v>0</v>
      </c>
      <c r="AB98" s="2">
        <v>0</v>
      </c>
      <c r="AC98" s="2">
        <v>0</v>
      </c>
      <c r="AD98" s="2">
        <v>67.847499999999968</v>
      </c>
      <c r="AE98" s="2">
        <v>0</v>
      </c>
      <c r="AF98" s="2">
        <v>3.9747826086956524</v>
      </c>
      <c r="AG98" s="2">
        <v>0</v>
      </c>
      <c r="AH98" t="s">
        <v>137</v>
      </c>
      <c r="AI98">
        <v>4</v>
      </c>
    </row>
    <row r="99" spans="1:35" x14ac:dyDescent="0.25">
      <c r="A99" t="s">
        <v>634</v>
      </c>
      <c r="B99" t="s">
        <v>320</v>
      </c>
      <c r="C99" t="s">
        <v>510</v>
      </c>
      <c r="D99" t="s">
        <v>614</v>
      </c>
      <c r="E99" s="2">
        <v>85.5</v>
      </c>
      <c r="F99" s="2">
        <v>35.819456521739127</v>
      </c>
      <c r="G99" s="2">
        <v>0.11684782608695653</v>
      </c>
      <c r="H99" s="2">
        <v>0.60869565217391308</v>
      </c>
      <c r="I99" s="2">
        <v>0.47826086956521741</v>
      </c>
      <c r="J99" s="2">
        <v>0</v>
      </c>
      <c r="K99" s="2">
        <v>0</v>
      </c>
      <c r="L99" s="2">
        <v>4.9267391304347816</v>
      </c>
      <c r="M99" s="2">
        <v>0</v>
      </c>
      <c r="N99" s="2">
        <v>4.7346739130434781</v>
      </c>
      <c r="O99" s="2">
        <v>5.5376303076531908E-2</v>
      </c>
      <c r="P99" s="2">
        <v>4.3974999999999991</v>
      </c>
      <c r="Q99" s="2">
        <v>2.8930434782608705</v>
      </c>
      <c r="R99" s="2">
        <v>8.5269514365624202E-2</v>
      </c>
      <c r="S99" s="2">
        <v>1.6740217391304346</v>
      </c>
      <c r="T99" s="2">
        <v>5.2454347826086956</v>
      </c>
      <c r="U99" s="2">
        <v>0</v>
      </c>
      <c r="V99" s="2">
        <v>8.0929316043732519E-2</v>
      </c>
      <c r="W99" s="2">
        <v>0.67978260869565232</v>
      </c>
      <c r="X99" s="2">
        <v>4.3748913043478259</v>
      </c>
      <c r="Y99" s="2">
        <v>0</v>
      </c>
      <c r="Z99" s="2">
        <v>5.9118993135011441E-2</v>
      </c>
      <c r="AA99" s="2">
        <v>0</v>
      </c>
      <c r="AB99" s="2">
        <v>0</v>
      </c>
      <c r="AC99" s="2">
        <v>0</v>
      </c>
      <c r="AD99" s="2">
        <v>0</v>
      </c>
      <c r="AE99" s="2">
        <v>0</v>
      </c>
      <c r="AF99" s="2">
        <v>0</v>
      </c>
      <c r="AG99" s="2">
        <v>0</v>
      </c>
      <c r="AH99" t="s">
        <v>100</v>
      </c>
      <c r="AI99">
        <v>4</v>
      </c>
    </row>
    <row r="100" spans="1:35" x14ac:dyDescent="0.25">
      <c r="A100" t="s">
        <v>634</v>
      </c>
      <c r="B100" t="s">
        <v>323</v>
      </c>
      <c r="C100" t="s">
        <v>450</v>
      </c>
      <c r="D100" t="s">
        <v>575</v>
      </c>
      <c r="E100" s="2">
        <v>173.67391304347825</v>
      </c>
      <c r="F100" s="2">
        <v>41.309021739130429</v>
      </c>
      <c r="G100" s="2">
        <v>8.6956521739130432E-2</v>
      </c>
      <c r="H100" s="2">
        <v>0</v>
      </c>
      <c r="I100" s="2">
        <v>0</v>
      </c>
      <c r="J100" s="2">
        <v>0</v>
      </c>
      <c r="K100" s="2">
        <v>0</v>
      </c>
      <c r="L100" s="2">
        <v>11.425326086956526</v>
      </c>
      <c r="M100" s="2">
        <v>2.9619565217391304</v>
      </c>
      <c r="N100" s="2">
        <v>14.490543478260873</v>
      </c>
      <c r="O100" s="2">
        <v>0.10049004881712358</v>
      </c>
      <c r="P100" s="2">
        <v>4.9565217391304346</v>
      </c>
      <c r="Q100" s="2">
        <v>10.48217391304348</v>
      </c>
      <c r="R100" s="2">
        <v>8.8894730254099413E-2</v>
      </c>
      <c r="S100" s="2">
        <v>5.118913043478261</v>
      </c>
      <c r="T100" s="2">
        <v>15.586847826086956</v>
      </c>
      <c r="U100" s="2">
        <v>0</v>
      </c>
      <c r="V100" s="2">
        <v>0.11922205532607336</v>
      </c>
      <c r="W100" s="2">
        <v>4.8548913043478255</v>
      </c>
      <c r="X100" s="2">
        <v>9.7655434782608701</v>
      </c>
      <c r="Y100" s="2">
        <v>4.8548913043478272</v>
      </c>
      <c r="Z100" s="2">
        <v>0.11213731380648392</v>
      </c>
      <c r="AA100" s="2">
        <v>0</v>
      </c>
      <c r="AB100" s="2">
        <v>0</v>
      </c>
      <c r="AC100" s="2">
        <v>0</v>
      </c>
      <c r="AD100" s="2">
        <v>0</v>
      </c>
      <c r="AE100" s="2">
        <v>0</v>
      </c>
      <c r="AF100" s="2">
        <v>0</v>
      </c>
      <c r="AG100" s="2">
        <v>0</v>
      </c>
      <c r="AH100" t="s">
        <v>103</v>
      </c>
      <c r="AI100">
        <v>4</v>
      </c>
    </row>
    <row r="101" spans="1:35" x14ac:dyDescent="0.25">
      <c r="A101" t="s">
        <v>634</v>
      </c>
      <c r="B101" t="s">
        <v>292</v>
      </c>
      <c r="C101" t="s">
        <v>448</v>
      </c>
      <c r="D101" t="s">
        <v>573</v>
      </c>
      <c r="E101" s="2">
        <v>101.05434782608695</v>
      </c>
      <c r="F101" s="2">
        <v>5.8545652173913041</v>
      </c>
      <c r="G101" s="2">
        <v>0.41304347826086957</v>
      </c>
      <c r="H101" s="2">
        <v>0.58836956521739137</v>
      </c>
      <c r="I101" s="2">
        <v>3.2309782608695654</v>
      </c>
      <c r="J101" s="2">
        <v>0</v>
      </c>
      <c r="K101" s="2">
        <v>4.8695652173913047</v>
      </c>
      <c r="L101" s="2">
        <v>4.4451086956521735</v>
      </c>
      <c r="M101" s="2">
        <v>10.561304347826086</v>
      </c>
      <c r="N101" s="2">
        <v>0</v>
      </c>
      <c r="O101" s="2">
        <v>0.1045111326234269</v>
      </c>
      <c r="P101" s="2">
        <v>0</v>
      </c>
      <c r="Q101" s="2">
        <v>4.3592391304347844</v>
      </c>
      <c r="R101" s="2">
        <v>4.3137571259546106E-2</v>
      </c>
      <c r="S101" s="2">
        <v>5.1934782608695667</v>
      </c>
      <c r="T101" s="2">
        <v>14.339130434782613</v>
      </c>
      <c r="U101" s="2">
        <v>0</v>
      </c>
      <c r="V101" s="2">
        <v>0.19328815747015171</v>
      </c>
      <c r="W101" s="2">
        <v>3.4782608695652186</v>
      </c>
      <c r="X101" s="2">
        <v>9.9235869565217385</v>
      </c>
      <c r="Y101" s="2">
        <v>0</v>
      </c>
      <c r="Z101" s="2">
        <v>0.13262020006453695</v>
      </c>
      <c r="AA101" s="2">
        <v>0</v>
      </c>
      <c r="AB101" s="2">
        <v>4.0636956521739132</v>
      </c>
      <c r="AC101" s="2">
        <v>0</v>
      </c>
      <c r="AD101" s="2">
        <v>0</v>
      </c>
      <c r="AE101" s="2">
        <v>0.43510869565217392</v>
      </c>
      <c r="AF101" s="2">
        <v>0</v>
      </c>
      <c r="AG101" s="2">
        <v>0</v>
      </c>
      <c r="AH101" t="s">
        <v>72</v>
      </c>
      <c r="AI101">
        <v>4</v>
      </c>
    </row>
    <row r="102" spans="1:35" x14ac:dyDescent="0.25">
      <c r="A102" t="s">
        <v>634</v>
      </c>
      <c r="B102" t="s">
        <v>339</v>
      </c>
      <c r="C102" t="s">
        <v>526</v>
      </c>
      <c r="D102" t="s">
        <v>622</v>
      </c>
      <c r="E102" s="2">
        <v>47.652173913043477</v>
      </c>
      <c r="F102" s="2">
        <v>16.103260869565219</v>
      </c>
      <c r="G102" s="2">
        <v>3.2608695652173912E-2</v>
      </c>
      <c r="H102" s="2">
        <v>0.2608695652173913</v>
      </c>
      <c r="I102" s="2">
        <v>0.52173913043478259</v>
      </c>
      <c r="J102" s="2">
        <v>0</v>
      </c>
      <c r="K102" s="2">
        <v>0</v>
      </c>
      <c r="L102" s="2">
        <v>0.32065217391304346</v>
      </c>
      <c r="M102" s="2">
        <v>0</v>
      </c>
      <c r="N102" s="2">
        <v>4.8722826086956523</v>
      </c>
      <c r="O102" s="2">
        <v>0.10224680656934307</v>
      </c>
      <c r="P102" s="2">
        <v>3.3913043478260869</v>
      </c>
      <c r="Q102" s="2">
        <v>0</v>
      </c>
      <c r="R102" s="2">
        <v>7.1167883211678828E-2</v>
      </c>
      <c r="S102" s="2">
        <v>0.46195652173913043</v>
      </c>
      <c r="T102" s="2">
        <v>0</v>
      </c>
      <c r="U102" s="2">
        <v>0</v>
      </c>
      <c r="V102" s="2">
        <v>9.694343065693431E-3</v>
      </c>
      <c r="W102" s="2">
        <v>1.0869565217391304E-2</v>
      </c>
      <c r="X102" s="2">
        <v>1.0326086956521738</v>
      </c>
      <c r="Y102" s="2">
        <v>0</v>
      </c>
      <c r="Z102" s="2">
        <v>2.1897810218978103E-2</v>
      </c>
      <c r="AA102" s="2">
        <v>0</v>
      </c>
      <c r="AB102" s="2">
        <v>0</v>
      </c>
      <c r="AC102" s="2">
        <v>0</v>
      </c>
      <c r="AD102" s="2">
        <v>0</v>
      </c>
      <c r="AE102" s="2">
        <v>0</v>
      </c>
      <c r="AF102" s="2">
        <v>0</v>
      </c>
      <c r="AG102" s="2">
        <v>0</v>
      </c>
      <c r="AH102" t="s">
        <v>119</v>
      </c>
      <c r="AI102">
        <v>4</v>
      </c>
    </row>
    <row r="103" spans="1:35" x14ac:dyDescent="0.25">
      <c r="A103" t="s">
        <v>634</v>
      </c>
      <c r="B103" t="s">
        <v>394</v>
      </c>
      <c r="C103" t="s">
        <v>551</v>
      </c>
      <c r="D103" t="s">
        <v>589</v>
      </c>
      <c r="E103" s="2">
        <v>69.663043478260875</v>
      </c>
      <c r="F103" s="2">
        <v>13.880326086956524</v>
      </c>
      <c r="G103" s="2">
        <v>2.0869565217391304</v>
      </c>
      <c r="H103" s="2">
        <v>0.68478260869565222</v>
      </c>
      <c r="I103" s="2">
        <v>0.98097826086956519</v>
      </c>
      <c r="J103" s="2">
        <v>0</v>
      </c>
      <c r="K103" s="2">
        <v>0</v>
      </c>
      <c r="L103" s="2">
        <v>0.84945652173913033</v>
      </c>
      <c r="M103" s="2">
        <v>26.156630434782613</v>
      </c>
      <c r="N103" s="2">
        <v>5.0896739130434785</v>
      </c>
      <c r="O103" s="2">
        <v>0.4485348728350757</v>
      </c>
      <c r="P103" s="2">
        <v>0</v>
      </c>
      <c r="Q103" s="2">
        <v>11.513695652173915</v>
      </c>
      <c r="R103" s="2">
        <v>0.16527695428303948</v>
      </c>
      <c r="S103" s="2">
        <v>1.2076086956521737</v>
      </c>
      <c r="T103" s="2">
        <v>0</v>
      </c>
      <c r="U103" s="2">
        <v>0</v>
      </c>
      <c r="V103" s="2">
        <v>1.7334997659541267E-2</v>
      </c>
      <c r="W103" s="2">
        <v>2.4038043478260862</v>
      </c>
      <c r="X103" s="2">
        <v>2.4347826086956523</v>
      </c>
      <c r="Y103" s="2">
        <v>0</v>
      </c>
      <c r="Z103" s="2">
        <v>6.9457013574660623E-2</v>
      </c>
      <c r="AA103" s="2">
        <v>0</v>
      </c>
      <c r="AB103" s="2">
        <v>0</v>
      </c>
      <c r="AC103" s="2">
        <v>0</v>
      </c>
      <c r="AD103" s="2">
        <v>0</v>
      </c>
      <c r="AE103" s="2">
        <v>0</v>
      </c>
      <c r="AF103" s="2">
        <v>0</v>
      </c>
      <c r="AG103" s="2">
        <v>0</v>
      </c>
      <c r="AH103" t="s">
        <v>174</v>
      </c>
      <c r="AI103">
        <v>4</v>
      </c>
    </row>
    <row r="104" spans="1:35" x14ac:dyDescent="0.25">
      <c r="A104" t="s">
        <v>634</v>
      </c>
      <c r="B104" t="s">
        <v>419</v>
      </c>
      <c r="C104" t="s">
        <v>441</v>
      </c>
      <c r="D104" t="s">
        <v>568</v>
      </c>
      <c r="E104" s="2">
        <v>84.75</v>
      </c>
      <c r="F104" s="2">
        <v>4.6956521739130439</v>
      </c>
      <c r="G104" s="2">
        <v>0.48369565217391303</v>
      </c>
      <c r="H104" s="2">
        <v>0.18478260869565216</v>
      </c>
      <c r="I104" s="2">
        <v>5.6956521739130439</v>
      </c>
      <c r="J104" s="2">
        <v>0</v>
      </c>
      <c r="K104" s="2">
        <v>0</v>
      </c>
      <c r="L104" s="2">
        <v>3.0706521739130435</v>
      </c>
      <c r="M104" s="2">
        <v>5.3913043478260869</v>
      </c>
      <c r="N104" s="2">
        <v>3.8614130434782608</v>
      </c>
      <c r="O104" s="2">
        <v>0.10917660638707195</v>
      </c>
      <c r="P104" s="2">
        <v>0</v>
      </c>
      <c r="Q104" s="2">
        <v>17.383152173913043</v>
      </c>
      <c r="R104" s="2">
        <v>0.20511094010516864</v>
      </c>
      <c r="S104" s="2">
        <v>5.3858695652173916</v>
      </c>
      <c r="T104" s="2">
        <v>3.0679347826086958</v>
      </c>
      <c r="U104" s="2">
        <v>0</v>
      </c>
      <c r="V104" s="2">
        <v>9.9749903809157381E-2</v>
      </c>
      <c r="W104" s="2">
        <v>1.0027173913043479</v>
      </c>
      <c r="X104" s="2">
        <v>5.7771739130434785</v>
      </c>
      <c r="Y104" s="2">
        <v>0</v>
      </c>
      <c r="Z104" s="2">
        <v>7.9998717455431578E-2</v>
      </c>
      <c r="AA104" s="2">
        <v>0.32608695652173914</v>
      </c>
      <c r="AB104" s="2">
        <v>0</v>
      </c>
      <c r="AC104" s="2">
        <v>0</v>
      </c>
      <c r="AD104" s="2">
        <v>0</v>
      </c>
      <c r="AE104" s="2">
        <v>0</v>
      </c>
      <c r="AF104" s="2">
        <v>0</v>
      </c>
      <c r="AG104" s="2">
        <v>0</v>
      </c>
      <c r="AH104" t="s">
        <v>199</v>
      </c>
      <c r="AI104">
        <v>4</v>
      </c>
    </row>
    <row r="105" spans="1:35" x14ac:dyDescent="0.25">
      <c r="A105" t="s">
        <v>634</v>
      </c>
      <c r="B105" t="s">
        <v>428</v>
      </c>
      <c r="C105" t="s">
        <v>468</v>
      </c>
      <c r="D105" t="s">
        <v>589</v>
      </c>
      <c r="E105" s="2">
        <v>82.293478260869563</v>
      </c>
      <c r="F105" s="2">
        <v>37.612500000000011</v>
      </c>
      <c r="G105" s="2">
        <v>0.69565217391304346</v>
      </c>
      <c r="H105" s="2">
        <v>0</v>
      </c>
      <c r="I105" s="2">
        <v>5.2173913043478262</v>
      </c>
      <c r="J105" s="2">
        <v>0</v>
      </c>
      <c r="K105" s="2">
        <v>0</v>
      </c>
      <c r="L105" s="2">
        <v>9.8564130434782573</v>
      </c>
      <c r="M105" s="2">
        <v>5.6521739130434785</v>
      </c>
      <c r="N105" s="2">
        <v>0</v>
      </c>
      <c r="O105" s="2">
        <v>6.8683133007528735E-2</v>
      </c>
      <c r="P105" s="2">
        <v>5.1510869565217385</v>
      </c>
      <c r="Q105" s="2">
        <v>6.776086956521743</v>
      </c>
      <c r="R105" s="2">
        <v>0.14493461894069481</v>
      </c>
      <c r="S105" s="2">
        <v>14.108152173913037</v>
      </c>
      <c r="T105" s="2">
        <v>4.802282608695652</v>
      </c>
      <c r="U105" s="2">
        <v>0</v>
      </c>
      <c r="V105" s="2">
        <v>0.22979262977149642</v>
      </c>
      <c r="W105" s="2">
        <v>5.3198913043478244</v>
      </c>
      <c r="X105" s="2">
        <v>9.2621739130434779</v>
      </c>
      <c r="Y105" s="2">
        <v>0</v>
      </c>
      <c r="Z105" s="2">
        <v>0.17719587901201955</v>
      </c>
      <c r="AA105" s="2">
        <v>0</v>
      </c>
      <c r="AB105" s="2">
        <v>0</v>
      </c>
      <c r="AC105" s="2">
        <v>0</v>
      </c>
      <c r="AD105" s="2">
        <v>0</v>
      </c>
      <c r="AE105" s="2">
        <v>0</v>
      </c>
      <c r="AF105" s="2">
        <v>0</v>
      </c>
      <c r="AG105" s="2">
        <v>0</v>
      </c>
      <c r="AH105" t="s">
        <v>208</v>
      </c>
      <c r="AI105">
        <v>4</v>
      </c>
    </row>
    <row r="106" spans="1:35" x14ac:dyDescent="0.25">
      <c r="A106" t="s">
        <v>634</v>
      </c>
      <c r="B106" t="s">
        <v>302</v>
      </c>
      <c r="C106" t="s">
        <v>497</v>
      </c>
      <c r="D106" t="s">
        <v>601</v>
      </c>
      <c r="E106" s="2">
        <v>42.521739130434781</v>
      </c>
      <c r="F106" s="2">
        <v>4.7255434782608692</v>
      </c>
      <c r="G106" s="2">
        <v>0</v>
      </c>
      <c r="H106" s="2">
        <v>0.29076086956521741</v>
      </c>
      <c r="I106" s="2">
        <v>8.6956521739130432E-2</v>
      </c>
      <c r="J106" s="2">
        <v>0</v>
      </c>
      <c r="K106" s="2">
        <v>0</v>
      </c>
      <c r="L106" s="2">
        <v>4.2110869565217399</v>
      </c>
      <c r="M106" s="2">
        <v>0</v>
      </c>
      <c r="N106" s="2">
        <v>7.6168478260869561</v>
      </c>
      <c r="O106" s="2">
        <v>0.17912832310838445</v>
      </c>
      <c r="P106" s="2">
        <v>4.5461956521739131</v>
      </c>
      <c r="Q106" s="2">
        <v>3.8097826086956523</v>
      </c>
      <c r="R106" s="2">
        <v>0.19651073619631904</v>
      </c>
      <c r="S106" s="2">
        <v>0.48902173913043473</v>
      </c>
      <c r="T106" s="2">
        <v>6.6480434782608668</v>
      </c>
      <c r="U106" s="2">
        <v>0</v>
      </c>
      <c r="V106" s="2">
        <v>0.16784509202453982</v>
      </c>
      <c r="W106" s="2">
        <v>0.55347826086956531</v>
      </c>
      <c r="X106" s="2">
        <v>4.1848913043478273</v>
      </c>
      <c r="Y106" s="2">
        <v>0</v>
      </c>
      <c r="Z106" s="2">
        <v>0.11143404907975463</v>
      </c>
      <c r="AA106" s="2">
        <v>0</v>
      </c>
      <c r="AB106" s="2">
        <v>0</v>
      </c>
      <c r="AC106" s="2">
        <v>0</v>
      </c>
      <c r="AD106" s="2">
        <v>0</v>
      </c>
      <c r="AE106" s="2">
        <v>0</v>
      </c>
      <c r="AF106" s="2">
        <v>0</v>
      </c>
      <c r="AG106" s="2">
        <v>0</v>
      </c>
      <c r="AH106" t="s">
        <v>82</v>
      </c>
      <c r="AI106">
        <v>4</v>
      </c>
    </row>
    <row r="107" spans="1:35" x14ac:dyDescent="0.25">
      <c r="A107" t="s">
        <v>634</v>
      </c>
      <c r="B107" t="s">
        <v>249</v>
      </c>
      <c r="C107" t="s">
        <v>463</v>
      </c>
      <c r="D107" t="s">
        <v>580</v>
      </c>
      <c r="E107" s="2">
        <v>193.7391304347826</v>
      </c>
      <c r="F107" s="2">
        <v>5.5652173913043477</v>
      </c>
      <c r="G107" s="2">
        <v>0.28260869565217389</v>
      </c>
      <c r="H107" s="2">
        <v>0.98913043478260865</v>
      </c>
      <c r="I107" s="2">
        <v>1.548913043478261</v>
      </c>
      <c r="J107" s="2">
        <v>0</v>
      </c>
      <c r="K107" s="2">
        <v>5.6521739130434785</v>
      </c>
      <c r="L107" s="2">
        <v>5.9195652173913045</v>
      </c>
      <c r="M107" s="2">
        <v>4.9945652173913047</v>
      </c>
      <c r="N107" s="2">
        <v>6.2581521739130439</v>
      </c>
      <c r="O107" s="2">
        <v>5.8081799820466788E-2</v>
      </c>
      <c r="P107" s="2">
        <v>0</v>
      </c>
      <c r="Q107" s="2">
        <v>20.442934782608695</v>
      </c>
      <c r="R107" s="2">
        <v>0.10551784111310593</v>
      </c>
      <c r="S107" s="2">
        <v>4.4510869565217392</v>
      </c>
      <c r="T107" s="2">
        <v>21.032608695652176</v>
      </c>
      <c r="U107" s="2">
        <v>0</v>
      </c>
      <c r="V107" s="2">
        <v>0.13153613105924597</v>
      </c>
      <c r="W107" s="2">
        <v>3.4456521739130435</v>
      </c>
      <c r="X107" s="2">
        <v>21.496413043478263</v>
      </c>
      <c r="Y107" s="2">
        <v>0</v>
      </c>
      <c r="Z107" s="2">
        <v>0.12874046229802516</v>
      </c>
      <c r="AA107" s="2">
        <v>0</v>
      </c>
      <c r="AB107" s="2">
        <v>0</v>
      </c>
      <c r="AC107" s="2">
        <v>0</v>
      </c>
      <c r="AD107" s="2">
        <v>0</v>
      </c>
      <c r="AE107" s="2">
        <v>0</v>
      </c>
      <c r="AF107" s="2">
        <v>0</v>
      </c>
      <c r="AG107" s="2">
        <v>2.8260869565217392</v>
      </c>
      <c r="AH107" t="s">
        <v>29</v>
      </c>
      <c r="AI107">
        <v>4</v>
      </c>
    </row>
    <row r="108" spans="1:35" x14ac:dyDescent="0.25">
      <c r="A108" t="s">
        <v>634</v>
      </c>
      <c r="B108" t="s">
        <v>403</v>
      </c>
      <c r="C108" t="s">
        <v>556</v>
      </c>
      <c r="D108" t="s">
        <v>604</v>
      </c>
      <c r="E108" s="2">
        <v>74.684782608695656</v>
      </c>
      <c r="F108" s="2">
        <v>5.2173913043478262</v>
      </c>
      <c r="G108" s="2">
        <v>0.36956521739130432</v>
      </c>
      <c r="H108" s="2">
        <v>0.46673913043478249</v>
      </c>
      <c r="I108" s="2">
        <v>1.1521739130434783</v>
      </c>
      <c r="J108" s="2">
        <v>0</v>
      </c>
      <c r="K108" s="2">
        <v>0</v>
      </c>
      <c r="L108" s="2">
        <v>4.4114130434782615</v>
      </c>
      <c r="M108" s="2">
        <v>4.1258695652173909</v>
      </c>
      <c r="N108" s="2">
        <v>0</v>
      </c>
      <c r="O108" s="2">
        <v>5.5243778198224416E-2</v>
      </c>
      <c r="P108" s="2">
        <v>0</v>
      </c>
      <c r="Q108" s="2">
        <v>2.3940217391304341</v>
      </c>
      <c r="R108" s="2">
        <v>3.2055013826226157E-2</v>
      </c>
      <c r="S108" s="2">
        <v>1.8324999999999998</v>
      </c>
      <c r="T108" s="2">
        <v>4.7482608695652173</v>
      </c>
      <c r="U108" s="2">
        <v>0</v>
      </c>
      <c r="V108" s="2">
        <v>8.8113811672245662E-2</v>
      </c>
      <c r="W108" s="2">
        <v>4.2705434782608709</v>
      </c>
      <c r="X108" s="2">
        <v>5.6179347826086943</v>
      </c>
      <c r="Y108" s="2">
        <v>0</v>
      </c>
      <c r="Z108" s="2">
        <v>0.13240285256876727</v>
      </c>
      <c r="AA108" s="2">
        <v>0</v>
      </c>
      <c r="AB108" s="2">
        <v>0</v>
      </c>
      <c r="AC108" s="2">
        <v>0</v>
      </c>
      <c r="AD108" s="2">
        <v>0</v>
      </c>
      <c r="AE108" s="2">
        <v>0</v>
      </c>
      <c r="AF108" s="2">
        <v>0</v>
      </c>
      <c r="AG108" s="2">
        <v>0</v>
      </c>
      <c r="AH108" t="s">
        <v>183</v>
      </c>
      <c r="AI108">
        <v>4</v>
      </c>
    </row>
    <row r="109" spans="1:35" x14ac:dyDescent="0.25">
      <c r="A109" t="s">
        <v>634</v>
      </c>
      <c r="B109" t="s">
        <v>225</v>
      </c>
      <c r="C109" t="s">
        <v>445</v>
      </c>
      <c r="D109" t="s">
        <v>571</v>
      </c>
      <c r="E109" s="2">
        <v>102.26086956521739</v>
      </c>
      <c r="F109" s="2">
        <v>11.130434782608695</v>
      </c>
      <c r="G109" s="2">
        <v>0.4891304347826087</v>
      </c>
      <c r="H109" s="2">
        <v>0</v>
      </c>
      <c r="I109" s="2">
        <v>4.9076086956521738</v>
      </c>
      <c r="J109" s="2">
        <v>0</v>
      </c>
      <c r="K109" s="2">
        <v>0</v>
      </c>
      <c r="L109" s="2">
        <v>3.2377173913043484</v>
      </c>
      <c r="M109" s="2">
        <v>5.2173913043478262</v>
      </c>
      <c r="N109" s="2">
        <v>5.3288043478260869</v>
      </c>
      <c r="O109" s="2">
        <v>0.10313031462585034</v>
      </c>
      <c r="P109" s="2">
        <v>5.6114130434782608</v>
      </c>
      <c r="Q109" s="2">
        <v>12.736413043478262</v>
      </c>
      <c r="R109" s="2">
        <v>0.179421768707483</v>
      </c>
      <c r="S109" s="2">
        <v>3.8220652173913043</v>
      </c>
      <c r="T109" s="2">
        <v>0</v>
      </c>
      <c r="U109" s="2">
        <v>0</v>
      </c>
      <c r="V109" s="2">
        <v>3.737563775510204E-2</v>
      </c>
      <c r="W109" s="2">
        <v>0.35630434782608705</v>
      </c>
      <c r="X109" s="2">
        <v>3.7485869565217378</v>
      </c>
      <c r="Y109" s="2">
        <v>0</v>
      </c>
      <c r="Z109" s="2">
        <v>4.014136904761903E-2</v>
      </c>
      <c r="AA109" s="2">
        <v>0</v>
      </c>
      <c r="AB109" s="2">
        <v>0</v>
      </c>
      <c r="AC109" s="2">
        <v>0</v>
      </c>
      <c r="AD109" s="2">
        <v>0</v>
      </c>
      <c r="AE109" s="2">
        <v>0</v>
      </c>
      <c r="AF109" s="2">
        <v>0</v>
      </c>
      <c r="AG109" s="2">
        <v>0</v>
      </c>
      <c r="AH109" t="s">
        <v>5</v>
      </c>
      <c r="AI109">
        <v>4</v>
      </c>
    </row>
    <row r="110" spans="1:35" x14ac:dyDescent="0.25">
      <c r="A110" t="s">
        <v>634</v>
      </c>
      <c r="B110" t="s">
        <v>395</v>
      </c>
      <c r="C110" t="s">
        <v>552</v>
      </c>
      <c r="D110" t="s">
        <v>618</v>
      </c>
      <c r="E110" s="2">
        <v>39.717391304347828</v>
      </c>
      <c r="F110" s="2">
        <v>133.36717391304347</v>
      </c>
      <c r="G110" s="2">
        <v>0.2608695652173913</v>
      </c>
      <c r="H110" s="2">
        <v>0.19565217391304349</v>
      </c>
      <c r="I110" s="2">
        <v>7.4456521739130439</v>
      </c>
      <c r="J110" s="2">
        <v>0</v>
      </c>
      <c r="K110" s="2">
        <v>0</v>
      </c>
      <c r="L110" s="2">
        <v>0</v>
      </c>
      <c r="M110" s="2">
        <v>5.7391304347826084</v>
      </c>
      <c r="N110" s="2">
        <v>0</v>
      </c>
      <c r="O110" s="2">
        <v>0.14449917898193759</v>
      </c>
      <c r="P110" s="2">
        <v>0</v>
      </c>
      <c r="Q110" s="2">
        <v>11.711956521739131</v>
      </c>
      <c r="R110" s="2">
        <v>0.29488232074438969</v>
      </c>
      <c r="S110" s="2">
        <v>0</v>
      </c>
      <c r="T110" s="2">
        <v>0</v>
      </c>
      <c r="U110" s="2">
        <v>0</v>
      </c>
      <c r="V110" s="2">
        <v>0</v>
      </c>
      <c r="W110" s="2">
        <v>0</v>
      </c>
      <c r="X110" s="2">
        <v>0</v>
      </c>
      <c r="Y110" s="2">
        <v>0</v>
      </c>
      <c r="Z110" s="2">
        <v>0</v>
      </c>
      <c r="AA110" s="2">
        <v>0</v>
      </c>
      <c r="AB110" s="2">
        <v>0</v>
      </c>
      <c r="AC110" s="2">
        <v>0</v>
      </c>
      <c r="AD110" s="2">
        <v>4.9095652173913047</v>
      </c>
      <c r="AE110" s="2">
        <v>0</v>
      </c>
      <c r="AF110" s="2">
        <v>0</v>
      </c>
      <c r="AG110" s="2">
        <v>0</v>
      </c>
      <c r="AH110" t="s">
        <v>175</v>
      </c>
      <c r="AI110">
        <v>4</v>
      </c>
    </row>
    <row r="111" spans="1:35" x14ac:dyDescent="0.25">
      <c r="A111" t="s">
        <v>634</v>
      </c>
      <c r="B111" t="s">
        <v>285</v>
      </c>
      <c r="C111" t="s">
        <v>486</v>
      </c>
      <c r="D111" t="s">
        <v>601</v>
      </c>
      <c r="E111" s="2">
        <v>98.576086956521735</v>
      </c>
      <c r="F111" s="2">
        <v>19.597717391304354</v>
      </c>
      <c r="G111" s="2">
        <v>8.6956521739130432E-2</v>
      </c>
      <c r="H111" s="2">
        <v>0.63043478260869568</v>
      </c>
      <c r="I111" s="2">
        <v>0.41304347826086957</v>
      </c>
      <c r="J111" s="2">
        <v>0</v>
      </c>
      <c r="K111" s="2">
        <v>0.44565217391304346</v>
      </c>
      <c r="L111" s="2">
        <v>5.1517391304347822</v>
      </c>
      <c r="M111" s="2">
        <v>0</v>
      </c>
      <c r="N111" s="2">
        <v>10.556521739130435</v>
      </c>
      <c r="O111" s="2">
        <v>0.10709008710993495</v>
      </c>
      <c r="P111" s="2">
        <v>10.753913043478262</v>
      </c>
      <c r="Q111" s="2">
        <v>0</v>
      </c>
      <c r="R111" s="2">
        <v>0.10909251295622452</v>
      </c>
      <c r="S111" s="2">
        <v>3.7319565217391322</v>
      </c>
      <c r="T111" s="2">
        <v>8.9458695652173894</v>
      </c>
      <c r="U111" s="2">
        <v>0</v>
      </c>
      <c r="V111" s="2">
        <v>0.12860954901312163</v>
      </c>
      <c r="W111" s="2">
        <v>3.5413043478260877</v>
      </c>
      <c r="X111" s="2">
        <v>9.8941304347826105</v>
      </c>
      <c r="Y111" s="2">
        <v>0</v>
      </c>
      <c r="Z111" s="2">
        <v>0.13629507112140263</v>
      </c>
      <c r="AA111" s="2">
        <v>0</v>
      </c>
      <c r="AB111" s="2">
        <v>0</v>
      </c>
      <c r="AC111" s="2">
        <v>0</v>
      </c>
      <c r="AD111" s="2">
        <v>0</v>
      </c>
      <c r="AE111" s="2">
        <v>0</v>
      </c>
      <c r="AF111" s="2">
        <v>0</v>
      </c>
      <c r="AG111" s="2">
        <v>0</v>
      </c>
      <c r="AH111" t="s">
        <v>65</v>
      </c>
      <c r="AI111">
        <v>4</v>
      </c>
    </row>
    <row r="112" spans="1:35" x14ac:dyDescent="0.25">
      <c r="A112" t="s">
        <v>634</v>
      </c>
      <c r="B112" t="s">
        <v>372</v>
      </c>
      <c r="C112" t="s">
        <v>544</v>
      </c>
      <c r="D112" t="s">
        <v>630</v>
      </c>
      <c r="E112" s="2">
        <v>75.358695652173907</v>
      </c>
      <c r="F112" s="2">
        <v>5.0652173913043477</v>
      </c>
      <c r="G112" s="2">
        <v>0.15217391304347827</v>
      </c>
      <c r="H112" s="2">
        <v>0.52173913043478259</v>
      </c>
      <c r="I112" s="2">
        <v>0</v>
      </c>
      <c r="J112" s="2">
        <v>0</v>
      </c>
      <c r="K112" s="2">
        <v>0</v>
      </c>
      <c r="L112" s="2">
        <v>3.738152173913043</v>
      </c>
      <c r="M112" s="2">
        <v>4.9239130434782608</v>
      </c>
      <c r="N112" s="2">
        <v>12.141304347826088</v>
      </c>
      <c r="O112" s="2">
        <v>0.22645319486513776</v>
      </c>
      <c r="P112" s="2">
        <v>0.2608695652173913</v>
      </c>
      <c r="Q112" s="2">
        <v>11.203804347826088</v>
      </c>
      <c r="R112" s="2">
        <v>0.15213471801528922</v>
      </c>
      <c r="S112" s="2">
        <v>0.58521739130434769</v>
      </c>
      <c r="T112" s="2">
        <v>3.9653260869565217</v>
      </c>
      <c r="U112" s="2">
        <v>0</v>
      </c>
      <c r="V112" s="2">
        <v>6.038511466897447E-2</v>
      </c>
      <c r="W112" s="2">
        <v>1.1004347826086958</v>
      </c>
      <c r="X112" s="2">
        <v>7.6250000000000036</v>
      </c>
      <c r="Y112" s="2">
        <v>0</v>
      </c>
      <c r="Z112" s="2">
        <v>0.11578537429684126</v>
      </c>
      <c r="AA112" s="2">
        <v>0</v>
      </c>
      <c r="AB112" s="2">
        <v>0</v>
      </c>
      <c r="AC112" s="2">
        <v>0</v>
      </c>
      <c r="AD112" s="2">
        <v>0</v>
      </c>
      <c r="AE112" s="2">
        <v>0</v>
      </c>
      <c r="AF112" s="2">
        <v>0</v>
      </c>
      <c r="AG112" s="2">
        <v>0</v>
      </c>
      <c r="AH112" t="s">
        <v>152</v>
      </c>
      <c r="AI112">
        <v>4</v>
      </c>
    </row>
    <row r="113" spans="1:35" x14ac:dyDescent="0.25">
      <c r="A113" t="s">
        <v>634</v>
      </c>
      <c r="B113" t="s">
        <v>370</v>
      </c>
      <c r="C113" t="s">
        <v>543</v>
      </c>
      <c r="D113" t="s">
        <v>575</v>
      </c>
      <c r="E113" s="2">
        <v>124.97826086956522</v>
      </c>
      <c r="F113" s="2">
        <v>16.019021739130434</v>
      </c>
      <c r="G113" s="2">
        <v>1.4586956521739132</v>
      </c>
      <c r="H113" s="2">
        <v>0.47554347826086957</v>
      </c>
      <c r="I113" s="2">
        <v>4.8500000000000014</v>
      </c>
      <c r="J113" s="2">
        <v>0</v>
      </c>
      <c r="K113" s="2">
        <v>0</v>
      </c>
      <c r="L113" s="2">
        <v>3.3073913043478256</v>
      </c>
      <c r="M113" s="2">
        <v>0</v>
      </c>
      <c r="N113" s="2">
        <v>0</v>
      </c>
      <c r="O113" s="2">
        <v>0</v>
      </c>
      <c r="P113" s="2">
        <v>5.0190217391304346</v>
      </c>
      <c r="Q113" s="2">
        <v>8.0951086956521738</v>
      </c>
      <c r="R113" s="2">
        <v>0.10493129239867803</v>
      </c>
      <c r="S113" s="2">
        <v>1.8975000000000002</v>
      </c>
      <c r="T113" s="2">
        <v>1.3327173913043477</v>
      </c>
      <c r="U113" s="2">
        <v>0</v>
      </c>
      <c r="V113" s="2">
        <v>2.5846234127674377E-2</v>
      </c>
      <c r="W113" s="2">
        <v>0.91076086956521751</v>
      </c>
      <c r="X113" s="2">
        <v>6.297065217391304</v>
      </c>
      <c r="Y113" s="2">
        <v>0.36217391304347829</v>
      </c>
      <c r="Z113" s="2">
        <v>6.0570534005914077E-2</v>
      </c>
      <c r="AA113" s="2">
        <v>0</v>
      </c>
      <c r="AB113" s="2">
        <v>0</v>
      </c>
      <c r="AC113" s="2">
        <v>0.3641304347826087</v>
      </c>
      <c r="AD113" s="2">
        <v>0</v>
      </c>
      <c r="AE113" s="2">
        <v>0</v>
      </c>
      <c r="AF113" s="2">
        <v>0</v>
      </c>
      <c r="AG113" s="2">
        <v>0</v>
      </c>
      <c r="AH113" t="s">
        <v>150</v>
      </c>
      <c r="AI113">
        <v>4</v>
      </c>
    </row>
    <row r="114" spans="1:35" x14ac:dyDescent="0.25">
      <c r="A114" t="s">
        <v>634</v>
      </c>
      <c r="B114" t="s">
        <v>414</v>
      </c>
      <c r="C114" t="s">
        <v>452</v>
      </c>
      <c r="D114" t="s">
        <v>577</v>
      </c>
      <c r="E114" s="2">
        <v>141.2391304347826</v>
      </c>
      <c r="F114" s="2">
        <v>5.5652173913043477</v>
      </c>
      <c r="G114" s="2">
        <v>0</v>
      </c>
      <c r="H114" s="2">
        <v>0.61141304347826086</v>
      </c>
      <c r="I114" s="2">
        <v>5.267391304347826</v>
      </c>
      <c r="J114" s="2">
        <v>0</v>
      </c>
      <c r="K114" s="2">
        <v>0</v>
      </c>
      <c r="L114" s="2">
        <v>5.0880434782608708</v>
      </c>
      <c r="M114" s="2">
        <v>5.6374999999999984</v>
      </c>
      <c r="N114" s="2">
        <v>12.350000000000003</v>
      </c>
      <c r="O114" s="2">
        <v>0.12735493304602125</v>
      </c>
      <c r="P114" s="2">
        <v>0</v>
      </c>
      <c r="Q114" s="2">
        <v>15.079565217391306</v>
      </c>
      <c r="R114" s="2">
        <v>0.10676619978451594</v>
      </c>
      <c r="S114" s="2">
        <v>5.3840217391304375</v>
      </c>
      <c r="T114" s="2">
        <v>9.3417391304347799</v>
      </c>
      <c r="U114" s="2">
        <v>0</v>
      </c>
      <c r="V114" s="2">
        <v>0.10426119747575806</v>
      </c>
      <c r="W114" s="2">
        <v>5.5608695652173896</v>
      </c>
      <c r="X114" s="2">
        <v>15.302934782608697</v>
      </c>
      <c r="Y114" s="2">
        <v>0</v>
      </c>
      <c r="Z114" s="2">
        <v>0.14771971679236573</v>
      </c>
      <c r="AA114" s="2">
        <v>0</v>
      </c>
      <c r="AB114" s="2">
        <v>0</v>
      </c>
      <c r="AC114" s="2">
        <v>0</v>
      </c>
      <c r="AD114" s="2">
        <v>0</v>
      </c>
      <c r="AE114" s="2">
        <v>0</v>
      </c>
      <c r="AF114" s="2">
        <v>0</v>
      </c>
      <c r="AG114" s="2">
        <v>0</v>
      </c>
      <c r="AH114" t="s">
        <v>194</v>
      </c>
      <c r="AI114">
        <v>4</v>
      </c>
    </row>
    <row r="115" spans="1:35" x14ac:dyDescent="0.25">
      <c r="A115" t="s">
        <v>634</v>
      </c>
      <c r="B115" t="s">
        <v>231</v>
      </c>
      <c r="C115" t="s">
        <v>450</v>
      </c>
      <c r="D115" t="s">
        <v>575</v>
      </c>
      <c r="E115" s="2">
        <v>68.815217391304344</v>
      </c>
      <c r="F115" s="2">
        <v>21.668804347826086</v>
      </c>
      <c r="G115" s="2">
        <v>0.16576086956521738</v>
      </c>
      <c r="H115" s="2">
        <v>0.47826086956521741</v>
      </c>
      <c r="I115" s="2">
        <v>0</v>
      </c>
      <c r="J115" s="2">
        <v>0</v>
      </c>
      <c r="K115" s="2">
        <v>0</v>
      </c>
      <c r="L115" s="2">
        <v>10.903913043478264</v>
      </c>
      <c r="M115" s="2">
        <v>4.1739130434782608</v>
      </c>
      <c r="N115" s="2">
        <v>3.1304347826086958</v>
      </c>
      <c r="O115" s="2">
        <v>0.10614436897804455</v>
      </c>
      <c r="P115" s="2">
        <v>4.9679347826086957</v>
      </c>
      <c r="Q115" s="2">
        <v>0</v>
      </c>
      <c r="R115" s="2">
        <v>7.2192386668772715E-2</v>
      </c>
      <c r="S115" s="2">
        <v>2.3397826086956526</v>
      </c>
      <c r="T115" s="2">
        <v>4.4686956521739134</v>
      </c>
      <c r="U115" s="2">
        <v>0</v>
      </c>
      <c r="V115" s="2">
        <v>9.8938556310219569E-2</v>
      </c>
      <c r="W115" s="2">
        <v>4.1465217391304368</v>
      </c>
      <c r="X115" s="2">
        <v>1.473586956521739</v>
      </c>
      <c r="Y115" s="2">
        <v>0</v>
      </c>
      <c r="Z115" s="2">
        <v>8.1669562470383858E-2</v>
      </c>
      <c r="AA115" s="2">
        <v>0</v>
      </c>
      <c r="AB115" s="2">
        <v>0</v>
      </c>
      <c r="AC115" s="2">
        <v>0</v>
      </c>
      <c r="AD115" s="2">
        <v>0</v>
      </c>
      <c r="AE115" s="2">
        <v>0</v>
      </c>
      <c r="AF115" s="2">
        <v>0</v>
      </c>
      <c r="AG115" s="2">
        <v>2.4456521739130436E-2</v>
      </c>
      <c r="AH115" t="s">
        <v>11</v>
      </c>
      <c r="AI115">
        <v>4</v>
      </c>
    </row>
    <row r="116" spans="1:35" x14ac:dyDescent="0.25">
      <c r="A116" t="s">
        <v>634</v>
      </c>
      <c r="B116" t="s">
        <v>416</v>
      </c>
      <c r="C116" t="s">
        <v>471</v>
      </c>
      <c r="D116" t="s">
        <v>592</v>
      </c>
      <c r="E116" s="2">
        <v>89.5</v>
      </c>
      <c r="F116" s="2">
        <v>25.782826086956522</v>
      </c>
      <c r="G116" s="2">
        <v>0</v>
      </c>
      <c r="H116" s="2">
        <v>0.85869565217391308</v>
      </c>
      <c r="I116" s="2">
        <v>1.2336956521739131</v>
      </c>
      <c r="J116" s="2">
        <v>0</v>
      </c>
      <c r="K116" s="2">
        <v>0</v>
      </c>
      <c r="L116" s="2">
        <v>4.4707608695652183</v>
      </c>
      <c r="M116" s="2">
        <v>0</v>
      </c>
      <c r="N116" s="2">
        <v>5.1304347826086953</v>
      </c>
      <c r="O116" s="2">
        <v>5.7323293660432352E-2</v>
      </c>
      <c r="P116" s="2">
        <v>6.1969565217391303</v>
      </c>
      <c r="Q116" s="2">
        <v>3.8920652173913037</v>
      </c>
      <c r="R116" s="2">
        <v>0.11272649987855234</v>
      </c>
      <c r="S116" s="2">
        <v>3.2728260869565227</v>
      </c>
      <c r="T116" s="2">
        <v>5.8148913043478254</v>
      </c>
      <c r="U116" s="2">
        <v>0</v>
      </c>
      <c r="V116" s="2">
        <v>0.10153874180228323</v>
      </c>
      <c r="W116" s="2">
        <v>2.5531521739130438</v>
      </c>
      <c r="X116" s="2">
        <v>10.189456521739128</v>
      </c>
      <c r="Y116" s="2">
        <v>0</v>
      </c>
      <c r="Z116" s="2">
        <v>0.14237551615253824</v>
      </c>
      <c r="AA116" s="2">
        <v>0</v>
      </c>
      <c r="AB116" s="2">
        <v>0</v>
      </c>
      <c r="AC116" s="2">
        <v>0</v>
      </c>
      <c r="AD116" s="2">
        <v>0</v>
      </c>
      <c r="AE116" s="2">
        <v>0</v>
      </c>
      <c r="AF116" s="2">
        <v>0</v>
      </c>
      <c r="AG116" s="2">
        <v>0</v>
      </c>
      <c r="AH116" t="s">
        <v>196</v>
      </c>
      <c r="AI116">
        <v>4</v>
      </c>
    </row>
    <row r="117" spans="1:35" x14ac:dyDescent="0.25">
      <c r="A117" t="s">
        <v>634</v>
      </c>
      <c r="B117" t="s">
        <v>325</v>
      </c>
      <c r="C117" t="s">
        <v>514</v>
      </c>
      <c r="D117" t="s">
        <v>617</v>
      </c>
      <c r="E117" s="2">
        <v>73.989130434782609</v>
      </c>
      <c r="F117" s="2">
        <v>5.3913043478260869</v>
      </c>
      <c r="G117" s="2">
        <v>0.21956521739130433</v>
      </c>
      <c r="H117" s="2">
        <v>0.64130434782608692</v>
      </c>
      <c r="I117" s="2">
        <v>0.51630434782608692</v>
      </c>
      <c r="J117" s="2">
        <v>0</v>
      </c>
      <c r="K117" s="2">
        <v>0</v>
      </c>
      <c r="L117" s="2">
        <v>5.453913043478261</v>
      </c>
      <c r="M117" s="2">
        <v>9.929347826086957</v>
      </c>
      <c r="N117" s="2">
        <v>0</v>
      </c>
      <c r="O117" s="2">
        <v>0.13420008814455708</v>
      </c>
      <c r="P117" s="2">
        <v>4.8179347826086953</v>
      </c>
      <c r="Q117" s="2">
        <v>11.252717391304348</v>
      </c>
      <c r="R117" s="2">
        <v>0.2172028793888644</v>
      </c>
      <c r="S117" s="2">
        <v>3.0293478260869571</v>
      </c>
      <c r="T117" s="2">
        <v>0.21445652173913043</v>
      </c>
      <c r="U117" s="2">
        <v>0</v>
      </c>
      <c r="V117" s="2">
        <v>4.384163361245777E-2</v>
      </c>
      <c r="W117" s="2">
        <v>0.64108695652173908</v>
      </c>
      <c r="X117" s="2">
        <v>4.5514130434782603</v>
      </c>
      <c r="Y117" s="2">
        <v>0</v>
      </c>
      <c r="Z117" s="2">
        <v>7.0179227266049637E-2</v>
      </c>
      <c r="AA117" s="2">
        <v>0</v>
      </c>
      <c r="AB117" s="2">
        <v>0</v>
      </c>
      <c r="AC117" s="2">
        <v>0</v>
      </c>
      <c r="AD117" s="2">
        <v>0</v>
      </c>
      <c r="AE117" s="2">
        <v>0</v>
      </c>
      <c r="AF117" s="2">
        <v>0</v>
      </c>
      <c r="AG117" s="2">
        <v>0</v>
      </c>
      <c r="AH117" t="s">
        <v>105</v>
      </c>
      <c r="AI117">
        <v>4</v>
      </c>
    </row>
    <row r="118" spans="1:35" x14ac:dyDescent="0.25">
      <c r="A118" t="s">
        <v>634</v>
      </c>
      <c r="B118" t="s">
        <v>384</v>
      </c>
      <c r="C118" t="s">
        <v>548</v>
      </c>
      <c r="D118" t="s">
        <v>595</v>
      </c>
      <c r="E118" s="2">
        <v>159.10869565217391</v>
      </c>
      <c r="F118" s="2">
        <v>39.253478260869564</v>
      </c>
      <c r="G118" s="2">
        <v>0</v>
      </c>
      <c r="H118" s="2">
        <v>0.69021739130434778</v>
      </c>
      <c r="I118" s="2">
        <v>0.99456521739130432</v>
      </c>
      <c r="J118" s="2">
        <v>0</v>
      </c>
      <c r="K118" s="2">
        <v>0</v>
      </c>
      <c r="L118" s="2">
        <v>16.533695652173915</v>
      </c>
      <c r="M118" s="2">
        <v>0</v>
      </c>
      <c r="N118" s="2">
        <v>5.4782608695652177</v>
      </c>
      <c r="O118" s="2">
        <v>3.4430933187593937E-2</v>
      </c>
      <c r="P118" s="2">
        <v>4.5321739130434775</v>
      </c>
      <c r="Q118" s="2">
        <v>8.2685869565217374</v>
      </c>
      <c r="R118" s="2">
        <v>8.0452930728241556E-2</v>
      </c>
      <c r="S118" s="2">
        <v>4.6526086956521766</v>
      </c>
      <c r="T118" s="2">
        <v>14.698152173913044</v>
      </c>
      <c r="U118" s="2">
        <v>0</v>
      </c>
      <c r="V118" s="2">
        <v>0.12161975679737672</v>
      </c>
      <c r="W118" s="2">
        <v>5.3875000000000002</v>
      </c>
      <c r="X118" s="2">
        <v>15.084239130434783</v>
      </c>
      <c r="Y118" s="2">
        <v>4.5498913043478248</v>
      </c>
      <c r="Z118" s="2">
        <v>0.15726123787402652</v>
      </c>
      <c r="AA118" s="2">
        <v>0</v>
      </c>
      <c r="AB118" s="2">
        <v>0</v>
      </c>
      <c r="AC118" s="2">
        <v>0</v>
      </c>
      <c r="AD118" s="2">
        <v>0</v>
      </c>
      <c r="AE118" s="2">
        <v>0</v>
      </c>
      <c r="AF118" s="2">
        <v>0</v>
      </c>
      <c r="AG118" s="2">
        <v>0</v>
      </c>
      <c r="AH118" t="s">
        <v>164</v>
      </c>
      <c r="AI118">
        <v>4</v>
      </c>
    </row>
    <row r="119" spans="1:35" x14ac:dyDescent="0.25">
      <c r="A119" t="s">
        <v>634</v>
      </c>
      <c r="B119" t="s">
        <v>282</v>
      </c>
      <c r="C119" t="s">
        <v>452</v>
      </c>
      <c r="D119" t="s">
        <v>577</v>
      </c>
      <c r="E119" s="2">
        <v>48.032608695652172</v>
      </c>
      <c r="F119" s="2">
        <v>11.478260869565217</v>
      </c>
      <c r="G119" s="2">
        <v>0.52173913043478259</v>
      </c>
      <c r="H119" s="2">
        <v>0.18413043478260868</v>
      </c>
      <c r="I119" s="2">
        <v>0.39130434782608697</v>
      </c>
      <c r="J119" s="2">
        <v>0</v>
      </c>
      <c r="K119" s="2">
        <v>0</v>
      </c>
      <c r="L119" s="2">
        <v>5.344347826086957</v>
      </c>
      <c r="M119" s="2">
        <v>3.5760869565217392</v>
      </c>
      <c r="N119" s="2">
        <v>0</v>
      </c>
      <c r="O119" s="2">
        <v>7.4451233310703788E-2</v>
      </c>
      <c r="P119" s="2">
        <v>10.595108695652174</v>
      </c>
      <c r="Q119" s="2">
        <v>4.6358695652173916</v>
      </c>
      <c r="R119" s="2">
        <v>0.31709662819642459</v>
      </c>
      <c r="S119" s="2">
        <v>0.4288043478260869</v>
      </c>
      <c r="T119" s="2">
        <v>4.2111956521739113</v>
      </c>
      <c r="U119" s="2">
        <v>0</v>
      </c>
      <c r="V119" s="2">
        <v>9.6601040959493054E-2</v>
      </c>
      <c r="W119" s="2">
        <v>0.20760869565217385</v>
      </c>
      <c r="X119" s="2">
        <v>3.9121739130434774</v>
      </c>
      <c r="Y119" s="2">
        <v>0</v>
      </c>
      <c r="Z119" s="2">
        <v>8.5770536320434465E-2</v>
      </c>
      <c r="AA119" s="2">
        <v>0</v>
      </c>
      <c r="AB119" s="2">
        <v>0</v>
      </c>
      <c r="AC119" s="2">
        <v>0</v>
      </c>
      <c r="AD119" s="2">
        <v>62.059782608695649</v>
      </c>
      <c r="AE119" s="2">
        <v>0</v>
      </c>
      <c r="AF119" s="2">
        <v>0</v>
      </c>
      <c r="AG119" s="2">
        <v>0</v>
      </c>
      <c r="AH119" t="s">
        <v>62</v>
      </c>
      <c r="AI119">
        <v>4</v>
      </c>
    </row>
    <row r="120" spans="1:35" x14ac:dyDescent="0.25">
      <c r="A120" t="s">
        <v>634</v>
      </c>
      <c r="B120" t="s">
        <v>228</v>
      </c>
      <c r="C120" t="s">
        <v>447</v>
      </c>
      <c r="D120" t="s">
        <v>572</v>
      </c>
      <c r="E120" s="2">
        <v>64.543478260869563</v>
      </c>
      <c r="F120" s="2">
        <v>6.1956521739130448</v>
      </c>
      <c r="G120" s="2">
        <v>0.39130434782608697</v>
      </c>
      <c r="H120" s="2">
        <v>0.35000000000000003</v>
      </c>
      <c r="I120" s="2">
        <v>1.3668478260869565</v>
      </c>
      <c r="J120" s="2">
        <v>0</v>
      </c>
      <c r="K120" s="2">
        <v>2</v>
      </c>
      <c r="L120" s="2">
        <v>4.0980434782608688</v>
      </c>
      <c r="M120" s="2">
        <v>4.600326086956521</v>
      </c>
      <c r="N120" s="2">
        <v>0</v>
      </c>
      <c r="O120" s="2">
        <v>7.1274840013472535E-2</v>
      </c>
      <c r="P120" s="2">
        <v>0</v>
      </c>
      <c r="Q120" s="2">
        <v>4.7972826086956522</v>
      </c>
      <c r="R120" s="2">
        <v>7.4326372515998662E-2</v>
      </c>
      <c r="S120" s="2">
        <v>1.7455434782608699</v>
      </c>
      <c r="T120" s="2">
        <v>7.1438043478260873</v>
      </c>
      <c r="U120" s="2">
        <v>0</v>
      </c>
      <c r="V120" s="2">
        <v>0.13772650724149549</v>
      </c>
      <c r="W120" s="2">
        <v>0.60521739130434782</v>
      </c>
      <c r="X120" s="2">
        <v>6.1171739130434792</v>
      </c>
      <c r="Y120" s="2">
        <v>0</v>
      </c>
      <c r="Z120" s="2">
        <v>0.10415291343886832</v>
      </c>
      <c r="AA120" s="2">
        <v>0</v>
      </c>
      <c r="AB120" s="2">
        <v>5.3357608695652177</v>
      </c>
      <c r="AC120" s="2">
        <v>0</v>
      </c>
      <c r="AD120" s="2">
        <v>0</v>
      </c>
      <c r="AE120" s="2">
        <v>0</v>
      </c>
      <c r="AF120" s="2">
        <v>0</v>
      </c>
      <c r="AG120" s="2">
        <v>0</v>
      </c>
      <c r="AH120" t="s">
        <v>8</v>
      </c>
      <c r="AI120">
        <v>4</v>
      </c>
    </row>
    <row r="121" spans="1:35" x14ac:dyDescent="0.25">
      <c r="A121" t="s">
        <v>634</v>
      </c>
      <c r="B121" t="s">
        <v>409</v>
      </c>
      <c r="C121" t="s">
        <v>468</v>
      </c>
      <c r="D121" t="s">
        <v>589</v>
      </c>
      <c r="E121" s="2">
        <v>104.54347826086956</v>
      </c>
      <c r="F121" s="2">
        <v>5.7391304347826084</v>
      </c>
      <c r="G121" s="2">
        <v>0.97826086956521741</v>
      </c>
      <c r="H121" s="2">
        <v>0</v>
      </c>
      <c r="I121" s="2">
        <v>0</v>
      </c>
      <c r="J121" s="2">
        <v>0</v>
      </c>
      <c r="K121" s="2">
        <v>7.0434782608695654</v>
      </c>
      <c r="L121" s="2">
        <v>7.5016304347826095</v>
      </c>
      <c r="M121" s="2">
        <v>5.7391304347826084</v>
      </c>
      <c r="N121" s="2">
        <v>0</v>
      </c>
      <c r="O121" s="2">
        <v>5.4897067997504677E-2</v>
      </c>
      <c r="P121" s="2">
        <v>4.6169565217391293</v>
      </c>
      <c r="Q121" s="2">
        <v>4.9153260869565214</v>
      </c>
      <c r="R121" s="2">
        <v>9.1180079018506957E-2</v>
      </c>
      <c r="S121" s="2">
        <v>4.697826086956522</v>
      </c>
      <c r="T121" s="2">
        <v>4.8319565217391309</v>
      </c>
      <c r="U121" s="2">
        <v>0</v>
      </c>
      <c r="V121" s="2">
        <v>9.1156165522977756E-2</v>
      </c>
      <c r="W121" s="2">
        <v>3.4464130434782594</v>
      </c>
      <c r="X121" s="2">
        <v>9.0422826086956523</v>
      </c>
      <c r="Y121" s="2">
        <v>0</v>
      </c>
      <c r="Z121" s="2">
        <v>0.11945934705760032</v>
      </c>
      <c r="AA121" s="2">
        <v>0.78260869565217395</v>
      </c>
      <c r="AB121" s="2">
        <v>0</v>
      </c>
      <c r="AC121" s="2">
        <v>0</v>
      </c>
      <c r="AD121" s="2">
        <v>0</v>
      </c>
      <c r="AE121" s="2">
        <v>5.241521739130433</v>
      </c>
      <c r="AF121" s="2">
        <v>0</v>
      </c>
      <c r="AG121" s="2">
        <v>1.1304347826086956</v>
      </c>
      <c r="AH121" t="s">
        <v>189</v>
      </c>
      <c r="AI121">
        <v>4</v>
      </c>
    </row>
    <row r="122" spans="1:35" x14ac:dyDescent="0.25">
      <c r="A122" t="s">
        <v>634</v>
      </c>
      <c r="B122" t="s">
        <v>429</v>
      </c>
      <c r="C122" t="s">
        <v>441</v>
      </c>
      <c r="D122" t="s">
        <v>568</v>
      </c>
      <c r="E122" s="2">
        <v>43.152173913043477</v>
      </c>
      <c r="F122" s="2">
        <v>0</v>
      </c>
      <c r="G122" s="2">
        <v>0.5</v>
      </c>
      <c r="H122" s="2">
        <v>0.45652173913043476</v>
      </c>
      <c r="I122" s="2">
        <v>2.0434782608695654</v>
      </c>
      <c r="J122" s="2">
        <v>0</v>
      </c>
      <c r="K122" s="2">
        <v>0</v>
      </c>
      <c r="L122" s="2">
        <v>4.9045652173913048</v>
      </c>
      <c r="M122" s="2">
        <v>4.0461956521739131</v>
      </c>
      <c r="N122" s="2">
        <v>0</v>
      </c>
      <c r="O122" s="2">
        <v>9.3765743073047858E-2</v>
      </c>
      <c r="P122" s="2">
        <v>0</v>
      </c>
      <c r="Q122" s="2">
        <v>9.6358695652173907</v>
      </c>
      <c r="R122" s="2">
        <v>0.22329974811083123</v>
      </c>
      <c r="S122" s="2">
        <v>5.8060869565217397</v>
      </c>
      <c r="T122" s="2">
        <v>4.9135869565217378</v>
      </c>
      <c r="U122" s="2">
        <v>0</v>
      </c>
      <c r="V122" s="2">
        <v>0.24841561712846347</v>
      </c>
      <c r="W122" s="2">
        <v>1.1683695652173913</v>
      </c>
      <c r="X122" s="2">
        <v>5.3702173913043483</v>
      </c>
      <c r="Y122" s="2">
        <v>1.9161956521739127</v>
      </c>
      <c r="Z122" s="2">
        <v>0.19592947103274561</v>
      </c>
      <c r="AA122" s="2">
        <v>0</v>
      </c>
      <c r="AB122" s="2">
        <v>0</v>
      </c>
      <c r="AC122" s="2">
        <v>0</v>
      </c>
      <c r="AD122" s="2">
        <v>0</v>
      </c>
      <c r="AE122" s="2">
        <v>0</v>
      </c>
      <c r="AF122" s="2">
        <v>0</v>
      </c>
      <c r="AG122" s="2">
        <v>0</v>
      </c>
      <c r="AH122" t="s">
        <v>209</v>
      </c>
      <c r="AI122">
        <v>4</v>
      </c>
    </row>
    <row r="123" spans="1:35" x14ac:dyDescent="0.25">
      <c r="A123" t="s">
        <v>634</v>
      </c>
      <c r="B123" t="s">
        <v>434</v>
      </c>
      <c r="C123" t="s">
        <v>468</v>
      </c>
      <c r="D123" t="s">
        <v>589</v>
      </c>
      <c r="E123" s="2">
        <v>55.25</v>
      </c>
      <c r="F123" s="2">
        <v>5.0805434782608696</v>
      </c>
      <c r="G123" s="2">
        <v>0.47826086956521741</v>
      </c>
      <c r="H123" s="2">
        <v>0</v>
      </c>
      <c r="I123" s="2">
        <v>0</v>
      </c>
      <c r="J123" s="2">
        <v>0</v>
      </c>
      <c r="K123" s="2">
        <v>0</v>
      </c>
      <c r="L123" s="2">
        <v>4.3368478260869558</v>
      </c>
      <c r="M123" s="2">
        <v>6.0952173913043479</v>
      </c>
      <c r="N123" s="2">
        <v>0</v>
      </c>
      <c r="O123" s="2">
        <v>0.11032067676568956</v>
      </c>
      <c r="P123" s="2">
        <v>5.1934782608695631</v>
      </c>
      <c r="Q123" s="2">
        <v>0</v>
      </c>
      <c r="R123" s="2">
        <v>9.3999606531575797E-2</v>
      </c>
      <c r="S123" s="2">
        <v>4.7273913043478268</v>
      </c>
      <c r="T123" s="2">
        <v>0</v>
      </c>
      <c r="U123" s="2">
        <v>0</v>
      </c>
      <c r="V123" s="2">
        <v>8.5563643517607729E-2</v>
      </c>
      <c r="W123" s="2">
        <v>2.4460869565217389</v>
      </c>
      <c r="X123" s="2">
        <v>2.9734782608695651</v>
      </c>
      <c r="Y123" s="2">
        <v>0</v>
      </c>
      <c r="Z123" s="2">
        <v>9.8091678142829028E-2</v>
      </c>
      <c r="AA123" s="2">
        <v>0</v>
      </c>
      <c r="AB123" s="2">
        <v>0</v>
      </c>
      <c r="AC123" s="2">
        <v>0</v>
      </c>
      <c r="AD123" s="2">
        <v>0</v>
      </c>
      <c r="AE123" s="2">
        <v>0</v>
      </c>
      <c r="AF123" s="2">
        <v>0</v>
      </c>
      <c r="AG123" s="2">
        <v>0</v>
      </c>
      <c r="AH123" t="s">
        <v>214</v>
      </c>
      <c r="AI123">
        <v>4</v>
      </c>
    </row>
    <row r="124" spans="1:35" x14ac:dyDescent="0.25">
      <c r="A124" t="s">
        <v>634</v>
      </c>
      <c r="B124" t="s">
        <v>333</v>
      </c>
      <c r="C124" t="s">
        <v>521</v>
      </c>
      <c r="D124" t="s">
        <v>579</v>
      </c>
      <c r="E124" s="2">
        <v>51.043478260869563</v>
      </c>
      <c r="F124" s="2">
        <v>14.888586956521738</v>
      </c>
      <c r="G124" s="2">
        <v>0.13043478260869565</v>
      </c>
      <c r="H124" s="2">
        <v>0.19565217391304349</v>
      </c>
      <c r="I124" s="2">
        <v>0.25815217391304346</v>
      </c>
      <c r="J124" s="2">
        <v>0</v>
      </c>
      <c r="K124" s="2">
        <v>0</v>
      </c>
      <c r="L124" s="2">
        <v>0.20652173913043478</v>
      </c>
      <c r="M124" s="2">
        <v>0.10326086956521739</v>
      </c>
      <c r="N124" s="2">
        <v>0</v>
      </c>
      <c r="O124" s="2">
        <v>2.0229982964224875E-3</v>
      </c>
      <c r="P124" s="2">
        <v>0</v>
      </c>
      <c r="Q124" s="2">
        <v>5.2364130434782608</v>
      </c>
      <c r="R124" s="2">
        <v>0.10258730834752981</v>
      </c>
      <c r="S124" s="2">
        <v>0.54347826086956519</v>
      </c>
      <c r="T124" s="2">
        <v>0</v>
      </c>
      <c r="U124" s="2">
        <v>0</v>
      </c>
      <c r="V124" s="2">
        <v>1.0647359454855196E-2</v>
      </c>
      <c r="W124" s="2">
        <v>5.9782608695652176E-2</v>
      </c>
      <c r="X124" s="2">
        <v>0.44565217391304346</v>
      </c>
      <c r="Y124" s="2">
        <v>0</v>
      </c>
      <c r="Z124" s="2">
        <v>9.902044293015333E-3</v>
      </c>
      <c r="AA124" s="2">
        <v>0</v>
      </c>
      <c r="AB124" s="2">
        <v>0</v>
      </c>
      <c r="AC124" s="2">
        <v>0</v>
      </c>
      <c r="AD124" s="2">
        <v>0</v>
      </c>
      <c r="AE124" s="2">
        <v>0</v>
      </c>
      <c r="AF124" s="2">
        <v>0</v>
      </c>
      <c r="AG124" s="2">
        <v>0</v>
      </c>
      <c r="AH124" t="s">
        <v>113</v>
      </c>
      <c r="AI124">
        <v>4</v>
      </c>
    </row>
    <row r="125" spans="1:35" x14ac:dyDescent="0.25">
      <c r="A125" t="s">
        <v>634</v>
      </c>
      <c r="B125" t="s">
        <v>400</v>
      </c>
      <c r="C125" t="s">
        <v>521</v>
      </c>
      <c r="D125" t="s">
        <v>579</v>
      </c>
      <c r="E125" s="2">
        <v>44.304347826086953</v>
      </c>
      <c r="F125" s="2">
        <v>5.7391304347826084</v>
      </c>
      <c r="G125" s="2">
        <v>0</v>
      </c>
      <c r="H125" s="2">
        <v>0</v>
      </c>
      <c r="I125" s="2">
        <v>0</v>
      </c>
      <c r="J125" s="2">
        <v>0</v>
      </c>
      <c r="K125" s="2">
        <v>0</v>
      </c>
      <c r="L125" s="2">
        <v>2.4972826086956514</v>
      </c>
      <c r="M125" s="2">
        <v>0</v>
      </c>
      <c r="N125" s="2">
        <v>4.5141304347826097</v>
      </c>
      <c r="O125" s="2">
        <v>0.10188910696761534</v>
      </c>
      <c r="P125" s="2">
        <v>4.443695652173913</v>
      </c>
      <c r="Q125" s="2">
        <v>5.5749999999999984</v>
      </c>
      <c r="R125" s="2">
        <v>0.22613346418056915</v>
      </c>
      <c r="S125" s="2">
        <v>1.4555434782608696</v>
      </c>
      <c r="T125" s="2">
        <v>2.3408695652173916</v>
      </c>
      <c r="U125" s="2">
        <v>0</v>
      </c>
      <c r="V125" s="2">
        <v>8.5689401373895996E-2</v>
      </c>
      <c r="W125" s="2">
        <v>0.34054347826086956</v>
      </c>
      <c r="X125" s="2">
        <v>3.2532608695652181</v>
      </c>
      <c r="Y125" s="2">
        <v>0</v>
      </c>
      <c r="Z125" s="2">
        <v>8.1116290480863606E-2</v>
      </c>
      <c r="AA125" s="2">
        <v>0</v>
      </c>
      <c r="AB125" s="2">
        <v>0</v>
      </c>
      <c r="AC125" s="2">
        <v>0</v>
      </c>
      <c r="AD125" s="2">
        <v>0</v>
      </c>
      <c r="AE125" s="2">
        <v>0</v>
      </c>
      <c r="AF125" s="2">
        <v>0</v>
      </c>
      <c r="AG125" s="2">
        <v>0</v>
      </c>
      <c r="AH125" t="s">
        <v>180</v>
      </c>
      <c r="AI125">
        <v>4</v>
      </c>
    </row>
    <row r="126" spans="1:35" x14ac:dyDescent="0.25">
      <c r="A126" t="s">
        <v>634</v>
      </c>
      <c r="B126" t="s">
        <v>368</v>
      </c>
      <c r="C126" t="s">
        <v>542</v>
      </c>
      <c r="D126" t="s">
        <v>573</v>
      </c>
      <c r="E126" s="2">
        <v>54.673913043478258</v>
      </c>
      <c r="F126" s="2">
        <v>5.7391304347826084</v>
      </c>
      <c r="G126" s="2">
        <v>1.1222826086956521</v>
      </c>
      <c r="H126" s="2">
        <v>0.30434782608695654</v>
      </c>
      <c r="I126" s="2">
        <v>0.52989130434782605</v>
      </c>
      <c r="J126" s="2">
        <v>0</v>
      </c>
      <c r="K126" s="2">
        <v>0</v>
      </c>
      <c r="L126" s="2">
        <v>0</v>
      </c>
      <c r="M126" s="2">
        <v>5.1524999999999981</v>
      </c>
      <c r="N126" s="2">
        <v>0</v>
      </c>
      <c r="O126" s="2">
        <v>9.4240556660039734E-2</v>
      </c>
      <c r="P126" s="2">
        <v>0</v>
      </c>
      <c r="Q126" s="2">
        <v>7.8247826086956511</v>
      </c>
      <c r="R126" s="2">
        <v>0.143117296222664</v>
      </c>
      <c r="S126" s="2">
        <v>0</v>
      </c>
      <c r="T126" s="2">
        <v>9.9999999999999992E-2</v>
      </c>
      <c r="U126" s="2">
        <v>0</v>
      </c>
      <c r="V126" s="2">
        <v>1.8290258449304175E-3</v>
      </c>
      <c r="W126" s="2">
        <v>0</v>
      </c>
      <c r="X126" s="2">
        <v>0.1293478260869565</v>
      </c>
      <c r="Y126" s="2">
        <v>0</v>
      </c>
      <c r="Z126" s="2">
        <v>2.3658051689860833E-3</v>
      </c>
      <c r="AA126" s="2">
        <v>0</v>
      </c>
      <c r="AB126" s="2">
        <v>0</v>
      </c>
      <c r="AC126" s="2">
        <v>0</v>
      </c>
      <c r="AD126" s="2">
        <v>51.064021739130446</v>
      </c>
      <c r="AE126" s="2">
        <v>0</v>
      </c>
      <c r="AF126" s="2">
        <v>0</v>
      </c>
      <c r="AG126" s="2">
        <v>0</v>
      </c>
      <c r="AH126" t="s">
        <v>148</v>
      </c>
      <c r="AI126">
        <v>4</v>
      </c>
    </row>
    <row r="127" spans="1:35" x14ac:dyDescent="0.25">
      <c r="A127" t="s">
        <v>634</v>
      </c>
      <c r="B127" t="s">
        <v>433</v>
      </c>
      <c r="C127" t="s">
        <v>454</v>
      </c>
      <c r="D127" t="s">
        <v>568</v>
      </c>
      <c r="E127" s="2">
        <v>123.70652173913044</v>
      </c>
      <c r="F127" s="2">
        <v>28.915760869565219</v>
      </c>
      <c r="G127" s="2">
        <v>0</v>
      </c>
      <c r="H127" s="2">
        <v>0.58152173913043481</v>
      </c>
      <c r="I127" s="2">
        <v>0</v>
      </c>
      <c r="J127" s="2">
        <v>0</v>
      </c>
      <c r="K127" s="2">
        <v>0</v>
      </c>
      <c r="L127" s="2">
        <v>17.003043478260867</v>
      </c>
      <c r="M127" s="2">
        <v>5.5652173913043477</v>
      </c>
      <c r="N127" s="2">
        <v>5.4888043478260871</v>
      </c>
      <c r="O127" s="2">
        <v>8.9356822774800101E-2</v>
      </c>
      <c r="P127" s="2">
        <v>4.5094565217391303</v>
      </c>
      <c r="Q127" s="2">
        <v>4.3684782608695656</v>
      </c>
      <c r="R127" s="2">
        <v>7.1766101397065282E-2</v>
      </c>
      <c r="S127" s="2">
        <v>5.2577173913043476</v>
      </c>
      <c r="T127" s="2">
        <v>6.8690217391304342</v>
      </c>
      <c r="U127" s="2">
        <v>0</v>
      </c>
      <c r="V127" s="2">
        <v>9.8028292768649494E-2</v>
      </c>
      <c r="W127" s="2">
        <v>4.6656521739130428</v>
      </c>
      <c r="X127" s="2">
        <v>11.990108695652179</v>
      </c>
      <c r="Y127" s="2">
        <v>0</v>
      </c>
      <c r="Z127" s="2">
        <v>0.13463931113258942</v>
      </c>
      <c r="AA127" s="2">
        <v>0</v>
      </c>
      <c r="AB127" s="2">
        <v>0</v>
      </c>
      <c r="AC127" s="2">
        <v>0</v>
      </c>
      <c r="AD127" s="2">
        <v>0</v>
      </c>
      <c r="AE127" s="2">
        <v>0</v>
      </c>
      <c r="AF127" s="2">
        <v>0</v>
      </c>
      <c r="AG127" s="2">
        <v>0</v>
      </c>
      <c r="AH127" t="s">
        <v>213</v>
      </c>
      <c r="AI127">
        <v>4</v>
      </c>
    </row>
    <row r="128" spans="1:35" x14ac:dyDescent="0.25">
      <c r="A128" t="s">
        <v>634</v>
      </c>
      <c r="B128" t="s">
        <v>399</v>
      </c>
      <c r="C128" t="s">
        <v>466</v>
      </c>
      <c r="D128" t="s">
        <v>587</v>
      </c>
      <c r="E128" s="2">
        <v>50.336956521739133</v>
      </c>
      <c r="F128" s="2">
        <v>0</v>
      </c>
      <c r="G128" s="2">
        <v>0.17391304347826086</v>
      </c>
      <c r="H128" s="2">
        <v>0.1983695652173913</v>
      </c>
      <c r="I128" s="2">
        <v>0.36956521739130432</v>
      </c>
      <c r="J128" s="2">
        <v>0</v>
      </c>
      <c r="K128" s="2">
        <v>0</v>
      </c>
      <c r="L128" s="2">
        <v>0</v>
      </c>
      <c r="M128" s="2">
        <v>7.3369565217391311E-2</v>
      </c>
      <c r="N128" s="2">
        <v>0</v>
      </c>
      <c r="O128" s="2">
        <v>1.4575685597063271E-3</v>
      </c>
      <c r="P128" s="2">
        <v>4.5570652173913047</v>
      </c>
      <c r="Q128" s="2">
        <v>0</v>
      </c>
      <c r="R128" s="2">
        <v>9.0531202763981869E-2</v>
      </c>
      <c r="S128" s="2">
        <v>0</v>
      </c>
      <c r="T128" s="2">
        <v>0</v>
      </c>
      <c r="U128" s="2">
        <v>0</v>
      </c>
      <c r="V128" s="2">
        <v>0</v>
      </c>
      <c r="W128" s="2">
        <v>0</v>
      </c>
      <c r="X128" s="2">
        <v>0</v>
      </c>
      <c r="Y128" s="2">
        <v>0</v>
      </c>
      <c r="Z128" s="2">
        <v>0</v>
      </c>
      <c r="AA128" s="2">
        <v>0</v>
      </c>
      <c r="AB128" s="2">
        <v>0</v>
      </c>
      <c r="AC128" s="2">
        <v>0</v>
      </c>
      <c r="AD128" s="2">
        <v>0</v>
      </c>
      <c r="AE128" s="2">
        <v>0</v>
      </c>
      <c r="AF128" s="2">
        <v>0</v>
      </c>
      <c r="AG128" s="2">
        <v>0</v>
      </c>
      <c r="AH128" t="s">
        <v>179</v>
      </c>
      <c r="AI128">
        <v>4</v>
      </c>
    </row>
    <row r="129" spans="1:35" x14ac:dyDescent="0.25">
      <c r="A129" t="s">
        <v>634</v>
      </c>
      <c r="B129" t="s">
        <v>288</v>
      </c>
      <c r="C129" t="s">
        <v>489</v>
      </c>
      <c r="D129" t="s">
        <v>597</v>
      </c>
      <c r="E129" s="2">
        <v>89.684782608695656</v>
      </c>
      <c r="F129" s="2">
        <v>39.412173913043482</v>
      </c>
      <c r="G129" s="2">
        <v>0.15217391304347827</v>
      </c>
      <c r="H129" s="2">
        <v>0.73913043478260865</v>
      </c>
      <c r="I129" s="2">
        <v>0.34782608695652173</v>
      </c>
      <c r="J129" s="2">
        <v>0</v>
      </c>
      <c r="K129" s="2">
        <v>0</v>
      </c>
      <c r="L129" s="2">
        <v>2.0906521739130435</v>
      </c>
      <c r="M129" s="2">
        <v>0</v>
      </c>
      <c r="N129" s="2">
        <v>5.5652173913043477</v>
      </c>
      <c r="O129" s="2">
        <v>6.2053084474609131E-2</v>
      </c>
      <c r="P129" s="2">
        <v>5.2106521739130445</v>
      </c>
      <c r="Q129" s="2">
        <v>5.6758695652173916</v>
      </c>
      <c r="R129" s="2">
        <v>0.12138649860622956</v>
      </c>
      <c r="S129" s="2">
        <v>5.2258695652173914</v>
      </c>
      <c r="T129" s="2">
        <v>5.3339130434782609</v>
      </c>
      <c r="U129" s="2">
        <v>0</v>
      </c>
      <c r="V129" s="2">
        <v>0.11774330384195855</v>
      </c>
      <c r="W129" s="2">
        <v>1.0130434782608699</v>
      </c>
      <c r="X129" s="2">
        <v>8.2806521739130474</v>
      </c>
      <c r="Y129" s="2">
        <v>0</v>
      </c>
      <c r="Z129" s="2">
        <v>0.10362622712398502</v>
      </c>
      <c r="AA129" s="2">
        <v>0</v>
      </c>
      <c r="AB129" s="2">
        <v>0</v>
      </c>
      <c r="AC129" s="2">
        <v>0</v>
      </c>
      <c r="AD129" s="2">
        <v>0</v>
      </c>
      <c r="AE129" s="2">
        <v>0</v>
      </c>
      <c r="AF129" s="2">
        <v>0</v>
      </c>
      <c r="AG129" s="2">
        <v>0</v>
      </c>
      <c r="AH129" t="s">
        <v>68</v>
      </c>
      <c r="AI129">
        <v>4</v>
      </c>
    </row>
    <row r="130" spans="1:35" x14ac:dyDescent="0.25">
      <c r="A130" t="s">
        <v>634</v>
      </c>
      <c r="B130" t="s">
        <v>311</v>
      </c>
      <c r="C130" t="s">
        <v>468</v>
      </c>
      <c r="D130" t="s">
        <v>589</v>
      </c>
      <c r="E130" s="2">
        <v>54.771739130434781</v>
      </c>
      <c r="F130" s="2">
        <v>5.6521739130434785</v>
      </c>
      <c r="G130" s="2">
        <v>0.2608695652173913</v>
      </c>
      <c r="H130" s="2">
        <v>0.35869565217391303</v>
      </c>
      <c r="I130" s="2">
        <v>0.4483695652173913</v>
      </c>
      <c r="J130" s="2">
        <v>0</v>
      </c>
      <c r="K130" s="2">
        <v>0</v>
      </c>
      <c r="L130" s="2">
        <v>2.5852173913043486</v>
      </c>
      <c r="M130" s="2">
        <v>0</v>
      </c>
      <c r="N130" s="2">
        <v>0.1676086956521739</v>
      </c>
      <c r="O130" s="2">
        <v>3.0601309783687236E-3</v>
      </c>
      <c r="P130" s="2">
        <v>4.7826086956521738</v>
      </c>
      <c r="Q130" s="2">
        <v>7.231630434782609</v>
      </c>
      <c r="R130" s="2">
        <v>0.21935106171859498</v>
      </c>
      <c r="S130" s="2">
        <v>1.4192391304347824</v>
      </c>
      <c r="T130" s="2">
        <v>4.9565217391304346</v>
      </c>
      <c r="U130" s="2">
        <v>0</v>
      </c>
      <c r="V130" s="2">
        <v>0.11640603294304425</v>
      </c>
      <c r="W130" s="2">
        <v>1.2213043478260868</v>
      </c>
      <c r="X130" s="2">
        <v>2.7790217391304353</v>
      </c>
      <c r="Y130" s="2">
        <v>0</v>
      </c>
      <c r="Z130" s="2">
        <v>7.3036316729509831E-2</v>
      </c>
      <c r="AA130" s="2">
        <v>0</v>
      </c>
      <c r="AB130" s="2">
        <v>0</v>
      </c>
      <c r="AC130" s="2">
        <v>0</v>
      </c>
      <c r="AD130" s="2">
        <v>0</v>
      </c>
      <c r="AE130" s="2">
        <v>0</v>
      </c>
      <c r="AF130" s="2">
        <v>0</v>
      </c>
      <c r="AG130" s="2">
        <v>0</v>
      </c>
      <c r="AH130" t="s">
        <v>91</v>
      </c>
      <c r="AI130">
        <v>4</v>
      </c>
    </row>
    <row r="131" spans="1:35" x14ac:dyDescent="0.25">
      <c r="A131" t="s">
        <v>634</v>
      </c>
      <c r="B131" t="s">
        <v>367</v>
      </c>
      <c r="C131" t="s">
        <v>541</v>
      </c>
      <c r="D131" t="s">
        <v>629</v>
      </c>
      <c r="E131" s="2">
        <v>134.72826086956522</v>
      </c>
      <c r="F131" s="2">
        <v>39.02260869565216</v>
      </c>
      <c r="G131" s="2">
        <v>1.358695652173913E-2</v>
      </c>
      <c r="H131" s="2">
        <v>0.61956521739130432</v>
      </c>
      <c r="I131" s="2">
        <v>1.1086956521739131</v>
      </c>
      <c r="J131" s="2">
        <v>0</v>
      </c>
      <c r="K131" s="2">
        <v>0</v>
      </c>
      <c r="L131" s="2">
        <v>3.2691304347826091</v>
      </c>
      <c r="M131" s="2">
        <v>4.1739130434782608</v>
      </c>
      <c r="N131" s="2">
        <v>3.0173913043478264</v>
      </c>
      <c r="O131" s="2">
        <v>5.3376361436062926E-2</v>
      </c>
      <c r="P131" s="2">
        <v>4.9338043478260856</v>
      </c>
      <c r="Q131" s="2">
        <v>7.1403260869565202</v>
      </c>
      <c r="R131" s="2">
        <v>8.9618394513916885E-2</v>
      </c>
      <c r="S131" s="2">
        <v>3.8831521739130439</v>
      </c>
      <c r="T131" s="2">
        <v>0.29554347826086952</v>
      </c>
      <c r="U131" s="2">
        <v>0</v>
      </c>
      <c r="V131" s="2">
        <v>3.101573215006051E-2</v>
      </c>
      <c r="W131" s="2">
        <v>1.1655434782608696</v>
      </c>
      <c r="X131" s="2">
        <v>6.4741304347826096</v>
      </c>
      <c r="Y131" s="2">
        <v>0</v>
      </c>
      <c r="Z131" s="2">
        <v>5.6704316256555067E-2</v>
      </c>
      <c r="AA131" s="2">
        <v>0</v>
      </c>
      <c r="AB131" s="2">
        <v>0</v>
      </c>
      <c r="AC131" s="2">
        <v>0</v>
      </c>
      <c r="AD131" s="2">
        <v>0</v>
      </c>
      <c r="AE131" s="2">
        <v>0</v>
      </c>
      <c r="AF131" s="2">
        <v>0</v>
      </c>
      <c r="AG131" s="2">
        <v>0</v>
      </c>
      <c r="AH131" t="s">
        <v>147</v>
      </c>
      <c r="AI131">
        <v>4</v>
      </c>
    </row>
    <row r="132" spans="1:35" x14ac:dyDescent="0.25">
      <c r="A132" t="s">
        <v>634</v>
      </c>
      <c r="B132" t="s">
        <v>412</v>
      </c>
      <c r="C132" t="s">
        <v>468</v>
      </c>
      <c r="D132" t="s">
        <v>589</v>
      </c>
      <c r="E132" s="2">
        <v>106.3804347826087</v>
      </c>
      <c r="F132" s="2">
        <v>5.0434782608695654</v>
      </c>
      <c r="G132" s="2">
        <v>0.58695652173913049</v>
      </c>
      <c r="H132" s="2">
        <v>0.5639130434782611</v>
      </c>
      <c r="I132" s="2">
        <v>1.2309782608695652</v>
      </c>
      <c r="J132" s="2">
        <v>0</v>
      </c>
      <c r="K132" s="2">
        <v>0</v>
      </c>
      <c r="L132" s="2">
        <v>5.6678260869565227</v>
      </c>
      <c r="M132" s="2">
        <v>5.6926086956521731</v>
      </c>
      <c r="N132" s="2">
        <v>4.8996739130434772</v>
      </c>
      <c r="O132" s="2">
        <v>9.9569837539593323E-2</v>
      </c>
      <c r="P132" s="2">
        <v>4.7465217391304337</v>
      </c>
      <c r="Q132" s="2">
        <v>4.9972826086956506</v>
      </c>
      <c r="R132" s="2">
        <v>9.159395115970162E-2</v>
      </c>
      <c r="S132" s="2">
        <v>5.0126086956521734</v>
      </c>
      <c r="T132" s="2">
        <v>5.0071739130434789</v>
      </c>
      <c r="U132" s="2">
        <v>0</v>
      </c>
      <c r="V132" s="2">
        <v>9.4188208848472468E-2</v>
      </c>
      <c r="W132" s="2">
        <v>4.4741304347826105</v>
      </c>
      <c r="X132" s="2">
        <v>4.4629347826086967</v>
      </c>
      <c r="Y132" s="2">
        <v>0</v>
      </c>
      <c r="Z132" s="2">
        <v>8.4010421988351916E-2</v>
      </c>
      <c r="AA132" s="2">
        <v>0</v>
      </c>
      <c r="AB132" s="2">
        <v>0</v>
      </c>
      <c r="AC132" s="2">
        <v>0</v>
      </c>
      <c r="AD132" s="2">
        <v>0</v>
      </c>
      <c r="AE132" s="2">
        <v>0</v>
      </c>
      <c r="AF132" s="2">
        <v>0</v>
      </c>
      <c r="AG132" s="2">
        <v>0</v>
      </c>
      <c r="AH132" t="s">
        <v>192</v>
      </c>
      <c r="AI132">
        <v>4</v>
      </c>
    </row>
    <row r="133" spans="1:35" x14ac:dyDescent="0.25">
      <c r="A133" t="s">
        <v>634</v>
      </c>
      <c r="B133" t="s">
        <v>348</v>
      </c>
      <c r="C133" t="s">
        <v>532</v>
      </c>
      <c r="D133" t="s">
        <v>592</v>
      </c>
      <c r="E133" s="2">
        <v>70.902173913043484</v>
      </c>
      <c r="F133" s="2">
        <v>5.3043478260869561</v>
      </c>
      <c r="G133" s="2">
        <v>0.2608695652173913</v>
      </c>
      <c r="H133" s="2">
        <v>0.4891304347826087</v>
      </c>
      <c r="I133" s="2">
        <v>5.5271739130434785</v>
      </c>
      <c r="J133" s="2">
        <v>0</v>
      </c>
      <c r="K133" s="2">
        <v>0</v>
      </c>
      <c r="L133" s="2">
        <v>4.6043478260869559</v>
      </c>
      <c r="M133" s="2">
        <v>5.0434782608695654</v>
      </c>
      <c r="N133" s="2">
        <v>0.2608695652173913</v>
      </c>
      <c r="O133" s="2">
        <v>7.4812202974091677E-2</v>
      </c>
      <c r="P133" s="2">
        <v>5.5652173913043477</v>
      </c>
      <c r="Q133" s="2">
        <v>2.3233695652173911</v>
      </c>
      <c r="R133" s="2">
        <v>0.11126015636976849</v>
      </c>
      <c r="S133" s="2">
        <v>0.46336956521739131</v>
      </c>
      <c r="T133" s="2">
        <v>4.2804347826086975</v>
      </c>
      <c r="U133" s="2">
        <v>0</v>
      </c>
      <c r="V133" s="2">
        <v>6.6906331442587785E-2</v>
      </c>
      <c r="W133" s="2">
        <v>0.89543478260869525</v>
      </c>
      <c r="X133" s="2">
        <v>5.0706521739130448</v>
      </c>
      <c r="Y133" s="2">
        <v>0</v>
      </c>
      <c r="Z133" s="2">
        <v>8.4145331902498857E-2</v>
      </c>
      <c r="AA133" s="2">
        <v>0</v>
      </c>
      <c r="AB133" s="2">
        <v>0</v>
      </c>
      <c r="AC133" s="2">
        <v>0</v>
      </c>
      <c r="AD133" s="2">
        <v>0</v>
      </c>
      <c r="AE133" s="2">
        <v>0</v>
      </c>
      <c r="AF133" s="2">
        <v>0</v>
      </c>
      <c r="AG133" s="2">
        <v>0</v>
      </c>
      <c r="AH133" t="s">
        <v>128</v>
      </c>
      <c r="AI133">
        <v>4</v>
      </c>
    </row>
    <row r="134" spans="1:35" x14ac:dyDescent="0.25">
      <c r="A134" t="s">
        <v>634</v>
      </c>
      <c r="B134" t="s">
        <v>264</v>
      </c>
      <c r="C134" t="s">
        <v>472</v>
      </c>
      <c r="D134" t="s">
        <v>593</v>
      </c>
      <c r="E134" s="2">
        <v>73.206521739130437</v>
      </c>
      <c r="F134" s="2">
        <v>5.5652173913043477</v>
      </c>
      <c r="G134" s="2">
        <v>0</v>
      </c>
      <c r="H134" s="2">
        <v>0.22282608695652173</v>
      </c>
      <c r="I134" s="2">
        <v>0.34239130434782611</v>
      </c>
      <c r="J134" s="2">
        <v>0</v>
      </c>
      <c r="K134" s="2">
        <v>0</v>
      </c>
      <c r="L134" s="2">
        <v>2.9432608695652172</v>
      </c>
      <c r="M134" s="2">
        <v>8.1521739130434784E-2</v>
      </c>
      <c r="N134" s="2">
        <v>10.826086956521738</v>
      </c>
      <c r="O134" s="2">
        <v>0.14899777282850779</v>
      </c>
      <c r="P134" s="2">
        <v>5.8533695652173909</v>
      </c>
      <c r="Q134" s="2">
        <v>0</v>
      </c>
      <c r="R134" s="2">
        <v>7.9956941351150695E-2</v>
      </c>
      <c r="S134" s="2">
        <v>8.9750000000000032</v>
      </c>
      <c r="T134" s="2">
        <v>0</v>
      </c>
      <c r="U134" s="2">
        <v>0</v>
      </c>
      <c r="V134" s="2">
        <v>0.12259836674090575</v>
      </c>
      <c r="W134" s="2">
        <v>4.348369565217391</v>
      </c>
      <c r="X134" s="2">
        <v>2.0144565217391301</v>
      </c>
      <c r="Y134" s="2">
        <v>0</v>
      </c>
      <c r="Z134" s="2">
        <v>8.6916109873793598E-2</v>
      </c>
      <c r="AA134" s="2">
        <v>0</v>
      </c>
      <c r="AB134" s="2">
        <v>0</v>
      </c>
      <c r="AC134" s="2">
        <v>0</v>
      </c>
      <c r="AD134" s="2">
        <v>0</v>
      </c>
      <c r="AE134" s="2">
        <v>0</v>
      </c>
      <c r="AF134" s="2">
        <v>0</v>
      </c>
      <c r="AG134" s="2">
        <v>0</v>
      </c>
      <c r="AH134" t="s">
        <v>44</v>
      </c>
      <c r="AI134">
        <v>4</v>
      </c>
    </row>
    <row r="135" spans="1:35" x14ac:dyDescent="0.25">
      <c r="A135" t="s">
        <v>634</v>
      </c>
      <c r="B135" t="s">
        <v>280</v>
      </c>
      <c r="C135" t="s">
        <v>484</v>
      </c>
      <c r="D135" t="s">
        <v>568</v>
      </c>
      <c r="E135" s="2">
        <v>129.41304347826087</v>
      </c>
      <c r="F135" s="2">
        <v>6.870000000000001</v>
      </c>
      <c r="G135" s="2">
        <v>0.33695652173913043</v>
      </c>
      <c r="H135" s="2">
        <v>0.69782608695652193</v>
      </c>
      <c r="I135" s="2">
        <v>3.8831521739130435</v>
      </c>
      <c r="J135" s="2">
        <v>0</v>
      </c>
      <c r="K135" s="2">
        <v>2.1739130434782608</v>
      </c>
      <c r="L135" s="2">
        <v>6.0351086956521742</v>
      </c>
      <c r="M135" s="2">
        <v>5.6521739130434785</v>
      </c>
      <c r="N135" s="2">
        <v>0</v>
      </c>
      <c r="O135" s="2">
        <v>4.3675457752393752E-2</v>
      </c>
      <c r="P135" s="2">
        <v>0</v>
      </c>
      <c r="Q135" s="2">
        <v>5.6745652173913035</v>
      </c>
      <c r="R135" s="2">
        <v>4.3848479758105151E-2</v>
      </c>
      <c r="S135" s="2">
        <v>5.1490217391304363</v>
      </c>
      <c r="T135" s="2">
        <v>3.9407608695652159</v>
      </c>
      <c r="U135" s="2">
        <v>0</v>
      </c>
      <c r="V135" s="2">
        <v>7.0238535192339996E-2</v>
      </c>
      <c r="W135" s="2">
        <v>5.7138043478260876</v>
      </c>
      <c r="X135" s="2">
        <v>3.9546739130434787</v>
      </c>
      <c r="Y135" s="2">
        <v>0</v>
      </c>
      <c r="Z135" s="2">
        <v>7.4710230136065855E-2</v>
      </c>
      <c r="AA135" s="2">
        <v>0</v>
      </c>
      <c r="AB135" s="2">
        <v>5.2447826086956519</v>
      </c>
      <c r="AC135" s="2">
        <v>0</v>
      </c>
      <c r="AD135" s="2">
        <v>0</v>
      </c>
      <c r="AE135" s="2">
        <v>0.185</v>
      </c>
      <c r="AF135" s="2">
        <v>0</v>
      </c>
      <c r="AG135" s="2">
        <v>0</v>
      </c>
      <c r="AH135" t="s">
        <v>60</v>
      </c>
      <c r="AI135">
        <v>4</v>
      </c>
    </row>
    <row r="136" spans="1:35" x14ac:dyDescent="0.25">
      <c r="A136" t="s">
        <v>634</v>
      </c>
      <c r="B136" t="s">
        <v>365</v>
      </c>
      <c r="C136" t="s">
        <v>540</v>
      </c>
      <c r="D136" t="s">
        <v>612</v>
      </c>
      <c r="E136" s="2">
        <v>51.75</v>
      </c>
      <c r="F136" s="2">
        <v>20.883152173913043</v>
      </c>
      <c r="G136" s="2">
        <v>7.3369565217391311E-2</v>
      </c>
      <c r="H136" s="2">
        <v>0.2608695652173913</v>
      </c>
      <c r="I136" s="2">
        <v>0.46467391304347827</v>
      </c>
      <c r="J136" s="2">
        <v>0</v>
      </c>
      <c r="K136" s="2">
        <v>0</v>
      </c>
      <c r="L136" s="2">
        <v>0.88315217391304346</v>
      </c>
      <c r="M136" s="2">
        <v>0</v>
      </c>
      <c r="N136" s="2">
        <v>5.0896739130434785</v>
      </c>
      <c r="O136" s="2">
        <v>9.8351186725477852E-2</v>
      </c>
      <c r="P136" s="2">
        <v>0</v>
      </c>
      <c r="Q136" s="2">
        <v>10.089673913043478</v>
      </c>
      <c r="R136" s="2">
        <v>0.19496954421340054</v>
      </c>
      <c r="S136" s="2">
        <v>0.83695652173913049</v>
      </c>
      <c r="T136" s="2">
        <v>0</v>
      </c>
      <c r="U136" s="2">
        <v>1.8777173913043479</v>
      </c>
      <c r="V136" s="2">
        <v>5.2457466918714557E-2</v>
      </c>
      <c r="W136" s="2">
        <v>0.43478260869565216</v>
      </c>
      <c r="X136" s="2">
        <v>0</v>
      </c>
      <c r="Y136" s="2">
        <v>2.4972826086956523</v>
      </c>
      <c r="Z136" s="2">
        <v>5.6658265070363374E-2</v>
      </c>
      <c r="AA136" s="2">
        <v>0</v>
      </c>
      <c r="AB136" s="2">
        <v>0</v>
      </c>
      <c r="AC136" s="2">
        <v>0</v>
      </c>
      <c r="AD136" s="2">
        <v>40.081521739130437</v>
      </c>
      <c r="AE136" s="2">
        <v>0</v>
      </c>
      <c r="AF136" s="2">
        <v>0</v>
      </c>
      <c r="AG136" s="2">
        <v>0</v>
      </c>
      <c r="AH136" t="s">
        <v>145</v>
      </c>
      <c r="AI136">
        <v>4</v>
      </c>
    </row>
    <row r="137" spans="1:35" x14ac:dyDescent="0.25">
      <c r="A137" t="s">
        <v>634</v>
      </c>
      <c r="B137" t="s">
        <v>310</v>
      </c>
      <c r="C137" t="s">
        <v>503</v>
      </c>
      <c r="D137" t="s">
        <v>603</v>
      </c>
      <c r="E137" s="2">
        <v>57.315217391304351</v>
      </c>
      <c r="F137" s="2">
        <v>5.4130434782608692</v>
      </c>
      <c r="G137" s="2">
        <v>0</v>
      </c>
      <c r="H137" s="2">
        <v>0.40217391304347827</v>
      </c>
      <c r="I137" s="2">
        <v>5.7391304347826084</v>
      </c>
      <c r="J137" s="2">
        <v>0</v>
      </c>
      <c r="K137" s="2">
        <v>3.8260869565217392</v>
      </c>
      <c r="L137" s="2">
        <v>1.2017391304347824</v>
      </c>
      <c r="M137" s="2">
        <v>5.8152173913043477</v>
      </c>
      <c r="N137" s="2">
        <v>0</v>
      </c>
      <c r="O137" s="2">
        <v>0.10146026929641569</v>
      </c>
      <c r="P137" s="2">
        <v>0</v>
      </c>
      <c r="Q137" s="2">
        <v>0</v>
      </c>
      <c r="R137" s="2">
        <v>0</v>
      </c>
      <c r="S137" s="2">
        <v>1.6569565217391304</v>
      </c>
      <c r="T137" s="2">
        <v>1.3911956521739133</v>
      </c>
      <c r="U137" s="2">
        <v>0</v>
      </c>
      <c r="V137" s="2">
        <v>5.3182249194007214E-2</v>
      </c>
      <c r="W137" s="2">
        <v>3.3030434782608689</v>
      </c>
      <c r="X137" s="2">
        <v>2.2922826086956523</v>
      </c>
      <c r="Y137" s="2">
        <v>2.9413043478260867</v>
      </c>
      <c r="Z137" s="2">
        <v>0.14894177887350654</v>
      </c>
      <c r="AA137" s="2">
        <v>0</v>
      </c>
      <c r="AB137" s="2">
        <v>0</v>
      </c>
      <c r="AC137" s="2">
        <v>0</v>
      </c>
      <c r="AD137" s="2">
        <v>7.6820652173913047</v>
      </c>
      <c r="AE137" s="2">
        <v>0</v>
      </c>
      <c r="AF137" s="2">
        <v>0</v>
      </c>
      <c r="AG137" s="2">
        <v>0</v>
      </c>
      <c r="AH137" t="s">
        <v>90</v>
      </c>
      <c r="AI137">
        <v>4</v>
      </c>
    </row>
    <row r="138" spans="1:35" x14ac:dyDescent="0.25">
      <c r="A138" t="s">
        <v>634</v>
      </c>
      <c r="B138" t="s">
        <v>376</v>
      </c>
      <c r="C138" t="s">
        <v>536</v>
      </c>
      <c r="D138" t="s">
        <v>582</v>
      </c>
      <c r="E138" s="2">
        <v>65.597826086956516</v>
      </c>
      <c r="F138" s="2">
        <v>5.2173913043478262</v>
      </c>
      <c r="G138" s="2">
        <v>0.56521739130434778</v>
      </c>
      <c r="H138" s="2">
        <v>0.45652173913043476</v>
      </c>
      <c r="I138" s="2">
        <v>0.84782608695652173</v>
      </c>
      <c r="J138" s="2">
        <v>0</v>
      </c>
      <c r="K138" s="2">
        <v>0</v>
      </c>
      <c r="L138" s="2">
        <v>5.3143478260869568</v>
      </c>
      <c r="M138" s="2">
        <v>0</v>
      </c>
      <c r="N138" s="2">
        <v>4.2445652173913047</v>
      </c>
      <c r="O138" s="2">
        <v>6.4705882352941183E-2</v>
      </c>
      <c r="P138" s="2">
        <v>0</v>
      </c>
      <c r="Q138" s="2">
        <v>4.9592391304347823</v>
      </c>
      <c r="R138" s="2">
        <v>7.5600662800331397E-2</v>
      </c>
      <c r="S138" s="2">
        <v>0.92663043478260865</v>
      </c>
      <c r="T138" s="2">
        <v>7.0570652173913047</v>
      </c>
      <c r="U138" s="2">
        <v>0</v>
      </c>
      <c r="V138" s="2">
        <v>0.12170671085335544</v>
      </c>
      <c r="W138" s="2">
        <v>1.1086956521739131</v>
      </c>
      <c r="X138" s="2">
        <v>8.8804347826086953</v>
      </c>
      <c r="Y138" s="2">
        <v>0</v>
      </c>
      <c r="Z138" s="2">
        <v>0.1522783761391881</v>
      </c>
      <c r="AA138" s="2">
        <v>0</v>
      </c>
      <c r="AB138" s="2">
        <v>0</v>
      </c>
      <c r="AC138" s="2">
        <v>0</v>
      </c>
      <c r="AD138" s="2">
        <v>0</v>
      </c>
      <c r="AE138" s="2">
        <v>0</v>
      </c>
      <c r="AF138" s="2">
        <v>0</v>
      </c>
      <c r="AG138" s="2">
        <v>0</v>
      </c>
      <c r="AH138" t="s">
        <v>156</v>
      </c>
      <c r="AI138">
        <v>4</v>
      </c>
    </row>
    <row r="139" spans="1:35" x14ac:dyDescent="0.25">
      <c r="A139" t="s">
        <v>634</v>
      </c>
      <c r="B139" t="s">
        <v>337</v>
      </c>
      <c r="C139" t="s">
        <v>509</v>
      </c>
      <c r="D139" t="s">
        <v>590</v>
      </c>
      <c r="E139" s="2">
        <v>155.56521739130434</v>
      </c>
      <c r="F139" s="2">
        <v>5.2961956521739131</v>
      </c>
      <c r="G139" s="2">
        <v>0.14130434782608695</v>
      </c>
      <c r="H139" s="2">
        <v>1.2880434782608696</v>
      </c>
      <c r="I139" s="2">
        <v>5.6766304347826084</v>
      </c>
      <c r="J139" s="2">
        <v>0</v>
      </c>
      <c r="K139" s="2">
        <v>0</v>
      </c>
      <c r="L139" s="2">
        <v>1.5459782608695651</v>
      </c>
      <c r="M139" s="2">
        <v>5.4320652173913047</v>
      </c>
      <c r="N139" s="2">
        <v>0</v>
      </c>
      <c r="O139" s="2">
        <v>3.4918250419228622E-2</v>
      </c>
      <c r="P139" s="2">
        <v>5.7309782608695654</v>
      </c>
      <c r="Q139" s="2">
        <v>0</v>
      </c>
      <c r="R139" s="2">
        <v>3.6839714924538851E-2</v>
      </c>
      <c r="S139" s="2">
        <v>3.0973913043478261</v>
      </c>
      <c r="T139" s="2">
        <v>8.8552173913043504</v>
      </c>
      <c r="U139" s="2">
        <v>0</v>
      </c>
      <c r="V139" s="2">
        <v>7.6833426495248769E-2</v>
      </c>
      <c r="W139" s="2">
        <v>3.223913043478261</v>
      </c>
      <c r="X139" s="2">
        <v>8.4821739130434821</v>
      </c>
      <c r="Y139" s="2">
        <v>0</v>
      </c>
      <c r="Z139" s="2">
        <v>7.5248742314141998E-2</v>
      </c>
      <c r="AA139" s="2">
        <v>0</v>
      </c>
      <c r="AB139" s="2">
        <v>0</v>
      </c>
      <c r="AC139" s="2">
        <v>0</v>
      </c>
      <c r="AD139" s="2">
        <v>0</v>
      </c>
      <c r="AE139" s="2">
        <v>0</v>
      </c>
      <c r="AF139" s="2">
        <v>0</v>
      </c>
      <c r="AG139" s="2">
        <v>0</v>
      </c>
      <c r="AH139" t="s">
        <v>117</v>
      </c>
      <c r="AI139">
        <v>4</v>
      </c>
    </row>
    <row r="140" spans="1:35" x14ac:dyDescent="0.25">
      <c r="A140" t="s">
        <v>634</v>
      </c>
      <c r="B140" t="s">
        <v>390</v>
      </c>
      <c r="C140" t="s">
        <v>515</v>
      </c>
      <c r="D140" t="s">
        <v>618</v>
      </c>
      <c r="E140" s="2">
        <v>55.141304347826086</v>
      </c>
      <c r="F140" s="2">
        <v>13.904891304347826</v>
      </c>
      <c r="G140" s="2">
        <v>0.17391304347826086</v>
      </c>
      <c r="H140" s="2">
        <v>0.21195652173913043</v>
      </c>
      <c r="I140" s="2">
        <v>0</v>
      </c>
      <c r="J140" s="2">
        <v>0</v>
      </c>
      <c r="K140" s="2">
        <v>2.7581521739130435</v>
      </c>
      <c r="L140" s="2">
        <v>4.9026086956521739</v>
      </c>
      <c r="M140" s="2">
        <v>3.3342391304347827</v>
      </c>
      <c r="N140" s="2">
        <v>1.5407608695652173</v>
      </c>
      <c r="O140" s="2">
        <v>8.8409225310467174E-2</v>
      </c>
      <c r="P140" s="2">
        <v>0</v>
      </c>
      <c r="Q140" s="2">
        <v>4.5597826086956523</v>
      </c>
      <c r="R140" s="2">
        <v>8.2692686773112561E-2</v>
      </c>
      <c r="S140" s="2">
        <v>4.3086956521739133</v>
      </c>
      <c r="T140" s="2">
        <v>4.3347826086956518</v>
      </c>
      <c r="U140" s="2">
        <v>0</v>
      </c>
      <c r="V140" s="2">
        <v>0.15675142913463433</v>
      </c>
      <c r="W140" s="2">
        <v>1.652934782608696</v>
      </c>
      <c r="X140" s="2">
        <v>5.5533695652173929</v>
      </c>
      <c r="Y140" s="2">
        <v>0</v>
      </c>
      <c r="Z140" s="2">
        <v>0.13068795584466789</v>
      </c>
      <c r="AA140" s="2">
        <v>0</v>
      </c>
      <c r="AB140" s="2">
        <v>0</v>
      </c>
      <c r="AC140" s="2">
        <v>0</v>
      </c>
      <c r="AD140" s="2">
        <v>33.804347826086953</v>
      </c>
      <c r="AE140" s="2">
        <v>0</v>
      </c>
      <c r="AF140" s="2">
        <v>0</v>
      </c>
      <c r="AG140" s="2">
        <v>0</v>
      </c>
      <c r="AH140" t="s">
        <v>170</v>
      </c>
      <c r="AI140">
        <v>4</v>
      </c>
    </row>
    <row r="141" spans="1:35" x14ac:dyDescent="0.25">
      <c r="A141" t="s">
        <v>634</v>
      </c>
      <c r="B141" t="s">
        <v>224</v>
      </c>
      <c r="C141" t="s">
        <v>444</v>
      </c>
      <c r="D141" t="s">
        <v>570</v>
      </c>
      <c r="E141" s="2">
        <v>88.934782608695656</v>
      </c>
      <c r="F141" s="2">
        <v>5.5326086956521738</v>
      </c>
      <c r="G141" s="2">
        <v>0.42391304347826086</v>
      </c>
      <c r="H141" s="2">
        <v>0.46326086956521745</v>
      </c>
      <c r="I141" s="2">
        <v>1.9782608695652173</v>
      </c>
      <c r="J141" s="2">
        <v>0</v>
      </c>
      <c r="K141" s="2">
        <v>0</v>
      </c>
      <c r="L141" s="2">
        <v>9.1839130434782597</v>
      </c>
      <c r="M141" s="2">
        <v>9.9522826086956542</v>
      </c>
      <c r="N141" s="2">
        <v>0</v>
      </c>
      <c r="O141" s="2">
        <v>0.11190540210217552</v>
      </c>
      <c r="P141" s="2">
        <v>0</v>
      </c>
      <c r="Q141" s="2">
        <v>7.0327173913043461</v>
      </c>
      <c r="R141" s="2">
        <v>7.9077242727939354E-2</v>
      </c>
      <c r="S141" s="2">
        <v>4.8333695652173905</v>
      </c>
      <c r="T141" s="2">
        <v>4.4698913043478239</v>
      </c>
      <c r="U141" s="2">
        <v>0</v>
      </c>
      <c r="V141" s="2">
        <v>0.10460767538499141</v>
      </c>
      <c r="W141" s="2">
        <v>4.9410869565217403</v>
      </c>
      <c r="X141" s="2">
        <v>3.8728260869565201</v>
      </c>
      <c r="Y141" s="2">
        <v>0</v>
      </c>
      <c r="Z141" s="2">
        <v>9.9105353214372999E-2</v>
      </c>
      <c r="AA141" s="2">
        <v>0</v>
      </c>
      <c r="AB141" s="2">
        <v>5.98054347826087</v>
      </c>
      <c r="AC141" s="2">
        <v>0</v>
      </c>
      <c r="AD141" s="2">
        <v>0</v>
      </c>
      <c r="AE141" s="2">
        <v>0</v>
      </c>
      <c r="AF141" s="2">
        <v>0</v>
      </c>
      <c r="AG141" s="2">
        <v>0</v>
      </c>
      <c r="AH141" t="s">
        <v>4</v>
      </c>
      <c r="AI141">
        <v>4</v>
      </c>
    </row>
    <row r="142" spans="1:35" x14ac:dyDescent="0.25">
      <c r="A142" t="s">
        <v>634</v>
      </c>
      <c r="B142" t="s">
        <v>229</v>
      </c>
      <c r="C142" t="s">
        <v>448</v>
      </c>
      <c r="D142" t="s">
        <v>573</v>
      </c>
      <c r="E142" s="2">
        <v>158.82608695652175</v>
      </c>
      <c r="F142" s="2">
        <v>64.127717391304344</v>
      </c>
      <c r="G142" s="2">
        <v>1.1304347826086956</v>
      </c>
      <c r="H142" s="2">
        <v>0</v>
      </c>
      <c r="I142" s="2">
        <v>3.6467391304347827</v>
      </c>
      <c r="J142" s="2">
        <v>0</v>
      </c>
      <c r="K142" s="2">
        <v>0</v>
      </c>
      <c r="L142" s="2">
        <v>5.8695652173913047</v>
      </c>
      <c r="M142" s="2">
        <v>4.4266304347826084</v>
      </c>
      <c r="N142" s="2">
        <v>13.894021739130435</v>
      </c>
      <c r="O142" s="2">
        <v>0.11535039693402682</v>
      </c>
      <c r="P142" s="2">
        <v>5.4782608695652177</v>
      </c>
      <c r="Q142" s="2">
        <v>22.980978260869566</v>
      </c>
      <c r="R142" s="2">
        <v>0.17918491650698057</v>
      </c>
      <c r="S142" s="2">
        <v>4.6059782608695654</v>
      </c>
      <c r="T142" s="2">
        <v>25.217391304347824</v>
      </c>
      <c r="U142" s="2">
        <v>0</v>
      </c>
      <c r="V142" s="2">
        <v>0.18777374760470844</v>
      </c>
      <c r="W142" s="2">
        <v>6.2798913043478262</v>
      </c>
      <c r="X142" s="2">
        <v>21.538043478260871</v>
      </c>
      <c r="Y142" s="2">
        <v>0</v>
      </c>
      <c r="Z142" s="2">
        <v>0.17514713933753079</v>
      </c>
      <c r="AA142" s="2">
        <v>0</v>
      </c>
      <c r="AB142" s="2">
        <v>0</v>
      </c>
      <c r="AC142" s="2">
        <v>0</v>
      </c>
      <c r="AD142" s="2">
        <v>0</v>
      </c>
      <c r="AE142" s="2">
        <v>0</v>
      </c>
      <c r="AF142" s="2">
        <v>0</v>
      </c>
      <c r="AG142" s="2">
        <v>1.6956521739130435</v>
      </c>
      <c r="AH142" t="s">
        <v>9</v>
      </c>
      <c r="AI142">
        <v>4</v>
      </c>
    </row>
    <row r="143" spans="1:35" x14ac:dyDescent="0.25">
      <c r="A143" t="s">
        <v>634</v>
      </c>
      <c r="B143" t="s">
        <v>377</v>
      </c>
      <c r="C143" t="s">
        <v>468</v>
      </c>
      <c r="D143" t="s">
        <v>589</v>
      </c>
      <c r="E143" s="2">
        <v>77.206521739130437</v>
      </c>
      <c r="F143" s="2">
        <v>5.6521739130434785</v>
      </c>
      <c r="G143" s="2">
        <v>0.36956521739130432</v>
      </c>
      <c r="H143" s="2">
        <v>0.10597826086956522</v>
      </c>
      <c r="I143" s="2">
        <v>2.1739130434782608</v>
      </c>
      <c r="J143" s="2">
        <v>0</v>
      </c>
      <c r="K143" s="2">
        <v>0</v>
      </c>
      <c r="L143" s="2">
        <v>8.3945652173913015</v>
      </c>
      <c r="M143" s="2">
        <v>5.7380434782608702</v>
      </c>
      <c r="N143" s="2">
        <v>4.9461956521739134</v>
      </c>
      <c r="O143" s="2">
        <v>0.13838518935660987</v>
      </c>
      <c r="P143" s="2">
        <v>4.5977173913043465</v>
      </c>
      <c r="Q143" s="2">
        <v>3.8592391304347826</v>
      </c>
      <c r="R143" s="2">
        <v>0.10953681543009995</v>
      </c>
      <c r="S143" s="2">
        <v>13.540000000000006</v>
      </c>
      <c r="T143" s="2">
        <v>15.466521739130435</v>
      </c>
      <c r="U143" s="2">
        <v>0</v>
      </c>
      <c r="V143" s="2">
        <v>0.3757004082781924</v>
      </c>
      <c r="W143" s="2">
        <v>10.542608695652175</v>
      </c>
      <c r="X143" s="2">
        <v>14.896847826086955</v>
      </c>
      <c r="Y143" s="2">
        <v>2.740326086956522</v>
      </c>
      <c r="Z143" s="2">
        <v>0.36499225679290442</v>
      </c>
      <c r="AA143" s="2">
        <v>0</v>
      </c>
      <c r="AB143" s="2">
        <v>0</v>
      </c>
      <c r="AC143" s="2">
        <v>0</v>
      </c>
      <c r="AD143" s="2">
        <v>49.894673913043484</v>
      </c>
      <c r="AE143" s="2">
        <v>0</v>
      </c>
      <c r="AF143" s="2">
        <v>0</v>
      </c>
      <c r="AG143" s="2">
        <v>0</v>
      </c>
      <c r="AH143" t="s">
        <v>157</v>
      </c>
      <c r="AI143">
        <v>4</v>
      </c>
    </row>
    <row r="144" spans="1:35" x14ac:dyDescent="0.25">
      <c r="A144" t="s">
        <v>634</v>
      </c>
      <c r="B144" t="s">
        <v>389</v>
      </c>
      <c r="C144" t="s">
        <v>539</v>
      </c>
      <c r="D144" t="s">
        <v>628</v>
      </c>
      <c r="E144" s="2">
        <v>66.380434782608702</v>
      </c>
      <c r="F144" s="2">
        <v>5.1304347826086953</v>
      </c>
      <c r="G144" s="2">
        <v>0.4891304347826087</v>
      </c>
      <c r="H144" s="2">
        <v>0.32608695652173914</v>
      </c>
      <c r="I144" s="2">
        <v>0.27717391304347827</v>
      </c>
      <c r="J144" s="2">
        <v>0</v>
      </c>
      <c r="K144" s="2">
        <v>0</v>
      </c>
      <c r="L144" s="2">
        <v>6.4931521739130433</v>
      </c>
      <c r="M144" s="2">
        <v>0.1766304347826087</v>
      </c>
      <c r="N144" s="2">
        <v>5.6521739130434785</v>
      </c>
      <c r="O144" s="2">
        <v>8.7809071557229404E-2</v>
      </c>
      <c r="P144" s="2">
        <v>4.5597826086956523</v>
      </c>
      <c r="Q144" s="2">
        <v>4.4076086956521738</v>
      </c>
      <c r="R144" s="2">
        <v>0.13509087931881447</v>
      </c>
      <c r="S144" s="2">
        <v>5.3525</v>
      </c>
      <c r="T144" s="2">
        <v>2.1930434782608699</v>
      </c>
      <c r="U144" s="2">
        <v>0</v>
      </c>
      <c r="V144" s="2">
        <v>0.11367119698706402</v>
      </c>
      <c r="W144" s="2">
        <v>0.52456521739130446</v>
      </c>
      <c r="X144" s="2">
        <v>6.7459782608695624</v>
      </c>
      <c r="Y144" s="2">
        <v>0.74228260869565243</v>
      </c>
      <c r="Z144" s="2">
        <v>0.1207106598984771</v>
      </c>
      <c r="AA144" s="2">
        <v>0</v>
      </c>
      <c r="AB144" s="2">
        <v>0</v>
      </c>
      <c r="AC144" s="2">
        <v>0</v>
      </c>
      <c r="AD144" s="2">
        <v>0</v>
      </c>
      <c r="AE144" s="2">
        <v>0</v>
      </c>
      <c r="AF144" s="2">
        <v>0</v>
      </c>
      <c r="AG144" s="2">
        <v>0</v>
      </c>
      <c r="AH144" t="s">
        <v>169</v>
      </c>
      <c r="AI144">
        <v>4</v>
      </c>
    </row>
    <row r="145" spans="1:35" x14ac:dyDescent="0.25">
      <c r="A145" t="s">
        <v>634</v>
      </c>
      <c r="B145" t="s">
        <v>439</v>
      </c>
      <c r="C145" t="s">
        <v>452</v>
      </c>
      <c r="D145" t="s">
        <v>577</v>
      </c>
      <c r="E145" s="2">
        <v>40.652173913043477</v>
      </c>
      <c r="F145" s="2">
        <v>14.125</v>
      </c>
      <c r="G145" s="2">
        <v>0.12228260869565218</v>
      </c>
      <c r="H145" s="2">
        <v>5.9782608695652176E-2</v>
      </c>
      <c r="I145" s="2">
        <v>0</v>
      </c>
      <c r="J145" s="2">
        <v>0</v>
      </c>
      <c r="K145" s="2">
        <v>0</v>
      </c>
      <c r="L145" s="2">
        <v>0</v>
      </c>
      <c r="M145" s="2">
        <v>0</v>
      </c>
      <c r="N145" s="2">
        <v>6.6385869565217392</v>
      </c>
      <c r="O145" s="2">
        <v>0.16330213903743315</v>
      </c>
      <c r="P145" s="2">
        <v>5.0733695652173916</v>
      </c>
      <c r="Q145" s="2">
        <v>0</v>
      </c>
      <c r="R145" s="2">
        <v>0.12479946524064173</v>
      </c>
      <c r="S145" s="2">
        <v>0</v>
      </c>
      <c r="T145" s="2">
        <v>0</v>
      </c>
      <c r="U145" s="2">
        <v>0</v>
      </c>
      <c r="V145" s="2">
        <v>0</v>
      </c>
      <c r="W145" s="2">
        <v>0</v>
      </c>
      <c r="X145" s="2">
        <v>0.17119565217391305</v>
      </c>
      <c r="Y145" s="2">
        <v>0</v>
      </c>
      <c r="Z145" s="2">
        <v>4.2112299465240643E-3</v>
      </c>
      <c r="AA145" s="2">
        <v>0</v>
      </c>
      <c r="AB145" s="2">
        <v>0</v>
      </c>
      <c r="AC145" s="2">
        <v>0</v>
      </c>
      <c r="AD145" s="2">
        <v>0</v>
      </c>
      <c r="AE145" s="2">
        <v>0</v>
      </c>
      <c r="AF145" s="2">
        <v>0</v>
      </c>
      <c r="AG145" s="2">
        <v>0</v>
      </c>
      <c r="AH145" t="s">
        <v>219</v>
      </c>
      <c r="AI145">
        <v>4</v>
      </c>
    </row>
    <row r="146" spans="1:35" x14ac:dyDescent="0.25">
      <c r="A146" t="s">
        <v>634</v>
      </c>
      <c r="B146" t="s">
        <v>358</v>
      </c>
      <c r="C146" t="s">
        <v>452</v>
      </c>
      <c r="D146" t="s">
        <v>577</v>
      </c>
      <c r="E146" s="2">
        <v>68.543478260869563</v>
      </c>
      <c r="F146" s="2">
        <v>6.7798913043478262</v>
      </c>
      <c r="G146" s="2">
        <v>0</v>
      </c>
      <c r="H146" s="2">
        <v>0</v>
      </c>
      <c r="I146" s="2">
        <v>0</v>
      </c>
      <c r="J146" s="2">
        <v>0</v>
      </c>
      <c r="K146" s="2">
        <v>0</v>
      </c>
      <c r="L146" s="2">
        <v>5.6711956521739131</v>
      </c>
      <c r="M146" s="2">
        <v>2.9565217391304346</v>
      </c>
      <c r="N146" s="2">
        <v>0</v>
      </c>
      <c r="O146" s="2">
        <v>4.3133523628290517E-2</v>
      </c>
      <c r="P146" s="2">
        <v>0</v>
      </c>
      <c r="Q146" s="2">
        <v>5.0652173913043477</v>
      </c>
      <c r="R146" s="2">
        <v>7.3897875039644789E-2</v>
      </c>
      <c r="S146" s="2">
        <v>0.45380434782608697</v>
      </c>
      <c r="T146" s="2">
        <v>4.4646739130434785</v>
      </c>
      <c r="U146" s="2">
        <v>0</v>
      </c>
      <c r="V146" s="2">
        <v>7.1757056771328903E-2</v>
      </c>
      <c r="W146" s="2">
        <v>8.633152173913043</v>
      </c>
      <c r="X146" s="2">
        <v>5.147608695652174</v>
      </c>
      <c r="Y146" s="2">
        <v>0</v>
      </c>
      <c r="Z146" s="2">
        <v>0.20105137963843958</v>
      </c>
      <c r="AA146" s="2">
        <v>0</v>
      </c>
      <c r="AB146" s="2">
        <v>5.3913043478260869</v>
      </c>
      <c r="AC146" s="2">
        <v>0</v>
      </c>
      <c r="AD146" s="2">
        <v>0</v>
      </c>
      <c r="AE146" s="2">
        <v>0</v>
      </c>
      <c r="AF146" s="2">
        <v>0</v>
      </c>
      <c r="AG146" s="2">
        <v>0</v>
      </c>
      <c r="AH146" t="s">
        <v>138</v>
      </c>
      <c r="AI146">
        <v>4</v>
      </c>
    </row>
    <row r="147" spans="1:35" x14ac:dyDescent="0.25">
      <c r="A147" t="s">
        <v>634</v>
      </c>
      <c r="B147" t="s">
        <v>420</v>
      </c>
      <c r="C147" t="s">
        <v>535</v>
      </c>
      <c r="D147" t="s">
        <v>574</v>
      </c>
      <c r="E147" s="2">
        <v>58.043478260869563</v>
      </c>
      <c r="F147" s="2">
        <v>3.2173913043478262</v>
      </c>
      <c r="G147" s="2">
        <v>0</v>
      </c>
      <c r="H147" s="2">
        <v>0</v>
      </c>
      <c r="I147" s="2">
        <v>0</v>
      </c>
      <c r="J147" s="2">
        <v>0</v>
      </c>
      <c r="K147" s="2">
        <v>0</v>
      </c>
      <c r="L147" s="2">
        <v>5.3260869565217392</v>
      </c>
      <c r="M147" s="2">
        <v>0</v>
      </c>
      <c r="N147" s="2">
        <v>4.8913043478260869</v>
      </c>
      <c r="O147" s="2">
        <v>8.4269662921348312E-2</v>
      </c>
      <c r="P147" s="2">
        <v>0</v>
      </c>
      <c r="Q147" s="2">
        <v>0</v>
      </c>
      <c r="R147" s="2">
        <v>0</v>
      </c>
      <c r="S147" s="2">
        <v>4.9429347826086953</v>
      </c>
      <c r="T147" s="2">
        <v>0.125</v>
      </c>
      <c r="U147" s="2">
        <v>0</v>
      </c>
      <c r="V147" s="2">
        <v>8.7312734082397009E-2</v>
      </c>
      <c r="W147" s="2">
        <v>5.0434782608695654</v>
      </c>
      <c r="X147" s="2">
        <v>5.2989130434782608</v>
      </c>
      <c r="Y147" s="2">
        <v>0</v>
      </c>
      <c r="Z147" s="2">
        <v>0.17818352059925094</v>
      </c>
      <c r="AA147" s="2">
        <v>0</v>
      </c>
      <c r="AB147" s="2">
        <v>5.0788043478260869</v>
      </c>
      <c r="AC147" s="2">
        <v>0</v>
      </c>
      <c r="AD147" s="2">
        <v>0</v>
      </c>
      <c r="AE147" s="2">
        <v>0</v>
      </c>
      <c r="AF147" s="2">
        <v>0</v>
      </c>
      <c r="AG147" s="2">
        <v>0</v>
      </c>
      <c r="AH147" t="s">
        <v>200</v>
      </c>
      <c r="AI147">
        <v>4</v>
      </c>
    </row>
    <row r="148" spans="1:35" x14ac:dyDescent="0.25">
      <c r="A148" t="s">
        <v>634</v>
      </c>
      <c r="B148" t="s">
        <v>324</v>
      </c>
      <c r="C148" t="s">
        <v>513</v>
      </c>
      <c r="D148" t="s">
        <v>616</v>
      </c>
      <c r="E148" s="2">
        <v>61.173913043478258</v>
      </c>
      <c r="F148" s="2">
        <v>20.418586956521743</v>
      </c>
      <c r="G148" s="2">
        <v>0.42391304347826086</v>
      </c>
      <c r="H148" s="2">
        <v>0.2608695652173913</v>
      </c>
      <c r="I148" s="2">
        <v>0</v>
      </c>
      <c r="J148" s="2">
        <v>0</v>
      </c>
      <c r="K148" s="2">
        <v>0</v>
      </c>
      <c r="L148" s="2">
        <v>3.7533695652173926</v>
      </c>
      <c r="M148" s="2">
        <v>0</v>
      </c>
      <c r="N148" s="2">
        <v>5.0815217391304346</v>
      </c>
      <c r="O148" s="2">
        <v>8.3066808813077472E-2</v>
      </c>
      <c r="P148" s="2">
        <v>1.853478260869565</v>
      </c>
      <c r="Q148" s="2">
        <v>4.0846739130434777</v>
      </c>
      <c r="R148" s="2">
        <v>9.7070007107320527E-2</v>
      </c>
      <c r="S148" s="2">
        <v>2.3351086956521745</v>
      </c>
      <c r="T148" s="2">
        <v>1.4082608695652177</v>
      </c>
      <c r="U148" s="2">
        <v>0</v>
      </c>
      <c r="V148" s="2">
        <v>6.1192253020611251E-2</v>
      </c>
      <c r="W148" s="2">
        <v>1.4419565217391304</v>
      </c>
      <c r="X148" s="2">
        <v>2.8577173913043481</v>
      </c>
      <c r="Y148" s="2">
        <v>8.2282608695652182E-2</v>
      </c>
      <c r="Z148" s="2">
        <v>7.1631130063965889E-2</v>
      </c>
      <c r="AA148" s="2">
        <v>0</v>
      </c>
      <c r="AB148" s="2">
        <v>0</v>
      </c>
      <c r="AC148" s="2">
        <v>0</v>
      </c>
      <c r="AD148" s="2">
        <v>0</v>
      </c>
      <c r="AE148" s="2">
        <v>0</v>
      </c>
      <c r="AF148" s="2">
        <v>0</v>
      </c>
      <c r="AG148" s="2">
        <v>0</v>
      </c>
      <c r="AH148" t="s">
        <v>104</v>
      </c>
      <c r="AI148">
        <v>4</v>
      </c>
    </row>
    <row r="149" spans="1:35" x14ac:dyDescent="0.25">
      <c r="A149" t="s">
        <v>634</v>
      </c>
      <c r="B149" t="s">
        <v>427</v>
      </c>
      <c r="C149" t="s">
        <v>441</v>
      </c>
      <c r="D149" t="s">
        <v>568</v>
      </c>
      <c r="E149" s="2">
        <v>95.065217391304344</v>
      </c>
      <c r="F149" s="2">
        <v>5.3913043478260869</v>
      </c>
      <c r="G149" s="2">
        <v>0</v>
      </c>
      <c r="H149" s="2">
        <v>0</v>
      </c>
      <c r="I149" s="2">
        <v>0</v>
      </c>
      <c r="J149" s="2">
        <v>0</v>
      </c>
      <c r="K149" s="2">
        <v>0</v>
      </c>
      <c r="L149" s="2">
        <v>6.701956521739131</v>
      </c>
      <c r="M149" s="2">
        <v>3.4782608695652173</v>
      </c>
      <c r="N149" s="2">
        <v>6.661847826086956</v>
      </c>
      <c r="O149" s="2">
        <v>0.10666476103361537</v>
      </c>
      <c r="P149" s="2">
        <v>9.759130434782616</v>
      </c>
      <c r="Q149" s="2">
        <v>3.8451086956521752</v>
      </c>
      <c r="R149" s="2">
        <v>0.14310427624056721</v>
      </c>
      <c r="S149" s="2">
        <v>0.98793478260869561</v>
      </c>
      <c r="T149" s="2">
        <v>3.808913043478261</v>
      </c>
      <c r="U149" s="2">
        <v>0</v>
      </c>
      <c r="V149" s="2">
        <v>5.04584953121427E-2</v>
      </c>
      <c r="W149" s="2">
        <v>0.66999999999999993</v>
      </c>
      <c r="X149" s="2">
        <v>5.6142391304347834</v>
      </c>
      <c r="Y149" s="2">
        <v>0</v>
      </c>
      <c r="Z149" s="2">
        <v>6.6104504916533288E-2</v>
      </c>
      <c r="AA149" s="2">
        <v>0</v>
      </c>
      <c r="AB149" s="2">
        <v>0</v>
      </c>
      <c r="AC149" s="2">
        <v>0</v>
      </c>
      <c r="AD149" s="2">
        <v>0</v>
      </c>
      <c r="AE149" s="2">
        <v>0</v>
      </c>
      <c r="AF149" s="2">
        <v>0</v>
      </c>
      <c r="AG149" s="2">
        <v>0</v>
      </c>
      <c r="AH149" t="s">
        <v>207</v>
      </c>
      <c r="AI149">
        <v>4</v>
      </c>
    </row>
    <row r="150" spans="1:35" x14ac:dyDescent="0.25">
      <c r="A150" t="s">
        <v>634</v>
      </c>
      <c r="B150" t="s">
        <v>271</v>
      </c>
      <c r="C150" t="s">
        <v>476</v>
      </c>
      <c r="D150" t="s">
        <v>595</v>
      </c>
      <c r="E150" s="2">
        <v>127.29347826086956</v>
      </c>
      <c r="F150" s="2">
        <v>10.826086956521738</v>
      </c>
      <c r="G150" s="2">
        <v>2.8260869565217391E-2</v>
      </c>
      <c r="H150" s="2">
        <v>0.76086956521739135</v>
      </c>
      <c r="I150" s="2">
        <v>5.4864130434782608</v>
      </c>
      <c r="J150" s="2">
        <v>0</v>
      </c>
      <c r="K150" s="2">
        <v>0</v>
      </c>
      <c r="L150" s="2">
        <v>4.625</v>
      </c>
      <c r="M150" s="2">
        <v>15.975543478260869</v>
      </c>
      <c r="N150" s="2">
        <v>5.5842391304347823</v>
      </c>
      <c r="O150" s="2">
        <v>0.16937067714114934</v>
      </c>
      <c r="P150" s="2">
        <v>10.171195652173912</v>
      </c>
      <c r="Q150" s="2">
        <v>0</v>
      </c>
      <c r="R150" s="2">
        <v>7.9903509520963187E-2</v>
      </c>
      <c r="S150" s="2">
        <v>9.5733695652173907</v>
      </c>
      <c r="T150" s="2">
        <v>21.586956521739129</v>
      </c>
      <c r="U150" s="2">
        <v>0</v>
      </c>
      <c r="V150" s="2">
        <v>0.24479122192810177</v>
      </c>
      <c r="W150" s="2">
        <v>10.110326086956524</v>
      </c>
      <c r="X150" s="2">
        <v>14.703152173913043</v>
      </c>
      <c r="Y150" s="2">
        <v>2.8246739130434784</v>
      </c>
      <c r="Z150" s="2">
        <v>0.21712150969174282</v>
      </c>
      <c r="AA150" s="2">
        <v>0</v>
      </c>
      <c r="AB150" s="2">
        <v>0</v>
      </c>
      <c r="AC150" s="2">
        <v>0</v>
      </c>
      <c r="AD150" s="2">
        <v>0</v>
      </c>
      <c r="AE150" s="2">
        <v>0</v>
      </c>
      <c r="AF150" s="2">
        <v>2.5597826086956523</v>
      </c>
      <c r="AG150" s="2">
        <v>0</v>
      </c>
      <c r="AH150" t="s">
        <v>51</v>
      </c>
      <c r="AI150">
        <v>4</v>
      </c>
    </row>
    <row r="151" spans="1:35" x14ac:dyDescent="0.25">
      <c r="A151" t="s">
        <v>634</v>
      </c>
      <c r="B151" t="s">
        <v>277</v>
      </c>
      <c r="C151" t="s">
        <v>481</v>
      </c>
      <c r="D151" t="s">
        <v>599</v>
      </c>
      <c r="E151" s="2">
        <v>102.68478260869566</v>
      </c>
      <c r="F151" s="2">
        <v>4.7826086956521738</v>
      </c>
      <c r="G151" s="2">
        <v>0</v>
      </c>
      <c r="H151" s="2">
        <v>0.60326086956521741</v>
      </c>
      <c r="I151" s="2">
        <v>4.7391304347826084</v>
      </c>
      <c r="J151" s="2">
        <v>0</v>
      </c>
      <c r="K151" s="2">
        <v>0</v>
      </c>
      <c r="L151" s="2">
        <v>5.0027173913043477</v>
      </c>
      <c r="M151" s="2">
        <v>12.369565217391305</v>
      </c>
      <c r="N151" s="2">
        <v>4.0896739130434785</v>
      </c>
      <c r="O151" s="2">
        <v>0.16028898062877103</v>
      </c>
      <c r="P151" s="2">
        <v>0.89130434782608692</v>
      </c>
      <c r="Q151" s="2">
        <v>3.1277173913043477</v>
      </c>
      <c r="R151" s="2">
        <v>3.9139409336297233E-2</v>
      </c>
      <c r="S151" s="2">
        <v>3.0489130434782608</v>
      </c>
      <c r="T151" s="2">
        <v>12.817934782608695</v>
      </c>
      <c r="U151" s="2">
        <v>0</v>
      </c>
      <c r="V151" s="2">
        <v>0.15451995342436753</v>
      </c>
      <c r="W151" s="2">
        <v>5.3695652173913047</v>
      </c>
      <c r="X151" s="2">
        <v>14.676630434782609</v>
      </c>
      <c r="Y151" s="2">
        <v>4.2554347826086953</v>
      </c>
      <c r="Z151" s="2">
        <v>0.23666243251825977</v>
      </c>
      <c r="AA151" s="2">
        <v>0</v>
      </c>
      <c r="AB151" s="2">
        <v>0</v>
      </c>
      <c r="AC151" s="2">
        <v>0</v>
      </c>
      <c r="AD151" s="2">
        <v>0</v>
      </c>
      <c r="AE151" s="2">
        <v>0</v>
      </c>
      <c r="AF151" s="2">
        <v>0</v>
      </c>
      <c r="AG151" s="2">
        <v>1.5163043478260869</v>
      </c>
      <c r="AH151" t="s">
        <v>57</v>
      </c>
      <c r="AI151">
        <v>4</v>
      </c>
    </row>
    <row r="152" spans="1:35" x14ac:dyDescent="0.25">
      <c r="A152" t="s">
        <v>634</v>
      </c>
      <c r="B152" t="s">
        <v>255</v>
      </c>
      <c r="C152" t="s">
        <v>441</v>
      </c>
      <c r="D152" t="s">
        <v>568</v>
      </c>
      <c r="E152" s="2">
        <v>161.4891304347826</v>
      </c>
      <c r="F152" s="2">
        <v>5.3043478260869561</v>
      </c>
      <c r="G152" s="2">
        <v>0.36956521739130432</v>
      </c>
      <c r="H152" s="2">
        <v>0.39130434782608697</v>
      </c>
      <c r="I152" s="2">
        <v>5.0599999999999987</v>
      </c>
      <c r="J152" s="2">
        <v>0</v>
      </c>
      <c r="K152" s="2">
        <v>0</v>
      </c>
      <c r="L152" s="2">
        <v>31.346195652173918</v>
      </c>
      <c r="M152" s="2">
        <v>5.1739130434782608</v>
      </c>
      <c r="N152" s="2">
        <v>6.3010869565217371</v>
      </c>
      <c r="O152" s="2">
        <v>7.1057414013596276E-2</v>
      </c>
      <c r="P152" s="2">
        <v>5.5531521739130429</v>
      </c>
      <c r="Q152" s="2">
        <v>6.0197826086956514</v>
      </c>
      <c r="R152" s="2">
        <v>7.1663862152520699E-2</v>
      </c>
      <c r="S152" s="2">
        <v>12.948043478260873</v>
      </c>
      <c r="T152" s="2">
        <v>24.272608695652174</v>
      </c>
      <c r="U152" s="2">
        <v>0</v>
      </c>
      <c r="V152" s="2">
        <v>0.2304839469610285</v>
      </c>
      <c r="W152" s="2">
        <v>14.050652173913045</v>
      </c>
      <c r="X152" s="2">
        <v>18.455217391304355</v>
      </c>
      <c r="Y152" s="2">
        <v>16.238804347826086</v>
      </c>
      <c r="Z152" s="2">
        <v>0.30184492158578452</v>
      </c>
      <c r="AA152" s="2">
        <v>0</v>
      </c>
      <c r="AB152" s="2">
        <v>0</v>
      </c>
      <c r="AC152" s="2">
        <v>0</v>
      </c>
      <c r="AD152" s="2">
        <v>103.66967391304351</v>
      </c>
      <c r="AE152" s="2">
        <v>5.0434782608695654</v>
      </c>
      <c r="AF152" s="2">
        <v>9.0330434782608684</v>
      </c>
      <c r="AG152" s="2">
        <v>0</v>
      </c>
      <c r="AH152" t="s">
        <v>35</v>
      </c>
      <c r="AI152">
        <v>4</v>
      </c>
    </row>
    <row r="153" spans="1:35" x14ac:dyDescent="0.25">
      <c r="A153" t="s">
        <v>634</v>
      </c>
      <c r="B153" t="s">
        <v>321</v>
      </c>
      <c r="C153" t="s">
        <v>511</v>
      </c>
      <c r="D153" t="s">
        <v>589</v>
      </c>
      <c r="E153" s="2">
        <v>122.82608695652173</v>
      </c>
      <c r="F153" s="2">
        <v>8.6086956521739122</v>
      </c>
      <c r="G153" s="2">
        <v>0.36956521739130432</v>
      </c>
      <c r="H153" s="2">
        <v>0.33152173913043476</v>
      </c>
      <c r="I153" s="2">
        <v>7.7556521739130408</v>
      </c>
      <c r="J153" s="2">
        <v>0</v>
      </c>
      <c r="K153" s="2">
        <v>0</v>
      </c>
      <c r="L153" s="2">
        <v>24.485652173913046</v>
      </c>
      <c r="M153" s="2">
        <v>5.1304347826086953</v>
      </c>
      <c r="N153" s="2">
        <v>2.5178260869565219</v>
      </c>
      <c r="O153" s="2">
        <v>6.2269026548672564E-2</v>
      </c>
      <c r="P153" s="2">
        <v>4.0709782608695653</v>
      </c>
      <c r="Q153" s="2">
        <v>4.7209782608695647</v>
      </c>
      <c r="R153" s="2">
        <v>7.1580530973451337E-2</v>
      </c>
      <c r="S153" s="2">
        <v>10.040434782608697</v>
      </c>
      <c r="T153" s="2">
        <v>11.643043478260862</v>
      </c>
      <c r="U153" s="2">
        <v>0</v>
      </c>
      <c r="V153" s="2">
        <v>0.1765380530973451</v>
      </c>
      <c r="W153" s="2">
        <v>8.9335869565217383</v>
      </c>
      <c r="X153" s="2">
        <v>16.797717391304349</v>
      </c>
      <c r="Y153" s="2">
        <v>5.0135869565217392</v>
      </c>
      <c r="Z153" s="2">
        <v>0.25031238938053102</v>
      </c>
      <c r="AA153" s="2">
        <v>0</v>
      </c>
      <c r="AB153" s="2">
        <v>0</v>
      </c>
      <c r="AC153" s="2">
        <v>0</v>
      </c>
      <c r="AD153" s="2">
        <v>60.071195652173934</v>
      </c>
      <c r="AE153" s="2">
        <v>0</v>
      </c>
      <c r="AF153" s="2">
        <v>0</v>
      </c>
      <c r="AG153" s="2">
        <v>0</v>
      </c>
      <c r="AH153" t="s">
        <v>101</v>
      </c>
      <c r="AI153">
        <v>4</v>
      </c>
    </row>
    <row r="154" spans="1:35" x14ac:dyDescent="0.25">
      <c r="A154" t="s">
        <v>634</v>
      </c>
      <c r="B154" t="s">
        <v>355</v>
      </c>
      <c r="C154" t="s">
        <v>509</v>
      </c>
      <c r="D154" t="s">
        <v>590</v>
      </c>
      <c r="E154" s="2">
        <v>85.434782608695656</v>
      </c>
      <c r="F154" s="2">
        <v>5.5652173913043477</v>
      </c>
      <c r="G154" s="2">
        <v>0.72826086956521741</v>
      </c>
      <c r="H154" s="2">
        <v>0.47423913043478294</v>
      </c>
      <c r="I154" s="2">
        <v>0.78260869565217395</v>
      </c>
      <c r="J154" s="2">
        <v>0</v>
      </c>
      <c r="K154" s="2">
        <v>0</v>
      </c>
      <c r="L154" s="2">
        <v>4.5036956521739135</v>
      </c>
      <c r="M154" s="2">
        <v>5.082934782608695</v>
      </c>
      <c r="N154" s="2">
        <v>0</v>
      </c>
      <c r="O154" s="2">
        <v>5.9494910941475819E-2</v>
      </c>
      <c r="P154" s="2">
        <v>5.3688043478260861</v>
      </c>
      <c r="Q154" s="2">
        <v>0</v>
      </c>
      <c r="R154" s="2">
        <v>6.2840966921119581E-2</v>
      </c>
      <c r="S154" s="2">
        <v>4.8382608695652189</v>
      </c>
      <c r="T154" s="2">
        <v>6.4659782608695648</v>
      </c>
      <c r="U154" s="2">
        <v>0</v>
      </c>
      <c r="V154" s="2">
        <v>0.13231424936386768</v>
      </c>
      <c r="W154" s="2">
        <v>2.444673913043478</v>
      </c>
      <c r="X154" s="2">
        <v>8.6065217391304358</v>
      </c>
      <c r="Y154" s="2">
        <v>0</v>
      </c>
      <c r="Z154" s="2">
        <v>0.12935241730279898</v>
      </c>
      <c r="AA154" s="2">
        <v>0</v>
      </c>
      <c r="AB154" s="2">
        <v>0</v>
      </c>
      <c r="AC154" s="2">
        <v>0</v>
      </c>
      <c r="AD154" s="2">
        <v>0</v>
      </c>
      <c r="AE154" s="2">
        <v>0</v>
      </c>
      <c r="AF154" s="2">
        <v>0</v>
      </c>
      <c r="AG154" s="2">
        <v>0</v>
      </c>
      <c r="AH154" t="s">
        <v>135</v>
      </c>
      <c r="AI154">
        <v>4</v>
      </c>
    </row>
    <row r="155" spans="1:35" x14ac:dyDescent="0.25">
      <c r="A155" t="s">
        <v>634</v>
      </c>
      <c r="B155" t="s">
        <v>238</v>
      </c>
      <c r="C155" t="s">
        <v>441</v>
      </c>
      <c r="D155" t="s">
        <v>568</v>
      </c>
      <c r="E155" s="2">
        <v>107.43478260869566</v>
      </c>
      <c r="F155" s="2">
        <v>32.906304347826094</v>
      </c>
      <c r="G155" s="2">
        <v>0</v>
      </c>
      <c r="H155" s="2">
        <v>0.36956521739130432</v>
      </c>
      <c r="I155" s="2">
        <v>0</v>
      </c>
      <c r="J155" s="2">
        <v>0</v>
      </c>
      <c r="K155" s="2">
        <v>0</v>
      </c>
      <c r="L155" s="2">
        <v>9.2655434782608737</v>
      </c>
      <c r="M155" s="2">
        <v>0</v>
      </c>
      <c r="N155" s="2">
        <v>6.4347826086956523</v>
      </c>
      <c r="O155" s="2">
        <v>5.9894779441521648E-2</v>
      </c>
      <c r="P155" s="2">
        <v>4.7083695652173914</v>
      </c>
      <c r="Q155" s="2">
        <v>0</v>
      </c>
      <c r="R155" s="2">
        <v>4.3825374342371506E-2</v>
      </c>
      <c r="S155" s="2">
        <v>5.5455434782608704</v>
      </c>
      <c r="T155" s="2">
        <v>5.0519565217391298</v>
      </c>
      <c r="U155" s="2">
        <v>0</v>
      </c>
      <c r="V155" s="2">
        <v>9.8641238365034398E-2</v>
      </c>
      <c r="W155" s="2">
        <v>4.4228260869565217</v>
      </c>
      <c r="X155" s="2">
        <v>9.6842391304347846</v>
      </c>
      <c r="Y155" s="2">
        <v>0</v>
      </c>
      <c r="Z155" s="2">
        <v>0.13130817482800486</v>
      </c>
      <c r="AA155" s="2">
        <v>0</v>
      </c>
      <c r="AB155" s="2">
        <v>0</v>
      </c>
      <c r="AC155" s="2">
        <v>0</v>
      </c>
      <c r="AD155" s="2">
        <v>0</v>
      </c>
      <c r="AE155" s="2">
        <v>0</v>
      </c>
      <c r="AF155" s="2">
        <v>0</v>
      </c>
      <c r="AG155" s="2">
        <v>0</v>
      </c>
      <c r="AH155" t="s">
        <v>18</v>
      </c>
      <c r="AI155">
        <v>4</v>
      </c>
    </row>
    <row r="156" spans="1:35" x14ac:dyDescent="0.25">
      <c r="A156" t="s">
        <v>634</v>
      </c>
      <c r="B156" t="s">
        <v>269</v>
      </c>
      <c r="C156" t="s">
        <v>441</v>
      </c>
      <c r="D156" t="s">
        <v>568</v>
      </c>
      <c r="E156" s="2">
        <v>96.923913043478265</v>
      </c>
      <c r="F156" s="2">
        <v>25.362500000000001</v>
      </c>
      <c r="G156" s="2">
        <v>0</v>
      </c>
      <c r="H156" s="2">
        <v>0.27989130434782611</v>
      </c>
      <c r="I156" s="2">
        <v>0.17391304347826086</v>
      </c>
      <c r="J156" s="2">
        <v>0</v>
      </c>
      <c r="K156" s="2">
        <v>0</v>
      </c>
      <c r="L156" s="2">
        <v>7.3200000000000021</v>
      </c>
      <c r="M156" s="2">
        <v>5.1304347826086953</v>
      </c>
      <c r="N156" s="2">
        <v>0</v>
      </c>
      <c r="O156" s="2">
        <v>5.2932600650442967E-2</v>
      </c>
      <c r="P156" s="2">
        <v>4.8557608695652181</v>
      </c>
      <c r="Q156" s="2">
        <v>5.529782608695653</v>
      </c>
      <c r="R156" s="2">
        <v>0.10715150835482787</v>
      </c>
      <c r="S156" s="2">
        <v>4.0070652173913057</v>
      </c>
      <c r="T156" s="2">
        <v>2.999021739130435</v>
      </c>
      <c r="U156" s="2">
        <v>0</v>
      </c>
      <c r="V156" s="2">
        <v>7.2284400583155786E-2</v>
      </c>
      <c r="W156" s="2">
        <v>3.4655434782608694</v>
      </c>
      <c r="X156" s="2">
        <v>4.7297826086956523</v>
      </c>
      <c r="Y156" s="2">
        <v>0</v>
      </c>
      <c r="Z156" s="2">
        <v>8.4554222272064591E-2</v>
      </c>
      <c r="AA156" s="2">
        <v>0</v>
      </c>
      <c r="AB156" s="2">
        <v>0</v>
      </c>
      <c r="AC156" s="2">
        <v>0</v>
      </c>
      <c r="AD156" s="2">
        <v>0</v>
      </c>
      <c r="AE156" s="2">
        <v>0</v>
      </c>
      <c r="AF156" s="2">
        <v>0</v>
      </c>
      <c r="AG156" s="2">
        <v>0</v>
      </c>
      <c r="AH156" t="s">
        <v>49</v>
      </c>
      <c r="AI156">
        <v>4</v>
      </c>
    </row>
    <row r="157" spans="1:35" x14ac:dyDescent="0.25">
      <c r="A157" t="s">
        <v>634</v>
      </c>
      <c r="B157" t="s">
        <v>424</v>
      </c>
      <c r="C157" t="s">
        <v>561</v>
      </c>
      <c r="D157" t="s">
        <v>619</v>
      </c>
      <c r="E157" s="2">
        <v>72.652173913043484</v>
      </c>
      <c r="F157" s="2">
        <v>10.254565217391303</v>
      </c>
      <c r="G157" s="2">
        <v>0.24130434782608698</v>
      </c>
      <c r="H157" s="2">
        <v>0</v>
      </c>
      <c r="I157" s="2">
        <v>0</v>
      </c>
      <c r="J157" s="2">
        <v>0</v>
      </c>
      <c r="K157" s="2">
        <v>8.0652173913043482E-2</v>
      </c>
      <c r="L157" s="2">
        <v>0</v>
      </c>
      <c r="M157" s="2">
        <v>5.3043478260869561</v>
      </c>
      <c r="N157" s="2">
        <v>0</v>
      </c>
      <c r="O157" s="2">
        <v>7.3010173548773177E-2</v>
      </c>
      <c r="P157" s="2">
        <v>5.3472826086956511</v>
      </c>
      <c r="Q157" s="2">
        <v>9.5681521739130453</v>
      </c>
      <c r="R157" s="2">
        <v>0.20529922202274087</v>
      </c>
      <c r="S157" s="2">
        <v>0</v>
      </c>
      <c r="T157" s="2">
        <v>0</v>
      </c>
      <c r="U157" s="2">
        <v>0</v>
      </c>
      <c r="V157" s="2">
        <v>0</v>
      </c>
      <c r="W157" s="2">
        <v>0</v>
      </c>
      <c r="X157" s="2">
        <v>0</v>
      </c>
      <c r="Y157" s="2">
        <v>0</v>
      </c>
      <c r="Z157" s="2">
        <v>0</v>
      </c>
      <c r="AA157" s="2">
        <v>0</v>
      </c>
      <c r="AB157" s="2">
        <v>0</v>
      </c>
      <c r="AC157" s="2">
        <v>0</v>
      </c>
      <c r="AD157" s="2">
        <v>0</v>
      </c>
      <c r="AE157" s="2">
        <v>0</v>
      </c>
      <c r="AF157" s="2">
        <v>0</v>
      </c>
      <c r="AG157" s="2">
        <v>0.22239130434782609</v>
      </c>
      <c r="AH157" t="s">
        <v>204</v>
      </c>
      <c r="AI157">
        <v>4</v>
      </c>
    </row>
    <row r="158" spans="1:35" x14ac:dyDescent="0.25">
      <c r="A158" t="s">
        <v>634</v>
      </c>
      <c r="B158" t="s">
        <v>241</v>
      </c>
      <c r="C158" t="s">
        <v>458</v>
      </c>
      <c r="D158" t="s">
        <v>568</v>
      </c>
      <c r="E158" s="2">
        <v>62.130434782608695</v>
      </c>
      <c r="F158" s="2">
        <v>5.3048913043478283</v>
      </c>
      <c r="G158" s="2">
        <v>0</v>
      </c>
      <c r="H158" s="2">
        <v>0.22826086956521738</v>
      </c>
      <c r="I158" s="2">
        <v>0.55434782608695654</v>
      </c>
      <c r="J158" s="2">
        <v>0</v>
      </c>
      <c r="K158" s="2">
        <v>0</v>
      </c>
      <c r="L158" s="2">
        <v>2.114239130434783</v>
      </c>
      <c r="M158" s="2">
        <v>5.212500000000003</v>
      </c>
      <c r="N158" s="2">
        <v>0</v>
      </c>
      <c r="O158" s="2">
        <v>8.3896081175647355E-2</v>
      </c>
      <c r="P158" s="2">
        <v>5.8315217391304346</v>
      </c>
      <c r="Q158" s="2">
        <v>5.6413043478260869</v>
      </c>
      <c r="R158" s="2">
        <v>0.18465710286913925</v>
      </c>
      <c r="S158" s="2">
        <v>0.66271739130434792</v>
      </c>
      <c r="T158" s="2">
        <v>5.9805434782608691</v>
      </c>
      <c r="U158" s="2">
        <v>0</v>
      </c>
      <c r="V158" s="2">
        <v>0.10692442267319803</v>
      </c>
      <c r="W158" s="2">
        <v>0.57804347826086944</v>
      </c>
      <c r="X158" s="2">
        <v>4.6236956521739145</v>
      </c>
      <c r="Y158" s="2">
        <v>0</v>
      </c>
      <c r="Z158" s="2">
        <v>8.3722883135059503E-2</v>
      </c>
      <c r="AA158" s="2">
        <v>0</v>
      </c>
      <c r="AB158" s="2">
        <v>0</v>
      </c>
      <c r="AC158" s="2">
        <v>0</v>
      </c>
      <c r="AD158" s="2">
        <v>0</v>
      </c>
      <c r="AE158" s="2">
        <v>0</v>
      </c>
      <c r="AF158" s="2">
        <v>0</v>
      </c>
      <c r="AG158" s="2">
        <v>0</v>
      </c>
      <c r="AH158" t="s">
        <v>21</v>
      </c>
      <c r="AI158">
        <v>4</v>
      </c>
    </row>
    <row r="159" spans="1:35" x14ac:dyDescent="0.25">
      <c r="A159" t="s">
        <v>634</v>
      </c>
      <c r="B159" t="s">
        <v>369</v>
      </c>
      <c r="C159" t="s">
        <v>458</v>
      </c>
      <c r="D159" t="s">
        <v>568</v>
      </c>
      <c r="E159" s="2">
        <v>83.760869565217391</v>
      </c>
      <c r="F159" s="2">
        <v>5.4782608695652177</v>
      </c>
      <c r="G159" s="2">
        <v>0.16847826086956522</v>
      </c>
      <c r="H159" s="2">
        <v>0.65760869565217395</v>
      </c>
      <c r="I159" s="2">
        <v>5.4130434782608692</v>
      </c>
      <c r="J159" s="2">
        <v>0</v>
      </c>
      <c r="K159" s="2">
        <v>0</v>
      </c>
      <c r="L159" s="2">
        <v>3.8260869565217392</v>
      </c>
      <c r="M159" s="2">
        <v>4.6086956521739131</v>
      </c>
      <c r="N159" s="2">
        <v>5.9021739130434785</v>
      </c>
      <c r="O159" s="2">
        <v>0.12548663379185049</v>
      </c>
      <c r="P159" s="2">
        <v>4.9483695652173916</v>
      </c>
      <c r="Q159" s="2">
        <v>4.5869565217391308</v>
      </c>
      <c r="R159" s="2">
        <v>0.11383986504022842</v>
      </c>
      <c r="S159" s="2">
        <v>2.8768478260869559</v>
      </c>
      <c r="T159" s="2">
        <v>7.5570652173913047</v>
      </c>
      <c r="U159" s="2">
        <v>0</v>
      </c>
      <c r="V159" s="2">
        <v>0.12456786919283673</v>
      </c>
      <c r="W159" s="2">
        <v>2.277173913043478</v>
      </c>
      <c r="X159" s="2">
        <v>9.1711956521739122</v>
      </c>
      <c r="Y159" s="2">
        <v>0</v>
      </c>
      <c r="Z159" s="2">
        <v>0.13667921100441213</v>
      </c>
      <c r="AA159" s="2">
        <v>0</v>
      </c>
      <c r="AB159" s="2">
        <v>0</v>
      </c>
      <c r="AC159" s="2">
        <v>0</v>
      </c>
      <c r="AD159" s="2">
        <v>0</v>
      </c>
      <c r="AE159" s="2">
        <v>0</v>
      </c>
      <c r="AF159" s="2">
        <v>0</v>
      </c>
      <c r="AG159" s="2">
        <v>0.17391304347826086</v>
      </c>
      <c r="AH159" t="s">
        <v>149</v>
      </c>
      <c r="AI159">
        <v>4</v>
      </c>
    </row>
    <row r="160" spans="1:35" x14ac:dyDescent="0.25">
      <c r="A160" t="s">
        <v>634</v>
      </c>
      <c r="B160" t="s">
        <v>350</v>
      </c>
      <c r="C160" t="s">
        <v>528</v>
      </c>
      <c r="D160" t="s">
        <v>623</v>
      </c>
      <c r="E160" s="2">
        <v>91.543478260869563</v>
      </c>
      <c r="F160" s="2">
        <v>5.0434782608695654</v>
      </c>
      <c r="G160" s="2">
        <v>0.92086956521739149</v>
      </c>
      <c r="H160" s="2">
        <v>0.2608695652173913</v>
      </c>
      <c r="I160" s="2">
        <v>0.20652173913043478</v>
      </c>
      <c r="J160" s="2">
        <v>0</v>
      </c>
      <c r="K160" s="2">
        <v>0</v>
      </c>
      <c r="L160" s="2">
        <v>5.3322826086956505</v>
      </c>
      <c r="M160" s="2">
        <v>5.3043478260869561</v>
      </c>
      <c r="N160" s="2">
        <v>5.4510869565217392</v>
      </c>
      <c r="O160" s="2">
        <v>0.11748990738541915</v>
      </c>
      <c r="P160" s="2">
        <v>1.6983695652173914</v>
      </c>
      <c r="Q160" s="2">
        <v>5.4456521739130439</v>
      </c>
      <c r="R160" s="2">
        <v>7.8039658038470683E-2</v>
      </c>
      <c r="S160" s="2">
        <v>4.8424999999999994</v>
      </c>
      <c r="T160" s="2">
        <v>4.0851086956521723</v>
      </c>
      <c r="U160" s="2">
        <v>0</v>
      </c>
      <c r="V160" s="2">
        <v>9.7523153645214897E-2</v>
      </c>
      <c r="W160" s="2">
        <v>1.2041304347826087</v>
      </c>
      <c r="X160" s="2">
        <v>8.1310869565217345</v>
      </c>
      <c r="Y160" s="2">
        <v>0</v>
      </c>
      <c r="Z160" s="2">
        <v>0.10197577772500589</v>
      </c>
      <c r="AA160" s="2">
        <v>0</v>
      </c>
      <c r="AB160" s="2">
        <v>0</v>
      </c>
      <c r="AC160" s="2">
        <v>0</v>
      </c>
      <c r="AD160" s="2">
        <v>0</v>
      </c>
      <c r="AE160" s="2">
        <v>0</v>
      </c>
      <c r="AF160" s="2">
        <v>0</v>
      </c>
      <c r="AG160" s="2">
        <v>0.4460869565217393</v>
      </c>
      <c r="AH160" t="s">
        <v>130</v>
      </c>
      <c r="AI160">
        <v>4</v>
      </c>
    </row>
    <row r="161" spans="1:35" x14ac:dyDescent="0.25">
      <c r="A161" t="s">
        <v>634</v>
      </c>
      <c r="B161" t="s">
        <v>402</v>
      </c>
      <c r="C161" t="s">
        <v>555</v>
      </c>
      <c r="D161" t="s">
        <v>574</v>
      </c>
      <c r="E161" s="2">
        <v>65.489130434782609</v>
      </c>
      <c r="F161" s="2">
        <v>5.3913043478260869</v>
      </c>
      <c r="G161" s="2">
        <v>0.32608695652173914</v>
      </c>
      <c r="H161" s="2">
        <v>0.3641304347826087</v>
      </c>
      <c r="I161" s="2">
        <v>0.42934782608695654</v>
      </c>
      <c r="J161" s="2">
        <v>0</v>
      </c>
      <c r="K161" s="2">
        <v>0</v>
      </c>
      <c r="L161" s="2">
        <v>3.6342391304347821</v>
      </c>
      <c r="M161" s="2">
        <v>2.9775</v>
      </c>
      <c r="N161" s="2">
        <v>5.6635869565217396</v>
      </c>
      <c r="O161" s="2">
        <v>0.13194688796680498</v>
      </c>
      <c r="P161" s="2">
        <v>0</v>
      </c>
      <c r="Q161" s="2">
        <v>10.371304347826086</v>
      </c>
      <c r="R161" s="2">
        <v>0.1583668049792531</v>
      </c>
      <c r="S161" s="2">
        <v>4.9153260869565232</v>
      </c>
      <c r="T161" s="2">
        <v>4.9868478260869571</v>
      </c>
      <c r="U161" s="2">
        <v>0</v>
      </c>
      <c r="V161" s="2">
        <v>0.15120331950207472</v>
      </c>
      <c r="W161" s="2">
        <v>4.3458695652173924</v>
      </c>
      <c r="X161" s="2">
        <v>5.6358695652173916</v>
      </c>
      <c r="Y161" s="2">
        <v>0</v>
      </c>
      <c r="Z161" s="2">
        <v>0.15241825726141081</v>
      </c>
      <c r="AA161" s="2">
        <v>0</v>
      </c>
      <c r="AB161" s="2">
        <v>0</v>
      </c>
      <c r="AC161" s="2">
        <v>0</v>
      </c>
      <c r="AD161" s="2">
        <v>10.140652173913043</v>
      </c>
      <c r="AE161" s="2">
        <v>0</v>
      </c>
      <c r="AF161" s="2">
        <v>0</v>
      </c>
      <c r="AG161" s="2">
        <v>0</v>
      </c>
      <c r="AH161" t="s">
        <v>182</v>
      </c>
      <c r="AI161">
        <v>4</v>
      </c>
    </row>
    <row r="162" spans="1:35" x14ac:dyDescent="0.25">
      <c r="A162" t="s">
        <v>634</v>
      </c>
      <c r="B162" t="s">
        <v>344</v>
      </c>
      <c r="C162" t="s">
        <v>529</v>
      </c>
      <c r="D162" t="s">
        <v>624</v>
      </c>
      <c r="E162" s="2">
        <v>145.86956521739131</v>
      </c>
      <c r="F162" s="2">
        <v>37.314782608695666</v>
      </c>
      <c r="G162" s="2">
        <v>2.717391304347826E-2</v>
      </c>
      <c r="H162" s="2">
        <v>0.91576086956521741</v>
      </c>
      <c r="I162" s="2">
        <v>0.84782608695652173</v>
      </c>
      <c r="J162" s="2">
        <v>0</v>
      </c>
      <c r="K162" s="2">
        <v>0</v>
      </c>
      <c r="L162" s="2">
        <v>9.1109782608695635</v>
      </c>
      <c r="M162" s="2">
        <v>5.2173913043478262</v>
      </c>
      <c r="N162" s="2">
        <v>5.4782608695652177</v>
      </c>
      <c r="O162" s="2">
        <v>7.3323397913561836E-2</v>
      </c>
      <c r="P162" s="2">
        <v>2.3373913043478267</v>
      </c>
      <c r="Q162" s="2">
        <v>7.6133695652173898</v>
      </c>
      <c r="R162" s="2">
        <v>6.8216840536512655E-2</v>
      </c>
      <c r="S162" s="2">
        <v>4.6935869565217399</v>
      </c>
      <c r="T162" s="2">
        <v>9.1648913043478242</v>
      </c>
      <c r="U162" s="2">
        <v>0</v>
      </c>
      <c r="V162" s="2">
        <v>9.5005961251862878E-2</v>
      </c>
      <c r="W162" s="2">
        <v>3.1456521739130436</v>
      </c>
      <c r="X162" s="2">
        <v>13.73608695652174</v>
      </c>
      <c r="Y162" s="2">
        <v>0</v>
      </c>
      <c r="Z162" s="2">
        <v>0.1157317436661699</v>
      </c>
      <c r="AA162" s="2">
        <v>0</v>
      </c>
      <c r="AB162" s="2">
        <v>0</v>
      </c>
      <c r="AC162" s="2">
        <v>0</v>
      </c>
      <c r="AD162" s="2">
        <v>0</v>
      </c>
      <c r="AE162" s="2">
        <v>0</v>
      </c>
      <c r="AF162" s="2">
        <v>0</v>
      </c>
      <c r="AG162" s="2">
        <v>0</v>
      </c>
      <c r="AH162" t="s">
        <v>124</v>
      </c>
      <c r="AI162">
        <v>4</v>
      </c>
    </row>
    <row r="163" spans="1:35" x14ac:dyDescent="0.25">
      <c r="A163" t="s">
        <v>634</v>
      </c>
      <c r="B163" t="s">
        <v>417</v>
      </c>
      <c r="C163" t="s">
        <v>557</v>
      </c>
      <c r="D163" t="s">
        <v>632</v>
      </c>
      <c r="E163" s="2">
        <v>53.086956521739133</v>
      </c>
      <c r="F163" s="2">
        <v>0</v>
      </c>
      <c r="G163" s="2">
        <v>0.91304347826086951</v>
      </c>
      <c r="H163" s="2">
        <v>0.16304347826086957</v>
      </c>
      <c r="I163" s="2">
        <v>0.20923913043478262</v>
      </c>
      <c r="J163" s="2">
        <v>0</v>
      </c>
      <c r="K163" s="2">
        <v>0.93478260869565222</v>
      </c>
      <c r="L163" s="2">
        <v>1.2443478260869565</v>
      </c>
      <c r="M163" s="2">
        <v>7.6086956521739135E-2</v>
      </c>
      <c r="N163" s="2">
        <v>0</v>
      </c>
      <c r="O163" s="2">
        <v>1.4332514332514332E-3</v>
      </c>
      <c r="P163" s="2">
        <v>5.064673913043479</v>
      </c>
      <c r="Q163" s="2">
        <v>0</v>
      </c>
      <c r="R163" s="2">
        <v>9.540335790335791E-2</v>
      </c>
      <c r="S163" s="2">
        <v>3.802717391304347</v>
      </c>
      <c r="T163" s="2">
        <v>0.2033695652173913</v>
      </c>
      <c r="U163" s="2">
        <v>0</v>
      </c>
      <c r="V163" s="2">
        <v>7.5462735462735436E-2</v>
      </c>
      <c r="W163" s="2">
        <v>0.19608695652173913</v>
      </c>
      <c r="X163" s="2">
        <v>3.9605434782608695</v>
      </c>
      <c r="Y163" s="2">
        <v>0</v>
      </c>
      <c r="Z163" s="2">
        <v>7.8298525798525795E-2</v>
      </c>
      <c r="AA163" s="2">
        <v>0</v>
      </c>
      <c r="AB163" s="2">
        <v>0</v>
      </c>
      <c r="AC163" s="2">
        <v>0</v>
      </c>
      <c r="AD163" s="2">
        <v>0</v>
      </c>
      <c r="AE163" s="2">
        <v>0</v>
      </c>
      <c r="AF163" s="2">
        <v>0</v>
      </c>
      <c r="AG163" s="2">
        <v>0</v>
      </c>
      <c r="AH163" t="s">
        <v>197</v>
      </c>
      <c r="AI163">
        <v>4</v>
      </c>
    </row>
    <row r="164" spans="1:35" x14ac:dyDescent="0.25">
      <c r="A164" t="s">
        <v>634</v>
      </c>
      <c r="B164" t="s">
        <v>342</v>
      </c>
      <c r="C164" t="s">
        <v>528</v>
      </c>
      <c r="D164" t="s">
        <v>623</v>
      </c>
      <c r="E164" s="2">
        <v>136.86956521739131</v>
      </c>
      <c r="F164" s="2">
        <v>45.276521739130438</v>
      </c>
      <c r="G164" s="2">
        <v>0.61141304347826086</v>
      </c>
      <c r="H164" s="2">
        <v>0.89402173913043481</v>
      </c>
      <c r="I164" s="2">
        <v>0.91304347826086951</v>
      </c>
      <c r="J164" s="2">
        <v>0</v>
      </c>
      <c r="K164" s="2">
        <v>0</v>
      </c>
      <c r="L164" s="2">
        <v>6.4870652173913035</v>
      </c>
      <c r="M164" s="2">
        <v>0</v>
      </c>
      <c r="N164" s="2">
        <v>10.753478260869562</v>
      </c>
      <c r="O164" s="2">
        <v>7.8567344345616241E-2</v>
      </c>
      <c r="P164" s="2">
        <v>3.3744565217391305</v>
      </c>
      <c r="Q164" s="2">
        <v>3.7463043478260887</v>
      </c>
      <c r="R164" s="2">
        <v>5.2025889453621355E-2</v>
      </c>
      <c r="S164" s="2">
        <v>3.4928260869565206</v>
      </c>
      <c r="T164" s="2">
        <v>8.3014130434782629</v>
      </c>
      <c r="U164" s="2">
        <v>0</v>
      </c>
      <c r="V164" s="2">
        <v>8.6171378653113098E-2</v>
      </c>
      <c r="W164" s="2">
        <v>3.0022826086956518</v>
      </c>
      <c r="X164" s="2">
        <v>11.838260869565218</v>
      </c>
      <c r="Y164" s="2">
        <v>0</v>
      </c>
      <c r="Z164" s="2">
        <v>0.1084283672172808</v>
      </c>
      <c r="AA164" s="2">
        <v>0</v>
      </c>
      <c r="AB164" s="2">
        <v>0</v>
      </c>
      <c r="AC164" s="2">
        <v>0</v>
      </c>
      <c r="AD164" s="2">
        <v>0</v>
      </c>
      <c r="AE164" s="2">
        <v>0</v>
      </c>
      <c r="AF164" s="2">
        <v>0</v>
      </c>
      <c r="AG164" s="2">
        <v>0</v>
      </c>
      <c r="AH164" t="s">
        <v>122</v>
      </c>
      <c r="AI164">
        <v>4</v>
      </c>
    </row>
    <row r="165" spans="1:35" x14ac:dyDescent="0.25">
      <c r="A165" t="s">
        <v>634</v>
      </c>
      <c r="B165" t="s">
        <v>392</v>
      </c>
      <c r="C165" t="s">
        <v>468</v>
      </c>
      <c r="D165" t="s">
        <v>589</v>
      </c>
      <c r="E165" s="2">
        <v>73.347826086956516</v>
      </c>
      <c r="F165" s="2">
        <v>30.906956521739136</v>
      </c>
      <c r="G165" s="2">
        <v>0.95652173913043481</v>
      </c>
      <c r="H165" s="2">
        <v>0</v>
      </c>
      <c r="I165" s="2">
        <v>0</v>
      </c>
      <c r="J165" s="2">
        <v>0</v>
      </c>
      <c r="K165" s="2">
        <v>0</v>
      </c>
      <c r="L165" s="2">
        <v>15.659565217391306</v>
      </c>
      <c r="M165" s="2">
        <v>4.7826086956521738</v>
      </c>
      <c r="N165" s="2">
        <v>0</v>
      </c>
      <c r="O165" s="2">
        <v>6.5204505038529939E-2</v>
      </c>
      <c r="P165" s="2">
        <v>5.3913043478260869</v>
      </c>
      <c r="Q165" s="2">
        <v>3.7726086956521745</v>
      </c>
      <c r="R165" s="2">
        <v>0.1249377593360996</v>
      </c>
      <c r="S165" s="2">
        <v>9.8358695652173918</v>
      </c>
      <c r="T165" s="2">
        <v>4.5910869565217389</v>
      </c>
      <c r="U165" s="2">
        <v>0</v>
      </c>
      <c r="V165" s="2">
        <v>0.19669235328986368</v>
      </c>
      <c r="W165" s="2">
        <v>4.8698913043478251</v>
      </c>
      <c r="X165" s="2">
        <v>8.9596739130434777</v>
      </c>
      <c r="Y165" s="2">
        <v>0</v>
      </c>
      <c r="Z165" s="2">
        <v>0.18854771784232363</v>
      </c>
      <c r="AA165" s="2">
        <v>0</v>
      </c>
      <c r="AB165" s="2">
        <v>0</v>
      </c>
      <c r="AC165" s="2">
        <v>0</v>
      </c>
      <c r="AD165" s="2">
        <v>0</v>
      </c>
      <c r="AE165" s="2">
        <v>0</v>
      </c>
      <c r="AF165" s="2">
        <v>0</v>
      </c>
      <c r="AG165" s="2">
        <v>0</v>
      </c>
      <c r="AH165" t="s">
        <v>172</v>
      </c>
      <c r="AI165">
        <v>4</v>
      </c>
    </row>
    <row r="166" spans="1:35" x14ac:dyDescent="0.25">
      <c r="A166" t="s">
        <v>634</v>
      </c>
      <c r="B166" t="s">
        <v>364</v>
      </c>
      <c r="C166" t="s">
        <v>450</v>
      </c>
      <c r="D166" t="s">
        <v>575</v>
      </c>
      <c r="E166" s="2">
        <v>131.30434782608697</v>
      </c>
      <c r="F166" s="2">
        <v>27.990108695652165</v>
      </c>
      <c r="G166" s="2">
        <v>0</v>
      </c>
      <c r="H166" s="2">
        <v>0</v>
      </c>
      <c r="I166" s="2">
        <v>0.2608695652173913</v>
      </c>
      <c r="J166" s="2">
        <v>0</v>
      </c>
      <c r="K166" s="2">
        <v>0</v>
      </c>
      <c r="L166" s="2">
        <v>7.2333695652173944</v>
      </c>
      <c r="M166" s="2">
        <v>5.1304347826086953</v>
      </c>
      <c r="N166" s="2">
        <v>4.8695652173913047</v>
      </c>
      <c r="O166" s="2">
        <v>7.6158940397350994E-2</v>
      </c>
      <c r="P166" s="2">
        <v>10.413913043478258</v>
      </c>
      <c r="Q166" s="2">
        <v>0</v>
      </c>
      <c r="R166" s="2">
        <v>7.9311258278145669E-2</v>
      </c>
      <c r="S166" s="2">
        <v>3.101847826086956</v>
      </c>
      <c r="T166" s="2">
        <v>9.718369565217392</v>
      </c>
      <c r="U166" s="2">
        <v>0</v>
      </c>
      <c r="V166" s="2">
        <v>9.7637417218543049E-2</v>
      </c>
      <c r="W166" s="2">
        <v>1.9470652173913043</v>
      </c>
      <c r="X166" s="2">
        <v>4.6954347826086957</v>
      </c>
      <c r="Y166" s="2">
        <v>0</v>
      </c>
      <c r="Z166" s="2">
        <v>5.0588576158940392E-2</v>
      </c>
      <c r="AA166" s="2">
        <v>0</v>
      </c>
      <c r="AB166" s="2">
        <v>0</v>
      </c>
      <c r="AC166" s="2">
        <v>0</v>
      </c>
      <c r="AD166" s="2">
        <v>0</v>
      </c>
      <c r="AE166" s="2">
        <v>0</v>
      </c>
      <c r="AF166" s="2">
        <v>0</v>
      </c>
      <c r="AG166" s="2">
        <v>0</v>
      </c>
      <c r="AH166" t="s">
        <v>144</v>
      </c>
      <c r="AI166">
        <v>4</v>
      </c>
    </row>
    <row r="167" spans="1:35" x14ac:dyDescent="0.25">
      <c r="A167" t="s">
        <v>634</v>
      </c>
      <c r="B167" t="s">
        <v>253</v>
      </c>
      <c r="C167" t="s">
        <v>466</v>
      </c>
      <c r="D167" t="s">
        <v>587</v>
      </c>
      <c r="E167" s="2">
        <v>90.858695652173907</v>
      </c>
      <c r="F167" s="2">
        <v>5.5652173913043477</v>
      </c>
      <c r="G167" s="2">
        <v>0.39130434782608697</v>
      </c>
      <c r="H167" s="2">
        <v>0.46739130434782611</v>
      </c>
      <c r="I167" s="2">
        <v>0.60869565217391308</v>
      </c>
      <c r="J167" s="2">
        <v>0</v>
      </c>
      <c r="K167" s="2">
        <v>0</v>
      </c>
      <c r="L167" s="2">
        <v>3.8228260869565216</v>
      </c>
      <c r="M167" s="2">
        <v>11.751847826086957</v>
      </c>
      <c r="N167" s="2">
        <v>0</v>
      </c>
      <c r="O167" s="2">
        <v>0.12934202655820076</v>
      </c>
      <c r="P167" s="2">
        <v>5.1319565217391307</v>
      </c>
      <c r="Q167" s="2">
        <v>4.2535869565217395</v>
      </c>
      <c r="R167" s="2">
        <v>0.1032982414164374</v>
      </c>
      <c r="S167" s="2">
        <v>0.13554347826086954</v>
      </c>
      <c r="T167" s="2">
        <v>1.9630434782608699</v>
      </c>
      <c r="U167" s="2">
        <v>0</v>
      </c>
      <c r="V167" s="2">
        <v>2.309726043785142E-2</v>
      </c>
      <c r="W167" s="2">
        <v>0</v>
      </c>
      <c r="X167" s="2">
        <v>0.17391304347826086</v>
      </c>
      <c r="Y167" s="2">
        <v>0</v>
      </c>
      <c r="Z167" s="2">
        <v>1.9141045579614787E-3</v>
      </c>
      <c r="AA167" s="2">
        <v>0</v>
      </c>
      <c r="AB167" s="2">
        <v>0</v>
      </c>
      <c r="AC167" s="2">
        <v>0</v>
      </c>
      <c r="AD167" s="2">
        <v>0</v>
      </c>
      <c r="AE167" s="2">
        <v>0</v>
      </c>
      <c r="AF167" s="2">
        <v>0</v>
      </c>
      <c r="AG167" s="2">
        <v>0</v>
      </c>
      <c r="AH167" t="s">
        <v>33</v>
      </c>
      <c r="AI167">
        <v>4</v>
      </c>
    </row>
    <row r="168" spans="1:35" x14ac:dyDescent="0.25">
      <c r="A168" t="s">
        <v>634</v>
      </c>
      <c r="B168" t="s">
        <v>318</v>
      </c>
      <c r="C168" t="s">
        <v>508</v>
      </c>
      <c r="D168" t="s">
        <v>613</v>
      </c>
      <c r="E168" s="2">
        <v>66.315217391304344</v>
      </c>
      <c r="F168" s="2">
        <v>5.5652173913043477</v>
      </c>
      <c r="G168" s="2">
        <v>0.27173913043478259</v>
      </c>
      <c r="H168" s="2">
        <v>0.36141304347826086</v>
      </c>
      <c r="I168" s="2">
        <v>0.29891304347826086</v>
      </c>
      <c r="J168" s="2">
        <v>0</v>
      </c>
      <c r="K168" s="2">
        <v>0</v>
      </c>
      <c r="L168" s="2">
        <v>4.0480434782608699</v>
      </c>
      <c r="M168" s="2">
        <v>1.625</v>
      </c>
      <c r="N168" s="2">
        <v>2.0108695652173911</v>
      </c>
      <c r="O168" s="2">
        <v>5.4827077528274051E-2</v>
      </c>
      <c r="P168" s="2">
        <v>4.6494565217391308</v>
      </c>
      <c r="Q168" s="2">
        <v>8.5135869565217384</v>
      </c>
      <c r="R168" s="2">
        <v>0.1984920504835273</v>
      </c>
      <c r="S168" s="2">
        <v>1.8946739130434793</v>
      </c>
      <c r="T168" s="2">
        <v>1.8455434782608688</v>
      </c>
      <c r="U168" s="2">
        <v>0</v>
      </c>
      <c r="V168" s="2">
        <v>5.6400590067202112E-2</v>
      </c>
      <c r="W168" s="2">
        <v>0.95934782608695668</v>
      </c>
      <c r="X168" s="2">
        <v>5.0647826086956513</v>
      </c>
      <c r="Y168" s="2">
        <v>0</v>
      </c>
      <c r="Z168" s="2">
        <v>9.0840845762989661E-2</v>
      </c>
      <c r="AA168" s="2">
        <v>0</v>
      </c>
      <c r="AB168" s="2">
        <v>0</v>
      </c>
      <c r="AC168" s="2">
        <v>0</v>
      </c>
      <c r="AD168" s="2">
        <v>0</v>
      </c>
      <c r="AE168" s="2">
        <v>0</v>
      </c>
      <c r="AF168" s="2">
        <v>0</v>
      </c>
      <c r="AG168" s="2">
        <v>0</v>
      </c>
      <c r="AH168" t="s">
        <v>98</v>
      </c>
      <c r="AI168">
        <v>4</v>
      </c>
    </row>
    <row r="169" spans="1:35" x14ac:dyDescent="0.25">
      <c r="A169" t="s">
        <v>634</v>
      </c>
      <c r="B169" t="s">
        <v>303</v>
      </c>
      <c r="C169" t="s">
        <v>470</v>
      </c>
      <c r="D169" t="s">
        <v>591</v>
      </c>
      <c r="E169" s="2">
        <v>57.456521739130437</v>
      </c>
      <c r="F169" s="2">
        <v>3.0706521739130435</v>
      </c>
      <c r="G169" s="2">
        <v>0</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2">
        <v>0</v>
      </c>
      <c r="AA169" s="2">
        <v>0</v>
      </c>
      <c r="AB169" s="2">
        <v>0</v>
      </c>
      <c r="AC169" s="2">
        <v>0</v>
      </c>
      <c r="AD169" s="2">
        <v>0</v>
      </c>
      <c r="AE169" s="2">
        <v>0</v>
      </c>
      <c r="AF169" s="2">
        <v>0</v>
      </c>
      <c r="AG169" s="2">
        <v>0</v>
      </c>
      <c r="AH169" t="s">
        <v>83</v>
      </c>
      <c r="AI169">
        <v>4</v>
      </c>
    </row>
    <row r="170" spans="1:35" x14ac:dyDescent="0.25">
      <c r="A170" t="s">
        <v>634</v>
      </c>
      <c r="B170" t="s">
        <v>366</v>
      </c>
      <c r="C170" t="s">
        <v>508</v>
      </c>
      <c r="D170" t="s">
        <v>613</v>
      </c>
      <c r="E170" s="2">
        <v>66.271739130434781</v>
      </c>
      <c r="F170" s="2">
        <v>5.3913043478260869</v>
      </c>
      <c r="G170" s="2">
        <v>0.19565217391304349</v>
      </c>
      <c r="H170" s="2">
        <v>0.27173913043478259</v>
      </c>
      <c r="I170" s="2">
        <v>0.2608695652173913</v>
      </c>
      <c r="J170" s="2">
        <v>0</v>
      </c>
      <c r="K170" s="2">
        <v>0</v>
      </c>
      <c r="L170" s="2">
        <v>0.40760869565217389</v>
      </c>
      <c r="M170" s="2">
        <v>3.2205434782608697</v>
      </c>
      <c r="N170" s="2">
        <v>0.2608695652173913</v>
      </c>
      <c r="O170" s="2">
        <v>5.2532392980154177E-2</v>
      </c>
      <c r="P170" s="2">
        <v>0</v>
      </c>
      <c r="Q170" s="2">
        <v>3.2999999999999989</v>
      </c>
      <c r="R170" s="2">
        <v>4.9794981138264707E-2</v>
      </c>
      <c r="S170" s="2">
        <v>1.1902173913043479</v>
      </c>
      <c r="T170" s="2">
        <v>0</v>
      </c>
      <c r="U170" s="2">
        <v>0</v>
      </c>
      <c r="V170" s="2">
        <v>1.7959652288010497E-2</v>
      </c>
      <c r="W170" s="2">
        <v>0.91304347826086951</v>
      </c>
      <c r="X170" s="2">
        <v>0.20652173913043478</v>
      </c>
      <c r="Y170" s="2">
        <v>0</v>
      </c>
      <c r="Z170" s="2">
        <v>1.689355420698704E-2</v>
      </c>
      <c r="AA170" s="2">
        <v>0</v>
      </c>
      <c r="AB170" s="2">
        <v>0</v>
      </c>
      <c r="AC170" s="2">
        <v>0</v>
      </c>
      <c r="AD170" s="2">
        <v>45.513804347826081</v>
      </c>
      <c r="AE170" s="2">
        <v>0</v>
      </c>
      <c r="AF170" s="2">
        <v>0</v>
      </c>
      <c r="AG170" s="2">
        <v>0</v>
      </c>
      <c r="AH170" t="s">
        <v>146</v>
      </c>
      <c r="AI170">
        <v>4</v>
      </c>
    </row>
    <row r="171" spans="1:35" x14ac:dyDescent="0.25">
      <c r="A171" t="s">
        <v>634</v>
      </c>
      <c r="B171" t="s">
        <v>330</v>
      </c>
      <c r="C171" t="s">
        <v>519</v>
      </c>
      <c r="D171" t="s">
        <v>595</v>
      </c>
      <c r="E171" s="2">
        <v>74.119565217391298</v>
      </c>
      <c r="F171" s="2">
        <v>5.1304347826086953</v>
      </c>
      <c r="G171" s="2">
        <v>0.28260869565217389</v>
      </c>
      <c r="H171" s="2">
        <v>0.21195652173913043</v>
      </c>
      <c r="I171" s="2">
        <v>0.54347826086956519</v>
      </c>
      <c r="J171" s="2">
        <v>0</v>
      </c>
      <c r="K171" s="2">
        <v>0</v>
      </c>
      <c r="L171" s="2">
        <v>1.9211956521739131</v>
      </c>
      <c r="M171" s="2">
        <v>0.13043478260869565</v>
      </c>
      <c r="N171" s="2">
        <v>13.364130434782609</v>
      </c>
      <c r="O171" s="2">
        <v>0.18206481888840009</v>
      </c>
      <c r="P171" s="2">
        <v>1.2173913043478262</v>
      </c>
      <c r="Q171" s="2">
        <v>14.701086956521738</v>
      </c>
      <c r="R171" s="2">
        <v>0.21476756122598623</v>
      </c>
      <c r="S171" s="2">
        <v>1.0244565217391304</v>
      </c>
      <c r="T171" s="2">
        <v>8.2663043478260878</v>
      </c>
      <c r="U171" s="2">
        <v>0</v>
      </c>
      <c r="V171" s="2">
        <v>0.12534829153834876</v>
      </c>
      <c r="W171" s="2">
        <v>3.0054347826086958</v>
      </c>
      <c r="X171" s="2">
        <v>5.0479347826086958</v>
      </c>
      <c r="Y171" s="2">
        <v>0</v>
      </c>
      <c r="Z171" s="2">
        <v>0.10865376154861417</v>
      </c>
      <c r="AA171" s="2">
        <v>0</v>
      </c>
      <c r="AB171" s="2">
        <v>0</v>
      </c>
      <c r="AC171" s="2">
        <v>0</v>
      </c>
      <c r="AD171" s="2">
        <v>0</v>
      </c>
      <c r="AE171" s="2">
        <v>0</v>
      </c>
      <c r="AF171" s="2">
        <v>0</v>
      </c>
      <c r="AG171" s="2">
        <v>0</v>
      </c>
      <c r="AH171" t="s">
        <v>110</v>
      </c>
      <c r="AI171">
        <v>4</v>
      </c>
    </row>
    <row r="172" spans="1:35" x14ac:dyDescent="0.25">
      <c r="A172" t="s">
        <v>634</v>
      </c>
      <c r="B172" t="s">
        <v>222</v>
      </c>
      <c r="C172" t="s">
        <v>442</v>
      </c>
      <c r="D172" t="s">
        <v>568</v>
      </c>
      <c r="E172" s="2">
        <v>72.413043478260875</v>
      </c>
      <c r="F172" s="2">
        <v>16.247065217391302</v>
      </c>
      <c r="G172" s="2">
        <v>0</v>
      </c>
      <c r="H172" s="2">
        <v>0</v>
      </c>
      <c r="I172" s="2">
        <v>0</v>
      </c>
      <c r="J172" s="2">
        <v>0</v>
      </c>
      <c r="K172" s="2">
        <v>0</v>
      </c>
      <c r="L172" s="2">
        <v>2.1439130434782609</v>
      </c>
      <c r="M172" s="2">
        <v>0</v>
      </c>
      <c r="N172" s="2">
        <v>6.4060869565217393</v>
      </c>
      <c r="O172" s="2">
        <v>8.8465926148303814E-2</v>
      </c>
      <c r="P172" s="2">
        <v>0</v>
      </c>
      <c r="Q172" s="2">
        <v>12.055978260869569</v>
      </c>
      <c r="R172" s="2">
        <v>0.16648904232963077</v>
      </c>
      <c r="S172" s="2">
        <v>0.78663043478260875</v>
      </c>
      <c r="T172" s="2">
        <v>4.1336956521739134</v>
      </c>
      <c r="U172" s="2">
        <v>0</v>
      </c>
      <c r="V172" s="2">
        <v>6.7948063644551193E-2</v>
      </c>
      <c r="W172" s="2">
        <v>0.73641304347826086</v>
      </c>
      <c r="X172" s="2">
        <v>4.287826086956521</v>
      </c>
      <c r="Y172" s="2">
        <v>0</v>
      </c>
      <c r="Z172" s="2">
        <v>6.9383068147703369E-2</v>
      </c>
      <c r="AA172" s="2">
        <v>0</v>
      </c>
      <c r="AB172" s="2">
        <v>0</v>
      </c>
      <c r="AC172" s="2">
        <v>0</v>
      </c>
      <c r="AD172" s="2">
        <v>0</v>
      </c>
      <c r="AE172" s="2">
        <v>0</v>
      </c>
      <c r="AF172" s="2">
        <v>0</v>
      </c>
      <c r="AG172" s="2">
        <v>0</v>
      </c>
      <c r="AH172" t="s">
        <v>2</v>
      </c>
      <c r="AI172">
        <v>4</v>
      </c>
    </row>
    <row r="173" spans="1:35" x14ac:dyDescent="0.25">
      <c r="A173" t="s">
        <v>634</v>
      </c>
      <c r="B173" t="s">
        <v>245</v>
      </c>
      <c r="C173" t="s">
        <v>461</v>
      </c>
      <c r="D173" t="s">
        <v>583</v>
      </c>
      <c r="E173" s="2">
        <v>120.64130434782609</v>
      </c>
      <c r="F173" s="2">
        <v>46.139239130434774</v>
      </c>
      <c r="G173" s="2">
        <v>0</v>
      </c>
      <c r="H173" s="2">
        <v>0.95652173913043481</v>
      </c>
      <c r="I173" s="2">
        <v>2.7826086956521738</v>
      </c>
      <c r="J173" s="2">
        <v>0</v>
      </c>
      <c r="K173" s="2">
        <v>0</v>
      </c>
      <c r="L173" s="2">
        <v>9.9913043478260875</v>
      </c>
      <c r="M173" s="2">
        <v>5.7391304347826084</v>
      </c>
      <c r="N173" s="2">
        <v>7.2844565217391279</v>
      </c>
      <c r="O173" s="2">
        <v>0.10795296873592213</v>
      </c>
      <c r="P173" s="2">
        <v>1.75</v>
      </c>
      <c r="Q173" s="2">
        <v>1.977717391304348</v>
      </c>
      <c r="R173" s="2">
        <v>3.0899180106315885E-2</v>
      </c>
      <c r="S173" s="2">
        <v>10.408695652173913</v>
      </c>
      <c r="T173" s="2">
        <v>8.3329347826086977</v>
      </c>
      <c r="U173" s="2">
        <v>0</v>
      </c>
      <c r="V173" s="2">
        <v>0.15535003153437246</v>
      </c>
      <c r="W173" s="2">
        <v>4.5564130434782628</v>
      </c>
      <c r="X173" s="2">
        <v>12.976195652173912</v>
      </c>
      <c r="Y173" s="2">
        <v>3.697173913043478</v>
      </c>
      <c r="Z173" s="2">
        <v>0.17597441210919904</v>
      </c>
      <c r="AA173" s="2">
        <v>0</v>
      </c>
      <c r="AB173" s="2">
        <v>0</v>
      </c>
      <c r="AC173" s="2">
        <v>0</v>
      </c>
      <c r="AD173" s="2">
        <v>0</v>
      </c>
      <c r="AE173" s="2">
        <v>0</v>
      </c>
      <c r="AF173" s="2">
        <v>0</v>
      </c>
      <c r="AG173" s="2">
        <v>0</v>
      </c>
      <c r="AH173" t="s">
        <v>25</v>
      </c>
      <c r="AI173">
        <v>4</v>
      </c>
    </row>
    <row r="174" spans="1:35" x14ac:dyDescent="0.25">
      <c r="A174" t="s">
        <v>634</v>
      </c>
      <c r="B174" t="s">
        <v>371</v>
      </c>
      <c r="C174" t="s">
        <v>471</v>
      </c>
      <c r="D174" t="s">
        <v>592</v>
      </c>
      <c r="E174" s="2">
        <v>81.75</v>
      </c>
      <c r="F174" s="2">
        <v>5.4782608695652177</v>
      </c>
      <c r="G174" s="2">
        <v>1.0869565217391304E-2</v>
      </c>
      <c r="H174" s="2">
        <v>0.16304347826086957</v>
      </c>
      <c r="I174" s="2">
        <v>4.6494565217391308</v>
      </c>
      <c r="J174" s="2">
        <v>0</v>
      </c>
      <c r="K174" s="2">
        <v>0</v>
      </c>
      <c r="L174" s="2">
        <v>21.002282608695651</v>
      </c>
      <c r="M174" s="2">
        <v>0</v>
      </c>
      <c r="N174" s="2">
        <v>9.8073913043478278</v>
      </c>
      <c r="O174" s="2">
        <v>0.11996808934982052</v>
      </c>
      <c r="P174" s="2">
        <v>5.8994565217391308</v>
      </c>
      <c r="Q174" s="2">
        <v>4.4357608695652164</v>
      </c>
      <c r="R174" s="2">
        <v>0.12642467756947215</v>
      </c>
      <c r="S174" s="2">
        <v>6.0423913043478246</v>
      </c>
      <c r="T174" s="2">
        <v>15.220217391304345</v>
      </c>
      <c r="U174" s="2">
        <v>0</v>
      </c>
      <c r="V174" s="2">
        <v>0.26009307272969012</v>
      </c>
      <c r="W174" s="2">
        <v>4.9626086956521727</v>
      </c>
      <c r="X174" s="2">
        <v>15.80880434782609</v>
      </c>
      <c r="Y174" s="2">
        <v>0</v>
      </c>
      <c r="Z174" s="2">
        <v>0.25408456322297568</v>
      </c>
      <c r="AA174" s="2">
        <v>0</v>
      </c>
      <c r="AB174" s="2">
        <v>0</v>
      </c>
      <c r="AC174" s="2">
        <v>0</v>
      </c>
      <c r="AD174" s="2">
        <v>0</v>
      </c>
      <c r="AE174" s="2">
        <v>0</v>
      </c>
      <c r="AF174" s="2">
        <v>0</v>
      </c>
      <c r="AG174" s="2">
        <v>0</v>
      </c>
      <c r="AH174" t="s">
        <v>151</v>
      </c>
      <c r="AI174">
        <v>4</v>
      </c>
    </row>
    <row r="175" spans="1:35" x14ac:dyDescent="0.25">
      <c r="A175" t="s">
        <v>634</v>
      </c>
      <c r="B175" t="s">
        <v>300</v>
      </c>
      <c r="C175" t="s">
        <v>474</v>
      </c>
      <c r="D175" t="s">
        <v>594</v>
      </c>
      <c r="E175" s="2">
        <v>111.97826086956522</v>
      </c>
      <c r="F175" s="2">
        <v>9.422282608695653</v>
      </c>
      <c r="G175" s="2">
        <v>6.5217391304347824E-2</v>
      </c>
      <c r="H175" s="2">
        <v>0.46739130434782611</v>
      </c>
      <c r="I175" s="2">
        <v>0.54347826086956519</v>
      </c>
      <c r="J175" s="2">
        <v>0</v>
      </c>
      <c r="K175" s="2">
        <v>1.5185869565217391</v>
      </c>
      <c r="L175" s="2">
        <v>0</v>
      </c>
      <c r="M175" s="2">
        <v>5.2896739130434778</v>
      </c>
      <c r="N175" s="2">
        <v>1.1711956521739131</v>
      </c>
      <c r="O175" s="2">
        <v>5.7697534459328279E-2</v>
      </c>
      <c r="P175" s="2">
        <v>5.1143478260869566</v>
      </c>
      <c r="Q175" s="2">
        <v>9.1594565217391306</v>
      </c>
      <c r="R175" s="2">
        <v>0.12746942341292952</v>
      </c>
      <c r="S175" s="2">
        <v>0</v>
      </c>
      <c r="T175" s="2">
        <v>0</v>
      </c>
      <c r="U175" s="2">
        <v>0</v>
      </c>
      <c r="V175" s="2">
        <v>0</v>
      </c>
      <c r="W175" s="2">
        <v>0</v>
      </c>
      <c r="X175" s="2">
        <v>0</v>
      </c>
      <c r="Y175" s="2">
        <v>0</v>
      </c>
      <c r="Z175" s="2">
        <v>0</v>
      </c>
      <c r="AA175" s="2">
        <v>0</v>
      </c>
      <c r="AB175" s="2">
        <v>0</v>
      </c>
      <c r="AC175" s="2">
        <v>0</v>
      </c>
      <c r="AD175" s="2">
        <v>14.256413043478258</v>
      </c>
      <c r="AE175" s="2">
        <v>0</v>
      </c>
      <c r="AF175" s="2">
        <v>0</v>
      </c>
      <c r="AG175" s="2">
        <v>0</v>
      </c>
      <c r="AH175" t="s">
        <v>80</v>
      </c>
      <c r="AI175">
        <v>4</v>
      </c>
    </row>
    <row r="176" spans="1:35" x14ac:dyDescent="0.25">
      <c r="A176" t="s">
        <v>634</v>
      </c>
      <c r="B176" t="s">
        <v>360</v>
      </c>
      <c r="C176" t="s">
        <v>474</v>
      </c>
      <c r="D176" t="s">
        <v>594</v>
      </c>
      <c r="E176" s="2">
        <v>56.489130434782609</v>
      </c>
      <c r="F176" s="2">
        <v>9.950760869565217</v>
      </c>
      <c r="G176" s="2">
        <v>0</v>
      </c>
      <c r="H176" s="2">
        <v>0.2608695652173913</v>
      </c>
      <c r="I176" s="2">
        <v>0.66304347826086951</v>
      </c>
      <c r="J176" s="2">
        <v>0</v>
      </c>
      <c r="K176" s="2">
        <v>0.88913043478260867</v>
      </c>
      <c r="L176" s="2">
        <v>0</v>
      </c>
      <c r="M176" s="2">
        <v>0.11413043478260869</v>
      </c>
      <c r="N176" s="2">
        <v>0.16315217391304349</v>
      </c>
      <c r="O176" s="2">
        <v>4.9086011160284779E-3</v>
      </c>
      <c r="P176" s="2">
        <v>3.7886956521739132</v>
      </c>
      <c r="Q176" s="2">
        <v>0</v>
      </c>
      <c r="R176" s="2">
        <v>6.7069463151818359E-2</v>
      </c>
      <c r="S176" s="2">
        <v>0</v>
      </c>
      <c r="T176" s="2">
        <v>0</v>
      </c>
      <c r="U176" s="2">
        <v>0</v>
      </c>
      <c r="V176" s="2">
        <v>0</v>
      </c>
      <c r="W176" s="2">
        <v>0</v>
      </c>
      <c r="X176" s="2">
        <v>0</v>
      </c>
      <c r="Y176" s="2">
        <v>0</v>
      </c>
      <c r="Z176" s="2">
        <v>0</v>
      </c>
      <c r="AA176" s="2">
        <v>0</v>
      </c>
      <c r="AB176" s="2">
        <v>0</v>
      </c>
      <c r="AC176" s="2">
        <v>0</v>
      </c>
      <c r="AD176" s="2">
        <v>0</v>
      </c>
      <c r="AE176" s="2">
        <v>0</v>
      </c>
      <c r="AF176" s="2">
        <v>0</v>
      </c>
      <c r="AG176" s="2">
        <v>7.9891304347826084E-2</v>
      </c>
      <c r="AH176" t="s">
        <v>140</v>
      </c>
      <c r="AI176">
        <v>4</v>
      </c>
    </row>
    <row r="177" spans="1:35" x14ac:dyDescent="0.25">
      <c r="A177" t="s">
        <v>634</v>
      </c>
      <c r="B177" t="s">
        <v>265</v>
      </c>
      <c r="C177" t="s">
        <v>473</v>
      </c>
      <c r="D177" t="s">
        <v>585</v>
      </c>
      <c r="E177" s="2">
        <v>143.95652173913044</v>
      </c>
      <c r="F177" s="2">
        <v>5.4891304347826084</v>
      </c>
      <c r="G177" s="2">
        <v>0.39130434782608697</v>
      </c>
      <c r="H177" s="2">
        <v>0.78500000000000003</v>
      </c>
      <c r="I177" s="2">
        <v>2.6005434782608696</v>
      </c>
      <c r="J177" s="2">
        <v>0</v>
      </c>
      <c r="K177" s="2">
        <v>5.0434782608695654</v>
      </c>
      <c r="L177" s="2">
        <v>4.2947826086956526</v>
      </c>
      <c r="M177" s="2">
        <v>16.913152173913044</v>
      </c>
      <c r="N177" s="2">
        <v>0</v>
      </c>
      <c r="O177" s="2">
        <v>0.1174879190576865</v>
      </c>
      <c r="P177" s="2">
        <v>0</v>
      </c>
      <c r="Q177" s="2">
        <v>12.195434782608697</v>
      </c>
      <c r="R177" s="2">
        <v>8.4716097855632749E-2</v>
      </c>
      <c r="S177" s="2">
        <v>9.1040217391304328</v>
      </c>
      <c r="T177" s="2">
        <v>12.422499999999996</v>
      </c>
      <c r="U177" s="2">
        <v>0</v>
      </c>
      <c r="V177" s="2">
        <v>0.14953488372093021</v>
      </c>
      <c r="W177" s="2">
        <v>5.1121739130434776</v>
      </c>
      <c r="X177" s="2">
        <v>14.535326086956525</v>
      </c>
      <c r="Y177" s="2">
        <v>0</v>
      </c>
      <c r="Z177" s="2">
        <v>0.1364821806100876</v>
      </c>
      <c r="AA177" s="2">
        <v>0</v>
      </c>
      <c r="AB177" s="2">
        <v>5.3685869565217397</v>
      </c>
      <c r="AC177" s="2">
        <v>0</v>
      </c>
      <c r="AD177" s="2">
        <v>0</v>
      </c>
      <c r="AE177" s="2">
        <v>0.28619565217391302</v>
      </c>
      <c r="AF177" s="2">
        <v>0</v>
      </c>
      <c r="AG177" s="2">
        <v>0</v>
      </c>
      <c r="AH177" t="s">
        <v>45</v>
      </c>
      <c r="AI177">
        <v>4</v>
      </c>
    </row>
    <row r="178" spans="1:35" x14ac:dyDescent="0.25">
      <c r="A178" t="s">
        <v>634</v>
      </c>
      <c r="B178" t="s">
        <v>406</v>
      </c>
      <c r="C178" t="s">
        <v>480</v>
      </c>
      <c r="D178" t="s">
        <v>598</v>
      </c>
      <c r="E178" s="2">
        <v>52.184782608695649</v>
      </c>
      <c r="F178" s="2">
        <v>5.7391304347826084</v>
      </c>
      <c r="G178" s="2">
        <v>3.2608695652173912E-2</v>
      </c>
      <c r="H178" s="2">
        <v>0.34239130434782611</v>
      </c>
      <c r="I178" s="2">
        <v>0.14130434782608695</v>
      </c>
      <c r="J178" s="2">
        <v>0</v>
      </c>
      <c r="K178" s="2">
        <v>0.44021739130434784</v>
      </c>
      <c r="L178" s="2">
        <v>4.550217391304348</v>
      </c>
      <c r="M178" s="2">
        <v>11.130434782608695</v>
      </c>
      <c r="N178" s="2">
        <v>0</v>
      </c>
      <c r="O178" s="2">
        <v>0.21328889814621954</v>
      </c>
      <c r="P178" s="2">
        <v>5.0432608695652172</v>
      </c>
      <c r="Q178" s="2">
        <v>0.17391304347826086</v>
      </c>
      <c r="R178" s="2">
        <v>9.9975005207248488E-2</v>
      </c>
      <c r="S178" s="2">
        <v>3.3922826086956523</v>
      </c>
      <c r="T178" s="2">
        <v>0.38576086956521732</v>
      </c>
      <c r="U178" s="2">
        <v>0</v>
      </c>
      <c r="V178" s="2">
        <v>7.2397417204749015E-2</v>
      </c>
      <c r="W178" s="2">
        <v>0.39923913043478265</v>
      </c>
      <c r="X178" s="2">
        <v>4.9598913043478268</v>
      </c>
      <c r="Y178" s="2">
        <v>0</v>
      </c>
      <c r="Z178" s="2">
        <v>0.10269527181837119</v>
      </c>
      <c r="AA178" s="2">
        <v>0</v>
      </c>
      <c r="AB178" s="2">
        <v>0</v>
      </c>
      <c r="AC178" s="2">
        <v>0</v>
      </c>
      <c r="AD178" s="2">
        <v>0</v>
      </c>
      <c r="AE178" s="2">
        <v>0</v>
      </c>
      <c r="AF178" s="2">
        <v>0</v>
      </c>
      <c r="AG178" s="2">
        <v>0.34184782608695652</v>
      </c>
      <c r="AH178" t="s">
        <v>186</v>
      </c>
      <c r="AI178">
        <v>4</v>
      </c>
    </row>
    <row r="179" spans="1:35" x14ac:dyDescent="0.25">
      <c r="A179" t="s">
        <v>634</v>
      </c>
      <c r="B179" t="s">
        <v>418</v>
      </c>
      <c r="C179" t="s">
        <v>558</v>
      </c>
      <c r="D179" t="s">
        <v>574</v>
      </c>
      <c r="E179" s="2">
        <v>104.69565217391305</v>
      </c>
      <c r="F179" s="2">
        <v>0</v>
      </c>
      <c r="G179" s="2">
        <v>4.9728260869565215</v>
      </c>
      <c r="H179" s="2">
        <v>0.625</v>
      </c>
      <c r="I179" s="2">
        <v>1.2282608695652173</v>
      </c>
      <c r="J179" s="2">
        <v>0</v>
      </c>
      <c r="K179" s="2">
        <v>0</v>
      </c>
      <c r="L179" s="2">
        <v>12.042826086956522</v>
      </c>
      <c r="M179" s="2">
        <v>7.3369565217391311E-2</v>
      </c>
      <c r="N179" s="2">
        <v>1.0152173913043478</v>
      </c>
      <c r="O179" s="2">
        <v>1.0397632890365448E-2</v>
      </c>
      <c r="P179" s="2">
        <v>5.703913043478261</v>
      </c>
      <c r="Q179" s="2">
        <v>3.9371739130434786</v>
      </c>
      <c r="R179" s="2">
        <v>9.2086794019933554E-2</v>
      </c>
      <c r="S179" s="2">
        <v>12.90826086956522</v>
      </c>
      <c r="T179" s="2">
        <v>8.1485869565217399</v>
      </c>
      <c r="U179" s="2">
        <v>0</v>
      </c>
      <c r="V179" s="2">
        <v>0.20112437707641198</v>
      </c>
      <c r="W179" s="2">
        <v>2.9217391304347835</v>
      </c>
      <c r="X179" s="2">
        <v>18.259347826086959</v>
      </c>
      <c r="Y179" s="2">
        <v>3.4039130434782612</v>
      </c>
      <c r="Z179" s="2">
        <v>0.23482350498338875</v>
      </c>
      <c r="AA179" s="2">
        <v>0</v>
      </c>
      <c r="AB179" s="2">
        <v>0</v>
      </c>
      <c r="AC179" s="2">
        <v>0</v>
      </c>
      <c r="AD179" s="2">
        <v>0</v>
      </c>
      <c r="AE179" s="2">
        <v>44.899891304347797</v>
      </c>
      <c r="AF179" s="2">
        <v>0</v>
      </c>
      <c r="AG179" s="2">
        <v>0</v>
      </c>
      <c r="AH179" t="s">
        <v>198</v>
      </c>
      <c r="AI179">
        <v>4</v>
      </c>
    </row>
    <row r="180" spans="1:35" x14ac:dyDescent="0.25">
      <c r="A180" t="s">
        <v>634</v>
      </c>
      <c r="B180" t="s">
        <v>248</v>
      </c>
      <c r="C180" t="s">
        <v>462</v>
      </c>
      <c r="D180" t="s">
        <v>584</v>
      </c>
      <c r="E180" s="2">
        <v>35.739130434782609</v>
      </c>
      <c r="F180" s="2">
        <v>0</v>
      </c>
      <c r="G180" s="2">
        <v>8.1630434782608688E-2</v>
      </c>
      <c r="H180" s="2">
        <v>0.19565217391304349</v>
      </c>
      <c r="I180" s="2">
        <v>0.22826086956521738</v>
      </c>
      <c r="J180" s="2">
        <v>0</v>
      </c>
      <c r="K180" s="2">
        <v>0</v>
      </c>
      <c r="L180" s="2">
        <v>7.7065217391304341E-2</v>
      </c>
      <c r="M180" s="2">
        <v>3.2608695652173912E-2</v>
      </c>
      <c r="N180" s="2">
        <v>5.1467391304347823</v>
      </c>
      <c r="O180" s="2">
        <v>0.14492092457420924</v>
      </c>
      <c r="P180" s="2">
        <v>0</v>
      </c>
      <c r="Q180" s="2">
        <v>5.3695652173913047</v>
      </c>
      <c r="R180" s="2">
        <v>0.1502433090024331</v>
      </c>
      <c r="S180" s="2">
        <v>6.6086956521739126E-2</v>
      </c>
      <c r="T180" s="2">
        <v>0.59076086956521734</v>
      </c>
      <c r="U180" s="2">
        <v>0</v>
      </c>
      <c r="V180" s="2">
        <v>1.8378953771289536E-2</v>
      </c>
      <c r="W180" s="2">
        <v>5.9782608695652176E-2</v>
      </c>
      <c r="X180" s="2">
        <v>0.5525000000000001</v>
      </c>
      <c r="Y180" s="2">
        <v>0</v>
      </c>
      <c r="Z180" s="2">
        <v>1.7131995133819956E-2</v>
      </c>
      <c r="AA180" s="2">
        <v>0</v>
      </c>
      <c r="AB180" s="2">
        <v>0</v>
      </c>
      <c r="AC180" s="2">
        <v>0</v>
      </c>
      <c r="AD180" s="2">
        <v>38.315217391304351</v>
      </c>
      <c r="AE180" s="2">
        <v>0</v>
      </c>
      <c r="AF180" s="2">
        <v>0</v>
      </c>
      <c r="AG180" s="2">
        <v>0</v>
      </c>
      <c r="AH180" t="s">
        <v>28</v>
      </c>
      <c r="AI180">
        <v>4</v>
      </c>
    </row>
    <row r="181" spans="1:35" x14ac:dyDescent="0.25">
      <c r="A181" t="s">
        <v>634</v>
      </c>
      <c r="B181" t="s">
        <v>346</v>
      </c>
      <c r="C181" t="s">
        <v>530</v>
      </c>
      <c r="D181" t="s">
        <v>568</v>
      </c>
      <c r="E181" s="2">
        <v>58.217391304347828</v>
      </c>
      <c r="F181" s="2">
        <v>5.5652173913043477</v>
      </c>
      <c r="G181" s="2">
        <v>1.173913043478261</v>
      </c>
      <c r="H181" s="2">
        <v>0.25271739130434784</v>
      </c>
      <c r="I181" s="2">
        <v>0.76630434782608692</v>
      </c>
      <c r="J181" s="2">
        <v>0</v>
      </c>
      <c r="K181" s="2">
        <v>0</v>
      </c>
      <c r="L181" s="2">
        <v>3.2983695652173912</v>
      </c>
      <c r="M181" s="2">
        <v>3.4891304347826089</v>
      </c>
      <c r="N181" s="2">
        <v>1.5084782608695653</v>
      </c>
      <c r="O181" s="2">
        <v>8.5843913368185212E-2</v>
      </c>
      <c r="P181" s="2">
        <v>0</v>
      </c>
      <c r="Q181" s="2">
        <v>7.6047826086956531</v>
      </c>
      <c r="R181" s="2">
        <v>0.13062733383121733</v>
      </c>
      <c r="S181" s="2">
        <v>4.6591304347826092</v>
      </c>
      <c r="T181" s="2">
        <v>1.7941304347826088</v>
      </c>
      <c r="U181" s="2">
        <v>0</v>
      </c>
      <c r="V181" s="2">
        <v>0.11084764749813295</v>
      </c>
      <c r="W181" s="2">
        <v>1.1168478260869565</v>
      </c>
      <c r="X181" s="2">
        <v>6.141304347826086</v>
      </c>
      <c r="Y181" s="2">
        <v>0</v>
      </c>
      <c r="Z181" s="2">
        <v>0.1246732636295743</v>
      </c>
      <c r="AA181" s="2">
        <v>0</v>
      </c>
      <c r="AB181" s="2">
        <v>0</v>
      </c>
      <c r="AC181" s="2">
        <v>0</v>
      </c>
      <c r="AD181" s="2">
        <v>0</v>
      </c>
      <c r="AE181" s="2">
        <v>0</v>
      </c>
      <c r="AF181" s="2">
        <v>0</v>
      </c>
      <c r="AG181" s="2">
        <v>0</v>
      </c>
      <c r="AH181" t="s">
        <v>126</v>
      </c>
      <c r="AI181">
        <v>4</v>
      </c>
    </row>
    <row r="182" spans="1:35" x14ac:dyDescent="0.25">
      <c r="A182" t="s">
        <v>634</v>
      </c>
      <c r="B182" t="s">
        <v>270</v>
      </c>
      <c r="C182" t="s">
        <v>466</v>
      </c>
      <c r="D182" t="s">
        <v>587</v>
      </c>
      <c r="E182" s="2">
        <v>107.93478260869566</v>
      </c>
      <c r="F182" s="2">
        <v>5.4782608695652177</v>
      </c>
      <c r="G182" s="2">
        <v>0.60869565217391308</v>
      </c>
      <c r="H182" s="2">
        <v>0</v>
      </c>
      <c r="I182" s="2">
        <v>0</v>
      </c>
      <c r="J182" s="2">
        <v>0</v>
      </c>
      <c r="K182" s="2">
        <v>0</v>
      </c>
      <c r="L182" s="2">
        <v>2.1766304347826089</v>
      </c>
      <c r="M182" s="2">
        <v>0.17391304347826086</v>
      </c>
      <c r="N182" s="2">
        <v>4.6059782608695654</v>
      </c>
      <c r="O182" s="2">
        <v>4.4284994964753271E-2</v>
      </c>
      <c r="P182" s="2">
        <v>0</v>
      </c>
      <c r="Q182" s="2">
        <v>5.3125</v>
      </c>
      <c r="R182" s="2">
        <v>4.9219536757301105E-2</v>
      </c>
      <c r="S182" s="2">
        <v>5.4048913043478262</v>
      </c>
      <c r="T182" s="2">
        <v>0.21195652173913043</v>
      </c>
      <c r="U182" s="2">
        <v>0</v>
      </c>
      <c r="V182" s="2">
        <v>5.2039274924471302E-2</v>
      </c>
      <c r="W182" s="2">
        <v>6.6684782608695654</v>
      </c>
      <c r="X182" s="2">
        <v>5.5380434782608692</v>
      </c>
      <c r="Y182" s="2">
        <v>0</v>
      </c>
      <c r="Z182" s="2">
        <v>0.11309164149043302</v>
      </c>
      <c r="AA182" s="2">
        <v>0</v>
      </c>
      <c r="AB182" s="2">
        <v>5.3777173913043477</v>
      </c>
      <c r="AC182" s="2">
        <v>0</v>
      </c>
      <c r="AD182" s="2">
        <v>0</v>
      </c>
      <c r="AE182" s="2">
        <v>0</v>
      </c>
      <c r="AF182" s="2">
        <v>0</v>
      </c>
      <c r="AG182" s="2">
        <v>0</v>
      </c>
      <c r="AH182" t="s">
        <v>50</v>
      </c>
      <c r="AI182">
        <v>4</v>
      </c>
    </row>
    <row r="183" spans="1:35" x14ac:dyDescent="0.25">
      <c r="A183" t="s">
        <v>634</v>
      </c>
      <c r="B183" t="s">
        <v>226</v>
      </c>
      <c r="C183" t="s">
        <v>443</v>
      </c>
      <c r="D183" t="s">
        <v>569</v>
      </c>
      <c r="E183" s="2">
        <v>115.25</v>
      </c>
      <c r="F183" s="2">
        <v>5.0434782608695654</v>
      </c>
      <c r="G183" s="2">
        <v>0.5</v>
      </c>
      <c r="H183" s="2">
        <v>0.2608695652173913</v>
      </c>
      <c r="I183" s="2">
        <v>0.78260869565217395</v>
      </c>
      <c r="J183" s="2">
        <v>0</v>
      </c>
      <c r="K183" s="2">
        <v>0</v>
      </c>
      <c r="L183" s="2">
        <v>1.0181521739130435</v>
      </c>
      <c r="M183" s="2">
        <v>5.7391304347826084</v>
      </c>
      <c r="N183" s="2">
        <v>0</v>
      </c>
      <c r="O183" s="2">
        <v>4.9797227199849095E-2</v>
      </c>
      <c r="P183" s="2">
        <v>5.8916304347826083</v>
      </c>
      <c r="Q183" s="2">
        <v>9.0259782608695645</v>
      </c>
      <c r="R183" s="2">
        <v>0.1294369518060926</v>
      </c>
      <c r="S183" s="2">
        <v>1.0027173913043479</v>
      </c>
      <c r="T183" s="2">
        <v>1.9673913043478262</v>
      </c>
      <c r="U183" s="2">
        <v>0</v>
      </c>
      <c r="V183" s="2">
        <v>2.5771008205224936E-2</v>
      </c>
      <c r="W183" s="2">
        <v>1.3084782608695651</v>
      </c>
      <c r="X183" s="2">
        <v>2.4184782608695654</v>
      </c>
      <c r="Y183" s="2">
        <v>0</v>
      </c>
      <c r="Z183" s="2">
        <v>3.2338017542205034E-2</v>
      </c>
      <c r="AA183" s="2">
        <v>0</v>
      </c>
      <c r="AB183" s="2">
        <v>0</v>
      </c>
      <c r="AC183" s="2">
        <v>0</v>
      </c>
      <c r="AD183" s="2">
        <v>0</v>
      </c>
      <c r="AE183" s="2">
        <v>0</v>
      </c>
      <c r="AF183" s="2">
        <v>0</v>
      </c>
      <c r="AG183" s="2">
        <v>0</v>
      </c>
      <c r="AH183" t="s">
        <v>6</v>
      </c>
      <c r="AI183">
        <v>4</v>
      </c>
    </row>
    <row r="184" spans="1:35" x14ac:dyDescent="0.25">
      <c r="A184" t="s">
        <v>634</v>
      </c>
      <c r="B184" t="s">
        <v>266</v>
      </c>
      <c r="C184" t="s">
        <v>474</v>
      </c>
      <c r="D184" t="s">
        <v>594</v>
      </c>
      <c r="E184" s="2">
        <v>75.510869565217391</v>
      </c>
      <c r="F184" s="2">
        <v>0</v>
      </c>
      <c r="G184" s="2">
        <v>0</v>
      </c>
      <c r="H184" s="2">
        <v>0</v>
      </c>
      <c r="I184" s="2">
        <v>0.52684782608695646</v>
      </c>
      <c r="J184" s="2">
        <v>0</v>
      </c>
      <c r="K184" s="2">
        <v>0</v>
      </c>
      <c r="L184" s="2">
        <v>3.863695652173913</v>
      </c>
      <c r="M184" s="2">
        <v>0</v>
      </c>
      <c r="N184" s="2">
        <v>0</v>
      </c>
      <c r="O184" s="2">
        <v>0</v>
      </c>
      <c r="P184" s="2">
        <v>0</v>
      </c>
      <c r="Q184" s="2">
        <v>0</v>
      </c>
      <c r="R184" s="2">
        <v>0</v>
      </c>
      <c r="S184" s="2">
        <v>0.37413043478260866</v>
      </c>
      <c r="T184" s="2">
        <v>0</v>
      </c>
      <c r="U184" s="2">
        <v>4.8273913043478265</v>
      </c>
      <c r="V184" s="2">
        <v>6.8884410536922416E-2</v>
      </c>
      <c r="W184" s="2">
        <v>0.55869565217391293</v>
      </c>
      <c r="X184" s="2">
        <v>3.1231521739130441</v>
      </c>
      <c r="Y184" s="2">
        <v>0</v>
      </c>
      <c r="Z184" s="2">
        <v>4.8759176623002741E-2</v>
      </c>
      <c r="AA184" s="2">
        <v>0</v>
      </c>
      <c r="AB184" s="2">
        <v>0</v>
      </c>
      <c r="AC184" s="2">
        <v>0</v>
      </c>
      <c r="AD184" s="2">
        <v>0</v>
      </c>
      <c r="AE184" s="2">
        <v>0</v>
      </c>
      <c r="AF184" s="2">
        <v>0</v>
      </c>
      <c r="AG184" s="2">
        <v>0</v>
      </c>
      <c r="AH184" t="s">
        <v>46</v>
      </c>
      <c r="AI184">
        <v>4</v>
      </c>
    </row>
    <row r="185" spans="1:35" x14ac:dyDescent="0.25">
      <c r="A185" t="s">
        <v>634</v>
      </c>
      <c r="B185" t="s">
        <v>398</v>
      </c>
      <c r="C185" t="s">
        <v>490</v>
      </c>
      <c r="D185" t="s">
        <v>602</v>
      </c>
      <c r="E185" s="2">
        <v>125.46739130434783</v>
      </c>
      <c r="F185" s="2">
        <v>5.1826086956521733</v>
      </c>
      <c r="G185" s="2">
        <v>0.69565217391304346</v>
      </c>
      <c r="H185" s="2">
        <v>0.46195652173913043</v>
      </c>
      <c r="I185" s="2">
        <v>0.948913043478261</v>
      </c>
      <c r="J185" s="2">
        <v>0</v>
      </c>
      <c r="K185" s="2">
        <v>0</v>
      </c>
      <c r="L185" s="2">
        <v>4.9107608695652178</v>
      </c>
      <c r="M185" s="2">
        <v>4.5467391304347835</v>
      </c>
      <c r="N185" s="2">
        <v>5.0467391304347817</v>
      </c>
      <c r="O185" s="2">
        <v>7.6461924976176043E-2</v>
      </c>
      <c r="P185" s="2">
        <v>0</v>
      </c>
      <c r="Q185" s="2">
        <v>15.879782608695653</v>
      </c>
      <c r="R185" s="2">
        <v>0.12656501775968118</v>
      </c>
      <c r="S185" s="2">
        <v>7.0055434782608668</v>
      </c>
      <c r="T185" s="2">
        <v>8.7015217391304347</v>
      </c>
      <c r="U185" s="2">
        <v>0</v>
      </c>
      <c r="V185" s="2">
        <v>0.12518842588581822</v>
      </c>
      <c r="W185" s="2">
        <v>5.0695652173913048</v>
      </c>
      <c r="X185" s="2">
        <v>17.475000000000005</v>
      </c>
      <c r="Y185" s="2">
        <v>0</v>
      </c>
      <c r="Z185" s="2">
        <v>0.17968465736810191</v>
      </c>
      <c r="AA185" s="2">
        <v>0</v>
      </c>
      <c r="AB185" s="2">
        <v>0</v>
      </c>
      <c r="AC185" s="2">
        <v>0</v>
      </c>
      <c r="AD185" s="2">
        <v>0</v>
      </c>
      <c r="AE185" s="2">
        <v>0</v>
      </c>
      <c r="AF185" s="2">
        <v>0</v>
      </c>
      <c r="AG185" s="2">
        <v>0</v>
      </c>
      <c r="AH185" t="s">
        <v>178</v>
      </c>
      <c r="AI185">
        <v>4</v>
      </c>
    </row>
    <row r="186" spans="1:35" x14ac:dyDescent="0.25">
      <c r="A186" t="s">
        <v>634</v>
      </c>
      <c r="B186" t="s">
        <v>268</v>
      </c>
      <c r="C186" t="s">
        <v>471</v>
      </c>
      <c r="D186" t="s">
        <v>592</v>
      </c>
      <c r="E186" s="2">
        <v>93.815217391304344</v>
      </c>
      <c r="F186" s="2">
        <v>5.3043478260869561</v>
      </c>
      <c r="G186" s="2">
        <v>0.43206521739130432</v>
      </c>
      <c r="H186" s="2">
        <v>0.46739130434782611</v>
      </c>
      <c r="I186" s="2">
        <v>0</v>
      </c>
      <c r="J186" s="2">
        <v>0</v>
      </c>
      <c r="K186" s="2">
        <v>0</v>
      </c>
      <c r="L186" s="2">
        <v>5.5344565217391324</v>
      </c>
      <c r="M186" s="2">
        <v>5.6521739130434785</v>
      </c>
      <c r="N186" s="2">
        <v>0.70206521739130434</v>
      </c>
      <c r="O186" s="2">
        <v>6.773143320588576E-2</v>
      </c>
      <c r="P186" s="2">
        <v>6.9486956521739103</v>
      </c>
      <c r="Q186" s="2">
        <v>0</v>
      </c>
      <c r="R186" s="2">
        <v>7.4067894797821776E-2</v>
      </c>
      <c r="S186" s="2">
        <v>6.0282608695652176</v>
      </c>
      <c r="T186" s="2">
        <v>10.846630434782613</v>
      </c>
      <c r="U186" s="2">
        <v>0</v>
      </c>
      <c r="V186" s="2">
        <v>0.1798737110415943</v>
      </c>
      <c r="W186" s="2">
        <v>10.441847826086958</v>
      </c>
      <c r="X186" s="2">
        <v>8.8884782608695634</v>
      </c>
      <c r="Y186" s="2">
        <v>0</v>
      </c>
      <c r="Z186" s="2">
        <v>0.20604680801761094</v>
      </c>
      <c r="AA186" s="2">
        <v>0</v>
      </c>
      <c r="AB186" s="2">
        <v>0</v>
      </c>
      <c r="AC186" s="2">
        <v>0</v>
      </c>
      <c r="AD186" s="2">
        <v>0</v>
      </c>
      <c r="AE186" s="2">
        <v>0</v>
      </c>
      <c r="AF186" s="2">
        <v>0</v>
      </c>
      <c r="AG186" s="2">
        <v>0</v>
      </c>
      <c r="AH186" t="s">
        <v>48</v>
      </c>
      <c r="AI186">
        <v>4</v>
      </c>
    </row>
    <row r="187" spans="1:35" x14ac:dyDescent="0.25">
      <c r="A187" t="s">
        <v>634</v>
      </c>
      <c r="B187" t="s">
        <v>421</v>
      </c>
      <c r="C187" t="s">
        <v>559</v>
      </c>
      <c r="D187" t="s">
        <v>592</v>
      </c>
      <c r="E187" s="2">
        <v>48.641304347826086</v>
      </c>
      <c r="F187" s="2">
        <v>34.644021739130437</v>
      </c>
      <c r="G187" s="2">
        <v>0.28260869565217389</v>
      </c>
      <c r="H187" s="2">
        <v>0</v>
      </c>
      <c r="I187" s="2">
        <v>0.84782608695652173</v>
      </c>
      <c r="J187" s="2">
        <v>0</v>
      </c>
      <c r="K187" s="2">
        <v>0</v>
      </c>
      <c r="L187" s="2">
        <v>5.4918478260869561</v>
      </c>
      <c r="M187" s="2">
        <v>6.0788043478260869</v>
      </c>
      <c r="N187" s="2">
        <v>0</v>
      </c>
      <c r="O187" s="2">
        <v>0.12497206703910614</v>
      </c>
      <c r="P187" s="2">
        <v>5.3423913043478262</v>
      </c>
      <c r="Q187" s="2">
        <v>4.8668478260869561</v>
      </c>
      <c r="R187" s="2">
        <v>0.20988826815642456</v>
      </c>
      <c r="S187" s="2">
        <v>3.6820652173913042</v>
      </c>
      <c r="T187" s="2">
        <v>5.6739130434782608</v>
      </c>
      <c r="U187" s="2">
        <v>0</v>
      </c>
      <c r="V187" s="2">
        <v>0.19234636871508379</v>
      </c>
      <c r="W187" s="2">
        <v>2.7863043478260865</v>
      </c>
      <c r="X187" s="2">
        <v>6.4239130434782608</v>
      </c>
      <c r="Y187" s="2">
        <v>0</v>
      </c>
      <c r="Z187" s="2">
        <v>0.18934972067039105</v>
      </c>
      <c r="AA187" s="2">
        <v>0</v>
      </c>
      <c r="AB187" s="2">
        <v>0</v>
      </c>
      <c r="AC187" s="2">
        <v>0</v>
      </c>
      <c r="AD187" s="2">
        <v>0</v>
      </c>
      <c r="AE187" s="2">
        <v>0</v>
      </c>
      <c r="AF187" s="2">
        <v>0</v>
      </c>
      <c r="AG187" s="2">
        <v>0</v>
      </c>
      <c r="AH187" t="s">
        <v>201</v>
      </c>
      <c r="AI187">
        <v>4</v>
      </c>
    </row>
    <row r="188" spans="1:35" x14ac:dyDescent="0.25">
      <c r="A188" t="s">
        <v>634</v>
      </c>
      <c r="B188" t="s">
        <v>362</v>
      </c>
      <c r="C188" t="s">
        <v>441</v>
      </c>
      <c r="D188" t="s">
        <v>568</v>
      </c>
      <c r="E188" s="2">
        <v>84.456521739130437</v>
      </c>
      <c r="F188" s="2">
        <v>26.232282608695645</v>
      </c>
      <c r="G188" s="2">
        <v>0</v>
      </c>
      <c r="H188" s="2">
        <v>0.85054347826086951</v>
      </c>
      <c r="I188" s="2">
        <v>0.17391304347826086</v>
      </c>
      <c r="J188" s="2">
        <v>0</v>
      </c>
      <c r="K188" s="2">
        <v>0</v>
      </c>
      <c r="L188" s="2">
        <v>10.25782608695652</v>
      </c>
      <c r="M188" s="2">
        <v>0</v>
      </c>
      <c r="N188" s="2">
        <v>4.9565217391304346</v>
      </c>
      <c r="O188" s="2">
        <v>5.8687258687258687E-2</v>
      </c>
      <c r="P188" s="2">
        <v>6.0635869565217408</v>
      </c>
      <c r="Q188" s="2">
        <v>4.8651086956521752</v>
      </c>
      <c r="R188" s="2">
        <v>0.12940025740025743</v>
      </c>
      <c r="S188" s="2">
        <v>2.7011956521739124</v>
      </c>
      <c r="T188" s="2">
        <v>3.1754347826086957</v>
      </c>
      <c r="U188" s="2">
        <v>0</v>
      </c>
      <c r="V188" s="2">
        <v>6.9581724581724583E-2</v>
      </c>
      <c r="W188" s="2">
        <v>4.1035869565217391</v>
      </c>
      <c r="X188" s="2">
        <v>5.2116304347826095</v>
      </c>
      <c r="Y188" s="2">
        <v>0</v>
      </c>
      <c r="Z188" s="2">
        <v>0.11029601029601029</v>
      </c>
      <c r="AA188" s="2">
        <v>0</v>
      </c>
      <c r="AB188" s="2">
        <v>0</v>
      </c>
      <c r="AC188" s="2">
        <v>0</v>
      </c>
      <c r="AD188" s="2">
        <v>0</v>
      </c>
      <c r="AE188" s="2">
        <v>0</v>
      </c>
      <c r="AF188" s="2">
        <v>0</v>
      </c>
      <c r="AG188" s="2">
        <v>0</v>
      </c>
      <c r="AH188" t="s">
        <v>142</v>
      </c>
      <c r="AI188">
        <v>4</v>
      </c>
    </row>
    <row r="189" spans="1:35" x14ac:dyDescent="0.25">
      <c r="A189" t="s">
        <v>634</v>
      </c>
      <c r="B189" t="s">
        <v>256</v>
      </c>
      <c r="C189" t="s">
        <v>441</v>
      </c>
      <c r="D189" t="s">
        <v>568</v>
      </c>
      <c r="E189" s="2">
        <v>66.163043478260875</v>
      </c>
      <c r="F189" s="2">
        <v>27.232391304347818</v>
      </c>
      <c r="G189" s="2">
        <v>0</v>
      </c>
      <c r="H189" s="2">
        <v>0.32608695652173914</v>
      </c>
      <c r="I189" s="2">
        <v>4.3486956521739124</v>
      </c>
      <c r="J189" s="2">
        <v>0</v>
      </c>
      <c r="K189" s="2">
        <v>0</v>
      </c>
      <c r="L189" s="2">
        <v>6.2975000000000003</v>
      </c>
      <c r="M189" s="2">
        <v>4.9565217391304346</v>
      </c>
      <c r="N189" s="2">
        <v>0</v>
      </c>
      <c r="O189" s="2">
        <v>7.4913750616067018E-2</v>
      </c>
      <c r="P189" s="2">
        <v>5.8405434782608703</v>
      </c>
      <c r="Q189" s="2">
        <v>0</v>
      </c>
      <c r="R189" s="2">
        <v>8.8275012321340565E-2</v>
      </c>
      <c r="S189" s="2">
        <v>1.0990217391304347</v>
      </c>
      <c r="T189" s="2">
        <v>3.6318478260869558</v>
      </c>
      <c r="U189" s="2">
        <v>0</v>
      </c>
      <c r="V189" s="2">
        <v>7.1503203548546057E-2</v>
      </c>
      <c r="W189" s="2">
        <v>0.44173913043478263</v>
      </c>
      <c r="X189" s="2">
        <v>4.4717391304347833</v>
      </c>
      <c r="Y189" s="2">
        <v>0</v>
      </c>
      <c r="Z189" s="2">
        <v>7.4263183834401184E-2</v>
      </c>
      <c r="AA189" s="2">
        <v>0</v>
      </c>
      <c r="AB189" s="2">
        <v>0</v>
      </c>
      <c r="AC189" s="2">
        <v>0</v>
      </c>
      <c r="AD189" s="2">
        <v>0</v>
      </c>
      <c r="AE189" s="2">
        <v>0</v>
      </c>
      <c r="AF189" s="2">
        <v>0</v>
      </c>
      <c r="AG189" s="2">
        <v>0</v>
      </c>
      <c r="AH189" t="s">
        <v>36</v>
      </c>
      <c r="AI189">
        <v>4</v>
      </c>
    </row>
    <row r="190" spans="1:35" x14ac:dyDescent="0.25">
      <c r="A190" t="s">
        <v>634</v>
      </c>
      <c r="B190" t="s">
        <v>313</v>
      </c>
      <c r="C190" t="s">
        <v>504</v>
      </c>
      <c r="D190" t="s">
        <v>611</v>
      </c>
      <c r="E190" s="2">
        <v>87.858695652173907</v>
      </c>
      <c r="F190" s="2">
        <v>6</v>
      </c>
      <c r="G190" s="2">
        <v>1.1630434782608696</v>
      </c>
      <c r="H190" s="2">
        <v>1.351195652173913</v>
      </c>
      <c r="I190" s="2">
        <v>5.3478260869565215</v>
      </c>
      <c r="J190" s="2">
        <v>0</v>
      </c>
      <c r="K190" s="2">
        <v>0</v>
      </c>
      <c r="L190" s="2">
        <v>0</v>
      </c>
      <c r="M190" s="2">
        <v>5.4347826086956523</v>
      </c>
      <c r="N190" s="2">
        <v>6.0081521739130439</v>
      </c>
      <c r="O190" s="2">
        <v>0.13024248422615367</v>
      </c>
      <c r="P190" s="2">
        <v>5.7554347826086953</v>
      </c>
      <c r="Q190" s="2">
        <v>17.127717391304348</v>
      </c>
      <c r="R190" s="2">
        <v>0.26045403934182854</v>
      </c>
      <c r="S190" s="2">
        <v>6.1195652173913047</v>
      </c>
      <c r="T190" s="2">
        <v>4.9456521739130439</v>
      </c>
      <c r="U190" s="2">
        <v>0</v>
      </c>
      <c r="V190" s="2">
        <v>0.12594333786960288</v>
      </c>
      <c r="W190" s="2">
        <v>5.0869565217391308</v>
      </c>
      <c r="X190" s="2">
        <v>9.1875</v>
      </c>
      <c r="Y190" s="2">
        <v>5.3043478260869561</v>
      </c>
      <c r="Z190" s="2">
        <v>0.22284424099962885</v>
      </c>
      <c r="AA190" s="2">
        <v>0</v>
      </c>
      <c r="AB190" s="2">
        <v>0</v>
      </c>
      <c r="AC190" s="2">
        <v>0</v>
      </c>
      <c r="AD190" s="2">
        <v>0</v>
      </c>
      <c r="AE190" s="2">
        <v>0</v>
      </c>
      <c r="AF190" s="2">
        <v>0</v>
      </c>
      <c r="AG190" s="2">
        <v>0</v>
      </c>
      <c r="AH190" t="s">
        <v>93</v>
      </c>
      <c r="AI190">
        <v>4</v>
      </c>
    </row>
    <row r="191" spans="1:35" x14ac:dyDescent="0.25">
      <c r="A191" t="s">
        <v>634</v>
      </c>
      <c r="B191" t="s">
        <v>261</v>
      </c>
      <c r="C191" t="s">
        <v>470</v>
      </c>
      <c r="D191" t="s">
        <v>591</v>
      </c>
      <c r="E191" s="2">
        <v>55.097826086956523</v>
      </c>
      <c r="F191" s="2">
        <v>5.7391304347826084</v>
      </c>
      <c r="G191" s="2">
        <v>0</v>
      </c>
      <c r="H191" s="2">
        <v>0</v>
      </c>
      <c r="I191" s="2">
        <v>0</v>
      </c>
      <c r="J191" s="2">
        <v>0</v>
      </c>
      <c r="K191" s="2">
        <v>0</v>
      </c>
      <c r="L191" s="2">
        <v>0.27739130434782611</v>
      </c>
      <c r="M191" s="2">
        <v>0</v>
      </c>
      <c r="N191" s="2">
        <v>5.7391304347826084</v>
      </c>
      <c r="O191" s="2">
        <v>0.10416255671730124</v>
      </c>
      <c r="P191" s="2">
        <v>0</v>
      </c>
      <c r="Q191" s="2">
        <v>17.165434782608692</v>
      </c>
      <c r="R191" s="2">
        <v>0.31154468336950081</v>
      </c>
      <c r="S191" s="2">
        <v>0.15956521739130433</v>
      </c>
      <c r="T191" s="2">
        <v>0.47228260869565203</v>
      </c>
      <c r="U191" s="2">
        <v>0</v>
      </c>
      <c r="V191" s="2">
        <v>1.146774511738015E-2</v>
      </c>
      <c r="W191" s="2">
        <v>0.3377173913043478</v>
      </c>
      <c r="X191" s="2">
        <v>4.4402173913043468</v>
      </c>
      <c r="Y191" s="2">
        <v>0</v>
      </c>
      <c r="Z191" s="2">
        <v>8.6717301242848668E-2</v>
      </c>
      <c r="AA191" s="2">
        <v>0</v>
      </c>
      <c r="AB191" s="2">
        <v>0</v>
      </c>
      <c r="AC191" s="2">
        <v>0</v>
      </c>
      <c r="AD191" s="2">
        <v>30.437065217391314</v>
      </c>
      <c r="AE191" s="2">
        <v>0</v>
      </c>
      <c r="AF191" s="2">
        <v>0</v>
      </c>
      <c r="AG191" s="2">
        <v>0</v>
      </c>
      <c r="AH191" t="s">
        <v>41</v>
      </c>
      <c r="AI191">
        <v>4</v>
      </c>
    </row>
    <row r="192" spans="1:35" x14ac:dyDescent="0.25">
      <c r="A192" t="s">
        <v>634</v>
      </c>
      <c r="B192" t="s">
        <v>413</v>
      </c>
      <c r="C192" t="s">
        <v>468</v>
      </c>
      <c r="D192" t="s">
        <v>589</v>
      </c>
      <c r="E192" s="2">
        <v>69.173913043478265</v>
      </c>
      <c r="F192" s="2">
        <v>4.7826086956521738</v>
      </c>
      <c r="G192" s="2">
        <v>0.13043478260869565</v>
      </c>
      <c r="H192" s="2">
        <v>0.29891304347826086</v>
      </c>
      <c r="I192" s="2">
        <v>1.7771739130434783</v>
      </c>
      <c r="J192" s="2">
        <v>0</v>
      </c>
      <c r="K192" s="2">
        <v>0</v>
      </c>
      <c r="L192" s="2">
        <v>0.95978260869565213</v>
      </c>
      <c r="M192" s="2">
        <v>9.5244565217391308</v>
      </c>
      <c r="N192" s="2">
        <v>0</v>
      </c>
      <c r="O192" s="2">
        <v>0.13768856065367693</v>
      </c>
      <c r="P192" s="2">
        <v>4.6086956521739131</v>
      </c>
      <c r="Q192" s="2">
        <v>7.3722826086956523</v>
      </c>
      <c r="R192" s="2">
        <v>0.17320081709616594</v>
      </c>
      <c r="S192" s="2">
        <v>10.495652173913042</v>
      </c>
      <c r="T192" s="2">
        <v>2.8739130434782605</v>
      </c>
      <c r="U192" s="2">
        <v>0</v>
      </c>
      <c r="V192" s="2">
        <v>0.19327467001885604</v>
      </c>
      <c r="W192" s="2">
        <v>4.3652173913043493</v>
      </c>
      <c r="X192" s="2">
        <v>7.4815217391304367</v>
      </c>
      <c r="Y192" s="2">
        <v>0</v>
      </c>
      <c r="Z192" s="2">
        <v>0.1712602137020742</v>
      </c>
      <c r="AA192" s="2">
        <v>0</v>
      </c>
      <c r="AB192" s="2">
        <v>0</v>
      </c>
      <c r="AC192" s="2">
        <v>0</v>
      </c>
      <c r="AD192" s="2">
        <v>0</v>
      </c>
      <c r="AE192" s="2">
        <v>0</v>
      </c>
      <c r="AF192" s="2">
        <v>0</v>
      </c>
      <c r="AG192" s="2">
        <v>0</v>
      </c>
      <c r="AH192" t="s">
        <v>193</v>
      </c>
      <c r="AI192">
        <v>4</v>
      </c>
    </row>
    <row r="193" spans="1:35" x14ac:dyDescent="0.25">
      <c r="A193" t="s">
        <v>634</v>
      </c>
      <c r="B193" t="s">
        <v>411</v>
      </c>
      <c r="C193" t="s">
        <v>441</v>
      </c>
      <c r="D193" t="s">
        <v>568</v>
      </c>
      <c r="E193" s="2">
        <v>68.923913043478265</v>
      </c>
      <c r="F193" s="2">
        <v>0</v>
      </c>
      <c r="G193" s="2">
        <v>0.4891304347826087</v>
      </c>
      <c r="H193" s="2">
        <v>0.90217391304347827</v>
      </c>
      <c r="I193" s="2">
        <v>2.0652173913043477</v>
      </c>
      <c r="J193" s="2">
        <v>0.45652173913043476</v>
      </c>
      <c r="K193" s="2">
        <v>0.52173913043478259</v>
      </c>
      <c r="L193" s="2">
        <v>8.7527173913043477</v>
      </c>
      <c r="M193" s="2">
        <v>0</v>
      </c>
      <c r="N193" s="2">
        <v>0</v>
      </c>
      <c r="O193" s="2">
        <v>0</v>
      </c>
      <c r="P193" s="2">
        <v>0</v>
      </c>
      <c r="Q193" s="2">
        <v>14.698369565217391</v>
      </c>
      <c r="R193" s="2">
        <v>0.21325500709667242</v>
      </c>
      <c r="S193" s="2">
        <v>1.7282608695652173</v>
      </c>
      <c r="T193" s="2">
        <v>6.4782608695652177</v>
      </c>
      <c r="U193" s="2">
        <v>0</v>
      </c>
      <c r="V193" s="2">
        <v>0.11906639331335751</v>
      </c>
      <c r="W193" s="2">
        <v>3.8614130434782608</v>
      </c>
      <c r="X193" s="2">
        <v>3.6331521739130435</v>
      </c>
      <c r="Y193" s="2">
        <v>0</v>
      </c>
      <c r="Z193" s="2">
        <v>0.10873679230405299</v>
      </c>
      <c r="AA193" s="2">
        <v>0</v>
      </c>
      <c r="AB193" s="2">
        <v>0</v>
      </c>
      <c r="AC193" s="2">
        <v>0</v>
      </c>
      <c r="AD193" s="2">
        <v>0</v>
      </c>
      <c r="AE193" s="2">
        <v>0</v>
      </c>
      <c r="AF193" s="2">
        <v>0</v>
      </c>
      <c r="AG193" s="2">
        <v>0.78260869565217395</v>
      </c>
      <c r="AH193" t="s">
        <v>191</v>
      </c>
      <c r="AI193">
        <v>4</v>
      </c>
    </row>
    <row r="194" spans="1:35" x14ac:dyDescent="0.25">
      <c r="A194" t="s">
        <v>634</v>
      </c>
      <c r="B194" t="s">
        <v>250</v>
      </c>
      <c r="C194" t="s">
        <v>464</v>
      </c>
      <c r="D194" t="s">
        <v>585</v>
      </c>
      <c r="E194" s="2">
        <v>147.90217391304347</v>
      </c>
      <c r="F194" s="2">
        <v>5.0434782608695654</v>
      </c>
      <c r="G194" s="2">
        <v>0</v>
      </c>
      <c r="H194" s="2">
        <v>0</v>
      </c>
      <c r="I194" s="2">
        <v>0</v>
      </c>
      <c r="J194" s="2">
        <v>0</v>
      </c>
      <c r="K194" s="2">
        <v>0</v>
      </c>
      <c r="L194" s="2">
        <v>0</v>
      </c>
      <c r="M194" s="2">
        <v>0</v>
      </c>
      <c r="N194" s="2">
        <v>10.440217391304348</v>
      </c>
      <c r="O194" s="2">
        <v>7.0588667597560079E-2</v>
      </c>
      <c r="P194" s="2">
        <v>0</v>
      </c>
      <c r="Q194" s="2">
        <v>26.282608695652176</v>
      </c>
      <c r="R194" s="2">
        <v>0.17770265304622623</v>
      </c>
      <c r="S194" s="2">
        <v>0</v>
      </c>
      <c r="T194" s="2">
        <v>0</v>
      </c>
      <c r="U194" s="2">
        <v>0</v>
      </c>
      <c r="V194" s="2">
        <v>0</v>
      </c>
      <c r="W194" s="2">
        <v>0</v>
      </c>
      <c r="X194" s="2">
        <v>0</v>
      </c>
      <c r="Y194" s="2">
        <v>0</v>
      </c>
      <c r="Z194" s="2">
        <v>0</v>
      </c>
      <c r="AA194" s="2">
        <v>0</v>
      </c>
      <c r="AB194" s="2">
        <v>4.1005434782608692</v>
      </c>
      <c r="AC194" s="2">
        <v>0</v>
      </c>
      <c r="AD194" s="2">
        <v>0</v>
      </c>
      <c r="AE194" s="2">
        <v>0</v>
      </c>
      <c r="AF194" s="2">
        <v>0</v>
      </c>
      <c r="AG194" s="2">
        <v>0</v>
      </c>
      <c r="AH194" t="s">
        <v>30</v>
      </c>
      <c r="AI194">
        <v>4</v>
      </c>
    </row>
    <row r="195" spans="1:35" x14ac:dyDescent="0.25">
      <c r="A195" t="s">
        <v>634</v>
      </c>
      <c r="B195" t="s">
        <v>235</v>
      </c>
      <c r="C195" t="s">
        <v>453</v>
      </c>
      <c r="D195" t="s">
        <v>578</v>
      </c>
      <c r="E195" s="2">
        <v>92.054347826086953</v>
      </c>
      <c r="F195" s="2">
        <v>25.992717391304346</v>
      </c>
      <c r="G195" s="2">
        <v>0</v>
      </c>
      <c r="H195" s="2">
        <v>0.73913043478260865</v>
      </c>
      <c r="I195" s="2">
        <v>0</v>
      </c>
      <c r="J195" s="2">
        <v>0</v>
      </c>
      <c r="K195" s="2">
        <v>0</v>
      </c>
      <c r="L195" s="2">
        <v>8.7695652173913068</v>
      </c>
      <c r="M195" s="2">
        <v>0</v>
      </c>
      <c r="N195" s="2">
        <v>5.5217391304347823</v>
      </c>
      <c r="O195" s="2">
        <v>5.9983469122682723E-2</v>
      </c>
      <c r="P195" s="2">
        <v>4.4519565217391301</v>
      </c>
      <c r="Q195" s="2">
        <v>5.6296739130434776</v>
      </c>
      <c r="R195" s="2">
        <v>0.10951824300389655</v>
      </c>
      <c r="S195" s="2">
        <v>2.7725000000000004</v>
      </c>
      <c r="T195" s="2">
        <v>2.9754347826086951</v>
      </c>
      <c r="U195" s="2">
        <v>0</v>
      </c>
      <c r="V195" s="2">
        <v>6.2440665958200491E-2</v>
      </c>
      <c r="W195" s="2">
        <v>1.1330434782608694</v>
      </c>
      <c r="X195" s="2">
        <v>10.125978260869564</v>
      </c>
      <c r="Y195" s="2">
        <v>0</v>
      </c>
      <c r="Z195" s="2">
        <v>0.12230841893966229</v>
      </c>
      <c r="AA195" s="2">
        <v>0</v>
      </c>
      <c r="AB195" s="2">
        <v>0</v>
      </c>
      <c r="AC195" s="2">
        <v>0</v>
      </c>
      <c r="AD195" s="2">
        <v>0</v>
      </c>
      <c r="AE195" s="2">
        <v>0</v>
      </c>
      <c r="AF195" s="2">
        <v>0</v>
      </c>
      <c r="AG195" s="2">
        <v>0</v>
      </c>
      <c r="AH195" t="s">
        <v>15</v>
      </c>
      <c r="AI195">
        <v>4</v>
      </c>
    </row>
    <row r="196" spans="1:35" x14ac:dyDescent="0.25">
      <c r="A196" t="s">
        <v>634</v>
      </c>
      <c r="B196" t="s">
        <v>294</v>
      </c>
      <c r="C196" t="s">
        <v>492</v>
      </c>
      <c r="D196" t="s">
        <v>603</v>
      </c>
      <c r="E196" s="2">
        <v>55.021739130434781</v>
      </c>
      <c r="F196" s="2">
        <v>24.658586956521741</v>
      </c>
      <c r="G196" s="2">
        <v>0</v>
      </c>
      <c r="H196" s="2">
        <v>0</v>
      </c>
      <c r="I196" s="2">
        <v>0</v>
      </c>
      <c r="J196" s="2">
        <v>0</v>
      </c>
      <c r="K196" s="2">
        <v>0</v>
      </c>
      <c r="L196" s="2">
        <v>0.3016304347826087</v>
      </c>
      <c r="M196" s="2">
        <v>0</v>
      </c>
      <c r="N196" s="2">
        <v>0</v>
      </c>
      <c r="O196" s="2">
        <v>0</v>
      </c>
      <c r="P196" s="2">
        <v>5.7201086956521738</v>
      </c>
      <c r="Q196" s="2">
        <v>0</v>
      </c>
      <c r="R196" s="2">
        <v>0.10396088502568154</v>
      </c>
      <c r="S196" s="2">
        <v>0.11141304347826086</v>
      </c>
      <c r="T196" s="2">
        <v>1.4538043478260869</v>
      </c>
      <c r="U196" s="2">
        <v>0</v>
      </c>
      <c r="V196" s="2">
        <v>2.8447254049782694E-2</v>
      </c>
      <c r="W196" s="2">
        <v>8.4239130434782608E-2</v>
      </c>
      <c r="X196" s="2">
        <v>4.1304347826086953</v>
      </c>
      <c r="Y196" s="2">
        <v>0</v>
      </c>
      <c r="Z196" s="2">
        <v>7.6600158040300265E-2</v>
      </c>
      <c r="AA196" s="2">
        <v>0</v>
      </c>
      <c r="AB196" s="2">
        <v>0</v>
      </c>
      <c r="AC196" s="2">
        <v>0</v>
      </c>
      <c r="AD196" s="2">
        <v>0</v>
      </c>
      <c r="AE196" s="2">
        <v>0</v>
      </c>
      <c r="AF196" s="2">
        <v>0</v>
      </c>
      <c r="AG196" s="2">
        <v>0</v>
      </c>
      <c r="AH196" t="s">
        <v>74</v>
      </c>
      <c r="AI196">
        <v>4</v>
      </c>
    </row>
    <row r="197" spans="1:35" x14ac:dyDescent="0.25">
      <c r="A197" t="s">
        <v>634</v>
      </c>
      <c r="B197" t="s">
        <v>305</v>
      </c>
      <c r="C197" t="s">
        <v>440</v>
      </c>
      <c r="D197" t="s">
        <v>567</v>
      </c>
      <c r="E197" s="2">
        <v>122.41304347826087</v>
      </c>
      <c r="F197" s="2">
        <v>5.3043478260869561</v>
      </c>
      <c r="G197" s="2">
        <v>0.36956521739130432</v>
      </c>
      <c r="H197" s="2">
        <v>0.80978260869565222</v>
      </c>
      <c r="I197" s="2">
        <v>4.1576086956521738</v>
      </c>
      <c r="J197" s="2">
        <v>0</v>
      </c>
      <c r="K197" s="2">
        <v>0</v>
      </c>
      <c r="L197" s="2">
        <v>2.7092391304347827</v>
      </c>
      <c r="M197" s="2">
        <v>5.3043478260869561</v>
      </c>
      <c r="N197" s="2">
        <v>5.7445652173913047</v>
      </c>
      <c r="O197" s="2">
        <v>9.0259278991298167E-2</v>
      </c>
      <c r="P197" s="2">
        <v>5.7527173913043477</v>
      </c>
      <c r="Q197" s="2">
        <v>6.8315217391304346</v>
      </c>
      <c r="R197" s="2">
        <v>0.10280145622447166</v>
      </c>
      <c r="S197" s="2">
        <v>4.3369565217391308</v>
      </c>
      <c r="T197" s="2">
        <v>0.66576086956521741</v>
      </c>
      <c r="U197" s="2">
        <v>0</v>
      </c>
      <c r="V197" s="2">
        <v>4.086751909074765E-2</v>
      </c>
      <c r="W197" s="2">
        <v>0.6875</v>
      </c>
      <c r="X197" s="2">
        <v>4.7907608695652177</v>
      </c>
      <c r="Y197" s="2">
        <v>0</v>
      </c>
      <c r="Z197" s="2">
        <v>4.4752264251465106E-2</v>
      </c>
      <c r="AA197" s="2">
        <v>0</v>
      </c>
      <c r="AB197" s="2">
        <v>0</v>
      </c>
      <c r="AC197" s="2">
        <v>0</v>
      </c>
      <c r="AD197" s="2">
        <v>0</v>
      </c>
      <c r="AE197" s="2">
        <v>0</v>
      </c>
      <c r="AF197" s="2">
        <v>0</v>
      </c>
      <c r="AG197" s="2">
        <v>0</v>
      </c>
      <c r="AH197" t="s">
        <v>85</v>
      </c>
      <c r="AI197">
        <v>4</v>
      </c>
    </row>
    <row r="198" spans="1:35" x14ac:dyDescent="0.25">
      <c r="A198" t="s">
        <v>634</v>
      </c>
      <c r="B198" t="s">
        <v>306</v>
      </c>
      <c r="C198" t="s">
        <v>499</v>
      </c>
      <c r="D198" t="s">
        <v>567</v>
      </c>
      <c r="E198" s="2">
        <v>199.42391304347825</v>
      </c>
      <c r="F198" s="2">
        <v>5.535869565217391</v>
      </c>
      <c r="G198" s="2">
        <v>0.89130434782608692</v>
      </c>
      <c r="H198" s="2">
        <v>0.52173913043478259</v>
      </c>
      <c r="I198" s="2">
        <v>3.383695652173913</v>
      </c>
      <c r="J198" s="2">
        <v>0</v>
      </c>
      <c r="K198" s="2">
        <v>0</v>
      </c>
      <c r="L198" s="2">
        <v>11.485326086956523</v>
      </c>
      <c r="M198" s="2">
        <v>3.2086956521739136</v>
      </c>
      <c r="N198" s="2">
        <v>15.430652173913042</v>
      </c>
      <c r="O198" s="2">
        <v>9.3465961737613776E-2</v>
      </c>
      <c r="P198" s="2">
        <v>6.0032608695652181</v>
      </c>
      <c r="Q198" s="2">
        <v>17.179347826086953</v>
      </c>
      <c r="R198" s="2">
        <v>0.11624788793808251</v>
      </c>
      <c r="S198" s="2">
        <v>9.7579347826086948</v>
      </c>
      <c r="T198" s="2">
        <v>9.8532608695652204</v>
      </c>
      <c r="U198" s="2">
        <v>0</v>
      </c>
      <c r="V198" s="2">
        <v>9.8339238022565015E-2</v>
      </c>
      <c r="W198" s="2">
        <v>3.7923913043478259</v>
      </c>
      <c r="X198" s="2">
        <v>6.135108695652173</v>
      </c>
      <c r="Y198" s="2">
        <v>5.4249999999999998</v>
      </c>
      <c r="Z198" s="2">
        <v>7.6984248105957373E-2</v>
      </c>
      <c r="AA198" s="2">
        <v>0</v>
      </c>
      <c r="AB198" s="2">
        <v>0</v>
      </c>
      <c r="AC198" s="2">
        <v>0</v>
      </c>
      <c r="AD198" s="2">
        <v>36.133043478260873</v>
      </c>
      <c r="AE198" s="2">
        <v>0</v>
      </c>
      <c r="AF198" s="2">
        <v>0</v>
      </c>
      <c r="AG198" s="2">
        <v>0</v>
      </c>
      <c r="AH198" t="s">
        <v>86</v>
      </c>
      <c r="AI198">
        <v>4</v>
      </c>
    </row>
    <row r="199" spans="1:35" x14ac:dyDescent="0.25">
      <c r="A199" t="s">
        <v>634</v>
      </c>
      <c r="B199" t="s">
        <v>286</v>
      </c>
      <c r="C199" t="s">
        <v>487</v>
      </c>
      <c r="D199" t="s">
        <v>570</v>
      </c>
      <c r="E199" s="2">
        <v>77.380434782608702</v>
      </c>
      <c r="F199" s="2">
        <v>34.739891304347822</v>
      </c>
      <c r="G199" s="2">
        <v>0</v>
      </c>
      <c r="H199" s="2">
        <v>0.375</v>
      </c>
      <c r="I199" s="2">
        <v>1.0434782608695652</v>
      </c>
      <c r="J199" s="2">
        <v>0</v>
      </c>
      <c r="K199" s="2">
        <v>0</v>
      </c>
      <c r="L199" s="2">
        <v>5.0413043478260864</v>
      </c>
      <c r="M199" s="2">
        <v>5.3913043478260869</v>
      </c>
      <c r="N199" s="2">
        <v>0</v>
      </c>
      <c r="O199" s="2">
        <v>6.9672706840848433E-2</v>
      </c>
      <c r="P199" s="2">
        <v>3.5947826086956525</v>
      </c>
      <c r="Q199" s="2">
        <v>0</v>
      </c>
      <c r="R199" s="2">
        <v>4.645596291613991E-2</v>
      </c>
      <c r="S199" s="2">
        <v>4.9840217391304353</v>
      </c>
      <c r="T199" s="2">
        <v>0.14010869565217393</v>
      </c>
      <c r="U199" s="2">
        <v>0</v>
      </c>
      <c r="V199" s="2">
        <v>6.621997471554994E-2</v>
      </c>
      <c r="W199" s="2">
        <v>1.2318478260869565</v>
      </c>
      <c r="X199" s="2">
        <v>5.8874999999999984</v>
      </c>
      <c r="Y199" s="2">
        <v>0</v>
      </c>
      <c r="Z199" s="2">
        <v>9.2004495013344539E-2</v>
      </c>
      <c r="AA199" s="2">
        <v>0</v>
      </c>
      <c r="AB199" s="2">
        <v>0</v>
      </c>
      <c r="AC199" s="2">
        <v>0</v>
      </c>
      <c r="AD199" s="2">
        <v>0</v>
      </c>
      <c r="AE199" s="2">
        <v>0</v>
      </c>
      <c r="AF199" s="2">
        <v>0</v>
      </c>
      <c r="AG199" s="2">
        <v>0</v>
      </c>
      <c r="AH199" t="s">
        <v>66</v>
      </c>
      <c r="AI199">
        <v>4</v>
      </c>
    </row>
    <row r="200" spans="1:35" x14ac:dyDescent="0.25">
      <c r="A200" t="s">
        <v>634</v>
      </c>
      <c r="B200" t="s">
        <v>246</v>
      </c>
      <c r="C200" t="s">
        <v>462</v>
      </c>
      <c r="D200" t="s">
        <v>584</v>
      </c>
      <c r="E200" s="2">
        <v>46.5</v>
      </c>
      <c r="F200" s="2">
        <v>6.6086956521739131</v>
      </c>
      <c r="G200" s="2">
        <v>1.6304347826086956E-2</v>
      </c>
      <c r="H200" s="2">
        <v>0.2391304347826087</v>
      </c>
      <c r="I200" s="2">
        <v>0</v>
      </c>
      <c r="J200" s="2">
        <v>0</v>
      </c>
      <c r="K200" s="2">
        <v>0</v>
      </c>
      <c r="L200" s="2">
        <v>2.6606521739130433</v>
      </c>
      <c r="M200" s="2">
        <v>5.434782608695652E-3</v>
      </c>
      <c r="N200" s="2">
        <v>5.7391304347826084</v>
      </c>
      <c r="O200" s="2">
        <v>0.12353903693314632</v>
      </c>
      <c r="P200" s="2">
        <v>4.8668478260869561</v>
      </c>
      <c r="Q200" s="2">
        <v>4.0570652173913047</v>
      </c>
      <c r="R200" s="2">
        <v>0.1919121084618981</v>
      </c>
      <c r="S200" s="2">
        <v>4.5938043478260866</v>
      </c>
      <c r="T200" s="2">
        <v>4.8960869565217404</v>
      </c>
      <c r="U200" s="2">
        <v>0</v>
      </c>
      <c r="V200" s="2">
        <v>0.20408368396446941</v>
      </c>
      <c r="W200" s="2">
        <v>2.0523913043478266</v>
      </c>
      <c r="X200" s="2">
        <v>5.0230434782608704</v>
      </c>
      <c r="Y200" s="2">
        <v>0</v>
      </c>
      <c r="Z200" s="2">
        <v>0.15215988779803649</v>
      </c>
      <c r="AA200" s="2">
        <v>0</v>
      </c>
      <c r="AB200" s="2">
        <v>0</v>
      </c>
      <c r="AC200" s="2">
        <v>0</v>
      </c>
      <c r="AD200" s="2">
        <v>0</v>
      </c>
      <c r="AE200" s="2">
        <v>0</v>
      </c>
      <c r="AF200" s="2">
        <v>0</v>
      </c>
      <c r="AG200" s="2">
        <v>0</v>
      </c>
      <c r="AH200" t="s">
        <v>26</v>
      </c>
      <c r="AI200">
        <v>4</v>
      </c>
    </row>
    <row r="201" spans="1:35" x14ac:dyDescent="0.25">
      <c r="A201" t="s">
        <v>634</v>
      </c>
      <c r="B201" t="s">
        <v>243</v>
      </c>
      <c r="C201" t="s">
        <v>458</v>
      </c>
      <c r="D201" t="s">
        <v>568</v>
      </c>
      <c r="E201" s="2">
        <v>52.543478260869563</v>
      </c>
      <c r="F201" s="2">
        <v>5.39184782608696</v>
      </c>
      <c r="G201" s="2">
        <v>0</v>
      </c>
      <c r="H201" s="2">
        <v>0.17391304347826086</v>
      </c>
      <c r="I201" s="2">
        <v>0.50543478260869568</v>
      </c>
      <c r="J201" s="2">
        <v>0</v>
      </c>
      <c r="K201" s="2">
        <v>0</v>
      </c>
      <c r="L201" s="2">
        <v>2.4583695652173914</v>
      </c>
      <c r="M201" s="2">
        <v>4.8913043478260869</v>
      </c>
      <c r="N201" s="2">
        <v>0</v>
      </c>
      <c r="O201" s="2">
        <v>9.3090608191973526E-2</v>
      </c>
      <c r="P201" s="2">
        <v>5.4918478260869561</v>
      </c>
      <c r="Q201" s="2">
        <v>6.7418478260869561</v>
      </c>
      <c r="R201" s="2">
        <v>0.23282995448903598</v>
      </c>
      <c r="S201" s="2">
        <v>4.2236956521739124</v>
      </c>
      <c r="T201" s="2">
        <v>2.8932608695652173</v>
      </c>
      <c r="U201" s="2">
        <v>0</v>
      </c>
      <c r="V201" s="2">
        <v>0.13544890359950351</v>
      </c>
      <c r="W201" s="2">
        <v>0.51858695652173903</v>
      </c>
      <c r="X201" s="2">
        <v>4.3306521739130446</v>
      </c>
      <c r="Y201" s="2">
        <v>0</v>
      </c>
      <c r="Z201" s="2">
        <v>9.229002896152258E-2</v>
      </c>
      <c r="AA201" s="2">
        <v>0</v>
      </c>
      <c r="AB201" s="2">
        <v>0</v>
      </c>
      <c r="AC201" s="2">
        <v>0</v>
      </c>
      <c r="AD201" s="2">
        <v>0</v>
      </c>
      <c r="AE201" s="2">
        <v>0</v>
      </c>
      <c r="AF201" s="2">
        <v>0</v>
      </c>
      <c r="AG201" s="2">
        <v>0</v>
      </c>
      <c r="AH201" t="s">
        <v>23</v>
      </c>
      <c r="AI201">
        <v>4</v>
      </c>
    </row>
    <row r="202" spans="1:35" x14ac:dyDescent="0.25">
      <c r="A202" t="s">
        <v>634</v>
      </c>
      <c r="B202" t="s">
        <v>404</v>
      </c>
      <c r="C202" t="s">
        <v>498</v>
      </c>
      <c r="D202" t="s">
        <v>608</v>
      </c>
      <c r="E202" s="2">
        <v>82.184782608695656</v>
      </c>
      <c r="F202" s="2">
        <v>33.053913043478261</v>
      </c>
      <c r="G202" s="2">
        <v>0.56521739130434778</v>
      </c>
      <c r="H202" s="2">
        <v>0.45652173913043476</v>
      </c>
      <c r="I202" s="2">
        <v>0.82065217391304346</v>
      </c>
      <c r="J202" s="2">
        <v>0</v>
      </c>
      <c r="K202" s="2">
        <v>0</v>
      </c>
      <c r="L202" s="2">
        <v>5.6866304347826073</v>
      </c>
      <c r="M202" s="2">
        <v>8.4239130434782608E-2</v>
      </c>
      <c r="N202" s="2">
        <v>1.8288043478260869</v>
      </c>
      <c r="O202" s="2">
        <v>2.3277344266631396E-2</v>
      </c>
      <c r="P202" s="2">
        <v>5.7391304347826084</v>
      </c>
      <c r="Q202" s="2">
        <v>4.3755434782608695</v>
      </c>
      <c r="R202" s="2">
        <v>0.12307234492791959</v>
      </c>
      <c r="S202" s="2">
        <v>4.5865217391304354</v>
      </c>
      <c r="T202" s="2">
        <v>11.72043478260869</v>
      </c>
      <c r="U202" s="2">
        <v>0</v>
      </c>
      <c r="V202" s="2">
        <v>0.19841819865097202</v>
      </c>
      <c r="W202" s="2">
        <v>3.9286956521739125</v>
      </c>
      <c r="X202" s="2">
        <v>8.118804347826087</v>
      </c>
      <c r="Y202" s="2">
        <v>0.46456521739130435</v>
      </c>
      <c r="Z202" s="2">
        <v>0.15224308953842083</v>
      </c>
      <c r="AA202" s="2">
        <v>0</v>
      </c>
      <c r="AB202" s="2">
        <v>0</v>
      </c>
      <c r="AC202" s="2">
        <v>0</v>
      </c>
      <c r="AD202" s="2">
        <v>60.029347826086955</v>
      </c>
      <c r="AE202" s="2">
        <v>0</v>
      </c>
      <c r="AF202" s="2">
        <v>0</v>
      </c>
      <c r="AG202" s="2">
        <v>0</v>
      </c>
      <c r="AH202" t="s">
        <v>184</v>
      </c>
      <c r="AI202">
        <v>4</v>
      </c>
    </row>
    <row r="203" spans="1:35" x14ac:dyDescent="0.25">
      <c r="A203" t="s">
        <v>634</v>
      </c>
      <c r="B203" t="s">
        <v>275</v>
      </c>
      <c r="C203" t="s">
        <v>480</v>
      </c>
      <c r="D203" t="s">
        <v>598</v>
      </c>
      <c r="E203" s="2">
        <v>76.5</v>
      </c>
      <c r="F203" s="2">
        <v>5.1304347826086953</v>
      </c>
      <c r="G203" s="2">
        <v>0.88043478260869568</v>
      </c>
      <c r="H203" s="2">
        <v>0.30978260869565216</v>
      </c>
      <c r="I203" s="2">
        <v>0.2608695652173913</v>
      </c>
      <c r="J203" s="2">
        <v>0</v>
      </c>
      <c r="K203" s="2">
        <v>0</v>
      </c>
      <c r="L203" s="2">
        <v>4.6032608695652177</v>
      </c>
      <c r="M203" s="2">
        <v>0</v>
      </c>
      <c r="N203" s="2">
        <v>5.2195652173913043</v>
      </c>
      <c r="O203" s="2">
        <v>6.8229610684853656E-2</v>
      </c>
      <c r="P203" s="2">
        <v>0</v>
      </c>
      <c r="Q203" s="2">
        <v>14.507391304347824</v>
      </c>
      <c r="R203" s="2">
        <v>0.1896391020176186</v>
      </c>
      <c r="S203" s="2">
        <v>3.714673913043478</v>
      </c>
      <c r="T203" s="2">
        <v>2.4239130434782608</v>
      </c>
      <c r="U203" s="2">
        <v>0</v>
      </c>
      <c r="V203" s="2">
        <v>8.0242966751918152E-2</v>
      </c>
      <c r="W203" s="2">
        <v>1.2201086956521738</v>
      </c>
      <c r="X203" s="2">
        <v>7.0027173913043477</v>
      </c>
      <c r="Y203" s="2">
        <v>0</v>
      </c>
      <c r="Z203" s="2">
        <v>0.107487922705314</v>
      </c>
      <c r="AA203" s="2">
        <v>0</v>
      </c>
      <c r="AB203" s="2">
        <v>0</v>
      </c>
      <c r="AC203" s="2">
        <v>0</v>
      </c>
      <c r="AD203" s="2">
        <v>0</v>
      </c>
      <c r="AE203" s="2">
        <v>0</v>
      </c>
      <c r="AF203" s="2">
        <v>0</v>
      </c>
      <c r="AG203" s="2">
        <v>0</v>
      </c>
      <c r="AH203" t="s">
        <v>55</v>
      </c>
      <c r="AI203">
        <v>4</v>
      </c>
    </row>
    <row r="204" spans="1:35" x14ac:dyDescent="0.25">
      <c r="A204" t="s">
        <v>634</v>
      </c>
      <c r="B204" t="s">
        <v>347</v>
      </c>
      <c r="C204" t="s">
        <v>531</v>
      </c>
      <c r="D204" t="s">
        <v>625</v>
      </c>
      <c r="E204" s="2">
        <v>114.20652173913044</v>
      </c>
      <c r="F204" s="2">
        <v>4.6956521739130439</v>
      </c>
      <c r="G204" s="2">
        <v>0.80217391304347818</v>
      </c>
      <c r="H204" s="2">
        <v>0.45652173913043476</v>
      </c>
      <c r="I204" s="2">
        <v>0.61956521739130432</v>
      </c>
      <c r="J204" s="2">
        <v>0</v>
      </c>
      <c r="K204" s="2">
        <v>0</v>
      </c>
      <c r="L204" s="2">
        <v>3.8630434782608676</v>
      </c>
      <c r="M204" s="2">
        <v>5.5652173913043477</v>
      </c>
      <c r="N204" s="2">
        <v>10.252717391304348</v>
      </c>
      <c r="O204" s="2">
        <v>0.13850290282668695</v>
      </c>
      <c r="P204" s="2">
        <v>0</v>
      </c>
      <c r="Q204" s="2">
        <v>21.415760869565219</v>
      </c>
      <c r="R204" s="2">
        <v>0.18751784524602647</v>
      </c>
      <c r="S204" s="2">
        <v>3.404782608695653</v>
      </c>
      <c r="T204" s="2">
        <v>1.5427173913043479</v>
      </c>
      <c r="U204" s="2">
        <v>0</v>
      </c>
      <c r="V204" s="2">
        <v>4.3320643380603409E-2</v>
      </c>
      <c r="W204" s="2">
        <v>0.77815217391304348</v>
      </c>
      <c r="X204" s="2">
        <v>8.9892391304347825</v>
      </c>
      <c r="Y204" s="2">
        <v>0</v>
      </c>
      <c r="Z204" s="2">
        <v>8.5523936423336819E-2</v>
      </c>
      <c r="AA204" s="2">
        <v>0</v>
      </c>
      <c r="AB204" s="2">
        <v>0</v>
      </c>
      <c r="AC204" s="2">
        <v>0</v>
      </c>
      <c r="AD204" s="2">
        <v>0</v>
      </c>
      <c r="AE204" s="2">
        <v>0</v>
      </c>
      <c r="AF204" s="2">
        <v>0</v>
      </c>
      <c r="AG204" s="2">
        <v>0</v>
      </c>
      <c r="AH204" t="s">
        <v>127</v>
      </c>
      <c r="AI204">
        <v>4</v>
      </c>
    </row>
    <row r="205" spans="1:35" x14ac:dyDescent="0.25">
      <c r="A205" t="s">
        <v>634</v>
      </c>
      <c r="B205" t="s">
        <v>437</v>
      </c>
      <c r="C205" t="s">
        <v>565</v>
      </c>
      <c r="D205" t="s">
        <v>568</v>
      </c>
      <c r="E205" s="2">
        <v>79.597826086956516</v>
      </c>
      <c r="F205" s="2">
        <v>5.7391304347826084</v>
      </c>
      <c r="G205" s="2">
        <v>1.4347826086956521</v>
      </c>
      <c r="H205" s="2">
        <v>0</v>
      </c>
      <c r="I205" s="2">
        <v>0.86413043478260865</v>
      </c>
      <c r="J205" s="2">
        <v>0</v>
      </c>
      <c r="K205" s="2">
        <v>0</v>
      </c>
      <c r="L205" s="2">
        <v>1.5108695652173914</v>
      </c>
      <c r="M205" s="2">
        <v>0</v>
      </c>
      <c r="N205" s="2">
        <v>5.6576086956521738</v>
      </c>
      <c r="O205" s="2">
        <v>7.1077427283900041E-2</v>
      </c>
      <c r="P205" s="2">
        <v>3.7092391304347827</v>
      </c>
      <c r="Q205" s="2">
        <v>7.2961956521739131</v>
      </c>
      <c r="R205" s="2">
        <v>0.13826300696435886</v>
      </c>
      <c r="S205" s="2">
        <v>3.375</v>
      </c>
      <c r="T205" s="2">
        <v>0.79076086956521741</v>
      </c>
      <c r="U205" s="2">
        <v>0</v>
      </c>
      <c r="V205" s="2">
        <v>5.2335108562064733E-2</v>
      </c>
      <c r="W205" s="2">
        <v>0.85869565217391308</v>
      </c>
      <c r="X205" s="2">
        <v>4.3152173913043477</v>
      </c>
      <c r="Y205" s="2">
        <v>0</v>
      </c>
      <c r="Z205" s="2">
        <v>6.5000682780281302E-2</v>
      </c>
      <c r="AA205" s="2">
        <v>0</v>
      </c>
      <c r="AB205" s="2">
        <v>0</v>
      </c>
      <c r="AC205" s="2">
        <v>0</v>
      </c>
      <c r="AD205" s="2">
        <v>0</v>
      </c>
      <c r="AE205" s="2">
        <v>0</v>
      </c>
      <c r="AF205" s="2">
        <v>0</v>
      </c>
      <c r="AG205" s="2">
        <v>0</v>
      </c>
      <c r="AH205" t="s">
        <v>217</v>
      </c>
      <c r="AI205">
        <v>4</v>
      </c>
    </row>
    <row r="206" spans="1:35" x14ac:dyDescent="0.25">
      <c r="A206" t="s">
        <v>634</v>
      </c>
      <c r="B206" t="s">
        <v>345</v>
      </c>
      <c r="C206" t="s">
        <v>468</v>
      </c>
      <c r="D206" t="s">
        <v>589</v>
      </c>
      <c r="E206" s="2">
        <v>96.619565217391298</v>
      </c>
      <c r="F206" s="2">
        <v>0</v>
      </c>
      <c r="G206" s="2">
        <v>0.11956521739130435</v>
      </c>
      <c r="H206" s="2">
        <v>0.52717391304347827</v>
      </c>
      <c r="I206" s="2">
        <v>1.0434782608695652</v>
      </c>
      <c r="J206" s="2">
        <v>0</v>
      </c>
      <c r="K206" s="2">
        <v>0</v>
      </c>
      <c r="L206" s="2">
        <v>7.4590217391304376</v>
      </c>
      <c r="M206" s="2">
        <v>0.13858695652173914</v>
      </c>
      <c r="N206" s="2">
        <v>0</v>
      </c>
      <c r="O206" s="2">
        <v>1.4343570705366185E-3</v>
      </c>
      <c r="P206" s="2">
        <v>4.7273913043478277</v>
      </c>
      <c r="Q206" s="2">
        <v>4.9835869565217399</v>
      </c>
      <c r="R206" s="2">
        <v>0.1005073686578918</v>
      </c>
      <c r="S206" s="2">
        <v>8.2896739130434813</v>
      </c>
      <c r="T206" s="2">
        <v>5.753043478260869</v>
      </c>
      <c r="U206" s="2">
        <v>0</v>
      </c>
      <c r="V206" s="2">
        <v>0.14534030824614697</v>
      </c>
      <c r="W206" s="2">
        <v>6.0195652173913041</v>
      </c>
      <c r="X206" s="2">
        <v>10.639565217391304</v>
      </c>
      <c r="Y206" s="2">
        <v>0</v>
      </c>
      <c r="Z206" s="2">
        <v>0.17241984475194061</v>
      </c>
      <c r="AA206" s="2">
        <v>0</v>
      </c>
      <c r="AB206" s="2">
        <v>0</v>
      </c>
      <c r="AC206" s="2">
        <v>0</v>
      </c>
      <c r="AD206" s="2">
        <v>0</v>
      </c>
      <c r="AE206" s="2">
        <v>0.59293478260869559</v>
      </c>
      <c r="AF206" s="2">
        <v>0</v>
      </c>
      <c r="AG206" s="2">
        <v>0</v>
      </c>
      <c r="AH206" t="s">
        <v>125</v>
      </c>
      <c r="AI206">
        <v>4</v>
      </c>
    </row>
    <row r="207" spans="1:35" x14ac:dyDescent="0.25">
      <c r="A207" t="s">
        <v>634</v>
      </c>
      <c r="B207" t="s">
        <v>410</v>
      </c>
      <c r="C207" t="s">
        <v>532</v>
      </c>
      <c r="D207" t="s">
        <v>592</v>
      </c>
      <c r="E207" s="2">
        <v>131.70652173913044</v>
      </c>
      <c r="F207" s="2">
        <v>43.231304347826082</v>
      </c>
      <c r="G207" s="2">
        <v>0.60869565217391308</v>
      </c>
      <c r="H207" s="2">
        <v>0.97826086956521741</v>
      </c>
      <c r="I207" s="2">
        <v>1.2771739130434783</v>
      </c>
      <c r="J207" s="2">
        <v>0</v>
      </c>
      <c r="K207" s="2">
        <v>0</v>
      </c>
      <c r="L207" s="2">
        <v>21.108804347826091</v>
      </c>
      <c r="M207" s="2">
        <v>0</v>
      </c>
      <c r="N207" s="2">
        <v>7.6533695652173916</v>
      </c>
      <c r="O207" s="2">
        <v>5.8109267970619792E-2</v>
      </c>
      <c r="P207" s="2">
        <v>4.683369565217391</v>
      </c>
      <c r="Q207" s="2">
        <v>8.8940217391304319</v>
      </c>
      <c r="R207" s="2">
        <v>0.10308822315754723</v>
      </c>
      <c r="S207" s="2">
        <v>8.2121739130434825</v>
      </c>
      <c r="T207" s="2">
        <v>14.840217391304344</v>
      </c>
      <c r="U207" s="2">
        <v>0</v>
      </c>
      <c r="V207" s="2">
        <v>0.17502847239415698</v>
      </c>
      <c r="W207" s="2">
        <v>4.5094565217391303</v>
      </c>
      <c r="X207" s="2">
        <v>20.272065217391301</v>
      </c>
      <c r="Y207" s="2">
        <v>5.261086956521738</v>
      </c>
      <c r="Z207" s="2">
        <v>0.22810266567632248</v>
      </c>
      <c r="AA207" s="2">
        <v>0</v>
      </c>
      <c r="AB207" s="2">
        <v>0</v>
      </c>
      <c r="AC207" s="2">
        <v>0</v>
      </c>
      <c r="AD207" s="2">
        <v>0</v>
      </c>
      <c r="AE207" s="2">
        <v>0</v>
      </c>
      <c r="AF207" s="2">
        <v>0</v>
      </c>
      <c r="AG207" s="2">
        <v>0</v>
      </c>
      <c r="AH207" t="s">
        <v>190</v>
      </c>
      <c r="AI207">
        <v>4</v>
      </c>
    </row>
    <row r="208" spans="1:35" x14ac:dyDescent="0.25">
      <c r="A208" t="s">
        <v>634</v>
      </c>
      <c r="B208" t="s">
        <v>331</v>
      </c>
      <c r="C208" t="s">
        <v>515</v>
      </c>
      <c r="D208" t="s">
        <v>618</v>
      </c>
      <c r="E208" s="2">
        <v>98.902173913043484</v>
      </c>
      <c r="F208" s="2">
        <v>5.4782608695652177</v>
      </c>
      <c r="G208" s="2">
        <v>0.78260869565217395</v>
      </c>
      <c r="H208" s="2">
        <v>0.75</v>
      </c>
      <c r="I208" s="2">
        <v>5.3043478260869561</v>
      </c>
      <c r="J208" s="2">
        <v>0</v>
      </c>
      <c r="K208" s="2">
        <v>0</v>
      </c>
      <c r="L208" s="2">
        <v>5.1214130434782614</v>
      </c>
      <c r="M208" s="2">
        <v>4.5652173913043477</v>
      </c>
      <c r="N208" s="2">
        <v>0</v>
      </c>
      <c r="O208" s="2">
        <v>4.615891856247939E-2</v>
      </c>
      <c r="P208" s="2">
        <v>3.7010869565217392</v>
      </c>
      <c r="Q208" s="2">
        <v>17.942934782608695</v>
      </c>
      <c r="R208" s="2">
        <v>0.21884272997032639</v>
      </c>
      <c r="S208" s="2">
        <v>2.4782608695652173</v>
      </c>
      <c r="T208" s="2">
        <v>5.5489130434782608</v>
      </c>
      <c r="U208" s="2">
        <v>0</v>
      </c>
      <c r="V208" s="2">
        <v>8.1162765139026261E-2</v>
      </c>
      <c r="W208" s="2">
        <v>1.6005434782608696</v>
      </c>
      <c r="X208" s="2">
        <v>9.633152173913043</v>
      </c>
      <c r="Y208" s="2">
        <v>0</v>
      </c>
      <c r="Z208" s="2">
        <v>0.11358391031981535</v>
      </c>
      <c r="AA208" s="2">
        <v>0</v>
      </c>
      <c r="AB208" s="2">
        <v>0</v>
      </c>
      <c r="AC208" s="2">
        <v>0</v>
      </c>
      <c r="AD208" s="2">
        <v>0</v>
      </c>
      <c r="AE208" s="2">
        <v>0</v>
      </c>
      <c r="AF208" s="2">
        <v>0</v>
      </c>
      <c r="AG208" s="2">
        <v>0</v>
      </c>
      <c r="AH208" t="s">
        <v>111</v>
      </c>
      <c r="AI208">
        <v>4</v>
      </c>
    </row>
    <row r="209" spans="1:35" x14ac:dyDescent="0.25">
      <c r="A209" t="s">
        <v>634</v>
      </c>
      <c r="B209" t="s">
        <v>396</v>
      </c>
      <c r="C209" t="s">
        <v>553</v>
      </c>
      <c r="D209" t="s">
        <v>594</v>
      </c>
      <c r="E209" s="2">
        <v>45.608695652173914</v>
      </c>
      <c r="F209" s="2">
        <v>5.9666304347826067</v>
      </c>
      <c r="G209" s="2">
        <v>0.17391304347826086</v>
      </c>
      <c r="H209" s="2">
        <v>0.26630434782608697</v>
      </c>
      <c r="I209" s="2">
        <v>0.33423913043478259</v>
      </c>
      <c r="J209" s="2">
        <v>0</v>
      </c>
      <c r="K209" s="2">
        <v>0.21739130434782608</v>
      </c>
      <c r="L209" s="2">
        <v>3.7790217391304344</v>
      </c>
      <c r="M209" s="2">
        <v>5.6260869565217391</v>
      </c>
      <c r="N209" s="2">
        <v>0</v>
      </c>
      <c r="O209" s="2">
        <v>0.12335557673975214</v>
      </c>
      <c r="P209" s="2">
        <v>10.356630434782613</v>
      </c>
      <c r="Q209" s="2">
        <v>0</v>
      </c>
      <c r="R209" s="2">
        <v>0.22707578646329846</v>
      </c>
      <c r="S209" s="2">
        <v>3.9653260869565212</v>
      </c>
      <c r="T209" s="2">
        <v>0</v>
      </c>
      <c r="U209" s="2">
        <v>0</v>
      </c>
      <c r="V209" s="2">
        <v>8.6942326024785493E-2</v>
      </c>
      <c r="W209" s="2">
        <v>0.33032608695652177</v>
      </c>
      <c r="X209" s="2">
        <v>0</v>
      </c>
      <c r="Y209" s="2">
        <v>6.2309782608695627</v>
      </c>
      <c r="Z209" s="2">
        <v>0.14386081982840795</v>
      </c>
      <c r="AA209" s="2">
        <v>0</v>
      </c>
      <c r="AB209" s="2">
        <v>0</v>
      </c>
      <c r="AC209" s="2">
        <v>0</v>
      </c>
      <c r="AD209" s="2">
        <v>0</v>
      </c>
      <c r="AE209" s="2">
        <v>0</v>
      </c>
      <c r="AF209" s="2">
        <v>0</v>
      </c>
      <c r="AG209" s="2">
        <v>0</v>
      </c>
      <c r="AH209" t="s">
        <v>176</v>
      </c>
      <c r="AI209">
        <v>4</v>
      </c>
    </row>
    <row r="210" spans="1:35" x14ac:dyDescent="0.25">
      <c r="A210" t="s">
        <v>634</v>
      </c>
      <c r="B210" t="s">
        <v>273</v>
      </c>
      <c r="C210" t="s">
        <v>478</v>
      </c>
      <c r="D210" t="s">
        <v>596</v>
      </c>
      <c r="E210" s="2">
        <v>78.217391304347828</v>
      </c>
      <c r="F210" s="2">
        <v>0</v>
      </c>
      <c r="G210" s="2">
        <v>0.71739130434782605</v>
      </c>
      <c r="H210" s="2">
        <v>0.38043478260869568</v>
      </c>
      <c r="I210" s="2">
        <v>0.60923913043478262</v>
      </c>
      <c r="J210" s="2">
        <v>0</v>
      </c>
      <c r="K210" s="2">
        <v>0</v>
      </c>
      <c r="L210" s="2">
        <v>2.859021739130434</v>
      </c>
      <c r="M210" s="2">
        <v>5.3206521739130439</v>
      </c>
      <c r="N210" s="2">
        <v>0</v>
      </c>
      <c r="O210" s="2">
        <v>6.8023902167871048E-2</v>
      </c>
      <c r="P210" s="2">
        <v>0</v>
      </c>
      <c r="Q210" s="2">
        <v>23.646739130434781</v>
      </c>
      <c r="R210" s="2">
        <v>0.30232073374096718</v>
      </c>
      <c r="S210" s="2">
        <v>0.18717391304347827</v>
      </c>
      <c r="T210" s="2">
        <v>0</v>
      </c>
      <c r="U210" s="2">
        <v>0</v>
      </c>
      <c r="V210" s="2">
        <v>2.3929961089494164E-3</v>
      </c>
      <c r="W210" s="2">
        <v>0.47293478260869565</v>
      </c>
      <c r="X210" s="2">
        <v>0.28934782608695658</v>
      </c>
      <c r="Y210" s="2">
        <v>0</v>
      </c>
      <c r="Z210" s="2">
        <v>9.7456920511395217E-3</v>
      </c>
      <c r="AA210" s="2">
        <v>0</v>
      </c>
      <c r="AB210" s="2">
        <v>0</v>
      </c>
      <c r="AC210" s="2">
        <v>0</v>
      </c>
      <c r="AD210" s="2">
        <v>0</v>
      </c>
      <c r="AE210" s="2">
        <v>0</v>
      </c>
      <c r="AF210" s="2">
        <v>0</v>
      </c>
      <c r="AG210" s="2">
        <v>0</v>
      </c>
      <c r="AH210" t="s">
        <v>53</v>
      </c>
      <c r="AI210">
        <v>4</v>
      </c>
    </row>
    <row r="211" spans="1:35" x14ac:dyDescent="0.25">
      <c r="A211" t="s">
        <v>634</v>
      </c>
      <c r="B211" t="s">
        <v>315</v>
      </c>
      <c r="C211" t="s">
        <v>494</v>
      </c>
      <c r="D211" t="s">
        <v>605</v>
      </c>
      <c r="E211" s="2">
        <v>143.58695652173913</v>
      </c>
      <c r="F211" s="2">
        <v>6.8505434782608692</v>
      </c>
      <c r="G211" s="2">
        <v>0.52717391304347827</v>
      </c>
      <c r="H211" s="2">
        <v>1.0815217391304348</v>
      </c>
      <c r="I211" s="2">
        <v>1.7092391304347827</v>
      </c>
      <c r="J211" s="2">
        <v>0</v>
      </c>
      <c r="K211" s="2">
        <v>0</v>
      </c>
      <c r="L211" s="2">
        <v>4.1029347826086964</v>
      </c>
      <c r="M211" s="2">
        <v>0.56521739130434778</v>
      </c>
      <c r="N211" s="2">
        <v>4.6956521739130439</v>
      </c>
      <c r="O211" s="2">
        <v>3.6638909916729752E-2</v>
      </c>
      <c r="P211" s="2">
        <v>0</v>
      </c>
      <c r="Q211" s="2">
        <v>0</v>
      </c>
      <c r="R211" s="2">
        <v>0</v>
      </c>
      <c r="S211" s="2">
        <v>4.4273913043478261</v>
      </c>
      <c r="T211" s="2">
        <v>9.4435869565217381</v>
      </c>
      <c r="U211" s="2">
        <v>0</v>
      </c>
      <c r="V211" s="2">
        <v>9.6603330809992422E-2</v>
      </c>
      <c r="W211" s="2">
        <v>5.5354347826086956</v>
      </c>
      <c r="X211" s="2">
        <v>11.007499999999999</v>
      </c>
      <c r="Y211" s="2">
        <v>2.1965217391304348</v>
      </c>
      <c r="Z211" s="2">
        <v>0.13050946252838758</v>
      </c>
      <c r="AA211" s="2">
        <v>0</v>
      </c>
      <c r="AB211" s="2">
        <v>0</v>
      </c>
      <c r="AC211" s="2">
        <v>0</v>
      </c>
      <c r="AD211" s="2">
        <v>0</v>
      </c>
      <c r="AE211" s="2">
        <v>0</v>
      </c>
      <c r="AF211" s="2">
        <v>0</v>
      </c>
      <c r="AG211" s="2">
        <v>0</v>
      </c>
      <c r="AH211" t="s">
        <v>95</v>
      </c>
      <c r="AI211">
        <v>4</v>
      </c>
    </row>
    <row r="212" spans="1:35" x14ac:dyDescent="0.25">
      <c r="A212" t="s">
        <v>634</v>
      </c>
      <c r="B212" t="s">
        <v>232</v>
      </c>
      <c r="C212" t="s">
        <v>451</v>
      </c>
      <c r="D212" t="s">
        <v>576</v>
      </c>
      <c r="E212" s="2">
        <v>102.82608695652173</v>
      </c>
      <c r="F212" s="2">
        <v>5.2173913043478262</v>
      </c>
      <c r="G212" s="2">
        <v>0.45652173913043476</v>
      </c>
      <c r="H212" s="2">
        <v>0.72826086956521741</v>
      </c>
      <c r="I212" s="2">
        <v>0.33695652173913043</v>
      </c>
      <c r="J212" s="2">
        <v>0</v>
      </c>
      <c r="K212" s="2">
        <v>0</v>
      </c>
      <c r="L212" s="2">
        <v>4.37782608695652</v>
      </c>
      <c r="M212" s="2">
        <v>5.7663043478260869</v>
      </c>
      <c r="N212" s="2">
        <v>11.823369565217391</v>
      </c>
      <c r="O212" s="2">
        <v>0.17106236786469345</v>
      </c>
      <c r="P212" s="2">
        <v>4.8695652173913047</v>
      </c>
      <c r="Q212" s="2">
        <v>8.9347826086956523</v>
      </c>
      <c r="R212" s="2">
        <v>0.13424947145877381</v>
      </c>
      <c r="S212" s="2">
        <v>4.7990217391304348</v>
      </c>
      <c r="T212" s="2">
        <v>4.5999999999999979</v>
      </c>
      <c r="U212" s="2">
        <v>0</v>
      </c>
      <c r="V212" s="2">
        <v>9.1406976744186033E-2</v>
      </c>
      <c r="W212" s="2">
        <v>4.1033695652173918</v>
      </c>
      <c r="X212" s="2">
        <v>5.5353260869565215</v>
      </c>
      <c r="Y212" s="2">
        <v>0</v>
      </c>
      <c r="Z212" s="2">
        <v>9.3737843551797054E-2</v>
      </c>
      <c r="AA212" s="2">
        <v>0</v>
      </c>
      <c r="AB212" s="2">
        <v>0</v>
      </c>
      <c r="AC212" s="2">
        <v>0</v>
      </c>
      <c r="AD212" s="2">
        <v>0</v>
      </c>
      <c r="AE212" s="2">
        <v>0</v>
      </c>
      <c r="AF212" s="2">
        <v>0</v>
      </c>
      <c r="AG212" s="2">
        <v>0</v>
      </c>
      <c r="AH212" t="s">
        <v>12</v>
      </c>
      <c r="AI212">
        <v>4</v>
      </c>
    </row>
    <row r="213" spans="1:35" x14ac:dyDescent="0.25">
      <c r="A213" t="s">
        <v>634</v>
      </c>
      <c r="B213" t="s">
        <v>359</v>
      </c>
      <c r="C213" t="s">
        <v>441</v>
      </c>
      <c r="D213" t="s">
        <v>568</v>
      </c>
      <c r="E213" s="2">
        <v>65.608695652173907</v>
      </c>
      <c r="F213" s="2">
        <v>5.3043478260869561</v>
      </c>
      <c r="G213" s="2">
        <v>0</v>
      </c>
      <c r="H213" s="2">
        <v>0</v>
      </c>
      <c r="I213" s="2">
        <v>0</v>
      </c>
      <c r="J213" s="2">
        <v>0</v>
      </c>
      <c r="K213" s="2">
        <v>0</v>
      </c>
      <c r="L213" s="2">
        <v>2.3505434782608696</v>
      </c>
      <c r="M213" s="2">
        <v>0</v>
      </c>
      <c r="N213" s="2">
        <v>1.826086956521739</v>
      </c>
      <c r="O213" s="2">
        <v>2.7833001988071572E-2</v>
      </c>
      <c r="P213" s="2">
        <v>0</v>
      </c>
      <c r="Q213" s="2">
        <v>10.182065217391305</v>
      </c>
      <c r="R213" s="2">
        <v>0.15519383697813124</v>
      </c>
      <c r="S213" s="2">
        <v>0</v>
      </c>
      <c r="T213" s="2">
        <v>2.7527173913043477</v>
      </c>
      <c r="U213" s="2">
        <v>0</v>
      </c>
      <c r="V213" s="2">
        <v>4.195659377070908E-2</v>
      </c>
      <c r="W213" s="2">
        <v>8.4157608695652169</v>
      </c>
      <c r="X213" s="2">
        <v>0</v>
      </c>
      <c r="Y213" s="2">
        <v>0</v>
      </c>
      <c r="Z213" s="2">
        <v>0.12827203445990723</v>
      </c>
      <c r="AA213" s="2">
        <v>0</v>
      </c>
      <c r="AB213" s="2">
        <v>5.0081521739130439</v>
      </c>
      <c r="AC213" s="2">
        <v>0</v>
      </c>
      <c r="AD213" s="2">
        <v>0</v>
      </c>
      <c r="AE213" s="2">
        <v>0</v>
      </c>
      <c r="AF213" s="2">
        <v>0</v>
      </c>
      <c r="AG213" s="2">
        <v>0</v>
      </c>
      <c r="AH213" t="s">
        <v>139</v>
      </c>
      <c r="AI213">
        <v>4</v>
      </c>
    </row>
    <row r="214" spans="1:35" x14ac:dyDescent="0.25">
      <c r="A214" t="s">
        <v>634</v>
      </c>
      <c r="B214" t="s">
        <v>407</v>
      </c>
      <c r="C214" t="s">
        <v>494</v>
      </c>
      <c r="D214" t="s">
        <v>605</v>
      </c>
      <c r="E214" s="2">
        <v>144.56521739130434</v>
      </c>
      <c r="F214" s="2">
        <v>0</v>
      </c>
      <c r="G214" s="2">
        <v>0.13043478260869565</v>
      </c>
      <c r="H214" s="2">
        <v>0.65217391304347827</v>
      </c>
      <c r="I214" s="2">
        <v>0</v>
      </c>
      <c r="J214" s="2">
        <v>0</v>
      </c>
      <c r="K214" s="2">
        <v>0</v>
      </c>
      <c r="L214" s="2">
        <v>4.4973913043478264</v>
      </c>
      <c r="M214" s="2">
        <v>0</v>
      </c>
      <c r="N214" s="2">
        <v>4.9211956521739131</v>
      </c>
      <c r="O214" s="2">
        <v>3.404135338345865E-2</v>
      </c>
      <c r="P214" s="2">
        <v>0</v>
      </c>
      <c r="Q214" s="2">
        <v>10.671195652173912</v>
      </c>
      <c r="R214" s="2">
        <v>7.381578947368421E-2</v>
      </c>
      <c r="S214" s="2">
        <v>8.8941304347826087</v>
      </c>
      <c r="T214" s="2">
        <v>8.5549999999999997</v>
      </c>
      <c r="U214" s="2">
        <v>0</v>
      </c>
      <c r="V214" s="2">
        <v>0.12070075187969927</v>
      </c>
      <c r="W214" s="2">
        <v>12.753152173913042</v>
      </c>
      <c r="X214" s="2">
        <v>12.579999999999998</v>
      </c>
      <c r="Y214" s="2">
        <v>3.1711956521739126</v>
      </c>
      <c r="Z214" s="2">
        <v>0.19717293233082708</v>
      </c>
      <c r="AA214" s="2">
        <v>0</v>
      </c>
      <c r="AB214" s="2">
        <v>0</v>
      </c>
      <c r="AC214" s="2">
        <v>0</v>
      </c>
      <c r="AD214" s="2">
        <v>0</v>
      </c>
      <c r="AE214" s="2">
        <v>0</v>
      </c>
      <c r="AF214" s="2">
        <v>0</v>
      </c>
      <c r="AG214" s="2">
        <v>0</v>
      </c>
      <c r="AH214" t="s">
        <v>187</v>
      </c>
      <c r="AI214">
        <v>4</v>
      </c>
    </row>
    <row r="215" spans="1:35" x14ac:dyDescent="0.25">
      <c r="A215" t="s">
        <v>634</v>
      </c>
      <c r="B215" t="s">
        <v>227</v>
      </c>
      <c r="C215" t="s">
        <v>446</v>
      </c>
      <c r="D215" t="s">
        <v>570</v>
      </c>
      <c r="E215" s="2">
        <v>107.75</v>
      </c>
      <c r="F215" s="2">
        <v>43.347717391304329</v>
      </c>
      <c r="G215" s="2">
        <v>0</v>
      </c>
      <c r="H215" s="2">
        <v>0.74456521739130432</v>
      </c>
      <c r="I215" s="2">
        <v>1.3043478260869565</v>
      </c>
      <c r="J215" s="2">
        <v>0</v>
      </c>
      <c r="K215" s="2">
        <v>0</v>
      </c>
      <c r="L215" s="2">
        <v>8.7808695652173903</v>
      </c>
      <c r="M215" s="2">
        <v>0</v>
      </c>
      <c r="N215" s="2">
        <v>8.3977173913043472</v>
      </c>
      <c r="O215" s="2">
        <v>7.7937052355492781E-2</v>
      </c>
      <c r="P215" s="2">
        <v>4.0250000000000004</v>
      </c>
      <c r="Q215" s="2">
        <v>4.8003260869565212</v>
      </c>
      <c r="R215" s="2">
        <v>8.1905578533239182E-2</v>
      </c>
      <c r="S215" s="2">
        <v>4.2392391304347816</v>
      </c>
      <c r="T215" s="2">
        <v>3.47</v>
      </c>
      <c r="U215" s="2">
        <v>0</v>
      </c>
      <c r="V215" s="2">
        <v>7.1547462927468969E-2</v>
      </c>
      <c r="W215" s="2">
        <v>2.3868478260869566</v>
      </c>
      <c r="X215" s="2">
        <v>10.846195652173916</v>
      </c>
      <c r="Y215" s="2">
        <v>0</v>
      </c>
      <c r="Z215" s="2">
        <v>0.12281246847573896</v>
      </c>
      <c r="AA215" s="2">
        <v>0</v>
      </c>
      <c r="AB215" s="2">
        <v>0</v>
      </c>
      <c r="AC215" s="2">
        <v>0</v>
      </c>
      <c r="AD215" s="2">
        <v>0</v>
      </c>
      <c r="AE215" s="2">
        <v>0</v>
      </c>
      <c r="AF215" s="2">
        <v>0</v>
      </c>
      <c r="AG215" s="2">
        <v>0</v>
      </c>
      <c r="AH215" t="s">
        <v>7</v>
      </c>
      <c r="AI215">
        <v>4</v>
      </c>
    </row>
    <row r="216" spans="1:35" x14ac:dyDescent="0.25">
      <c r="A216" t="s">
        <v>634</v>
      </c>
      <c r="B216" t="s">
        <v>422</v>
      </c>
      <c r="C216" t="s">
        <v>471</v>
      </c>
      <c r="D216" t="s">
        <v>592</v>
      </c>
      <c r="E216" s="2">
        <v>25.347826086956523</v>
      </c>
      <c r="F216" s="2">
        <v>2.9491304347826075</v>
      </c>
      <c r="G216" s="2">
        <v>9.4347826086956493E-2</v>
      </c>
      <c r="H216" s="2">
        <v>0.13956521739130434</v>
      </c>
      <c r="I216" s="2">
        <v>2.4098913043478247</v>
      </c>
      <c r="J216" s="2">
        <v>0</v>
      </c>
      <c r="K216" s="2">
        <v>0</v>
      </c>
      <c r="L216" s="2">
        <v>8.6201086956521724</v>
      </c>
      <c r="M216" s="2">
        <v>0.45532608695652177</v>
      </c>
      <c r="N216" s="2">
        <v>0</v>
      </c>
      <c r="O216" s="2">
        <v>1.79631217838765E-2</v>
      </c>
      <c r="P216" s="2">
        <v>2.5604347826086955</v>
      </c>
      <c r="Q216" s="2">
        <v>3.1891304347826104</v>
      </c>
      <c r="R216" s="2">
        <v>0.22682675814751288</v>
      </c>
      <c r="S216" s="2">
        <v>15.814456521739134</v>
      </c>
      <c r="T216" s="2">
        <v>1.9453260869565216</v>
      </c>
      <c r="U216" s="2">
        <v>0</v>
      </c>
      <c r="V216" s="2">
        <v>0.70064322469982854</v>
      </c>
      <c r="W216" s="2">
        <v>10.571304347826086</v>
      </c>
      <c r="X216" s="2">
        <v>7.6613043478260865</v>
      </c>
      <c r="Y216" s="2">
        <v>0</v>
      </c>
      <c r="Z216" s="2">
        <v>0.71929674099485408</v>
      </c>
      <c r="AA216" s="2">
        <v>0</v>
      </c>
      <c r="AB216" s="2">
        <v>0</v>
      </c>
      <c r="AC216" s="2">
        <v>0</v>
      </c>
      <c r="AD216" s="2">
        <v>0</v>
      </c>
      <c r="AE216" s="2">
        <v>0</v>
      </c>
      <c r="AF216" s="2">
        <v>0</v>
      </c>
      <c r="AG216" s="2">
        <v>0</v>
      </c>
      <c r="AH216" t="s">
        <v>202</v>
      </c>
      <c r="AI216">
        <v>4</v>
      </c>
    </row>
    <row r="217" spans="1:35" x14ac:dyDescent="0.25">
      <c r="A217" t="s">
        <v>634</v>
      </c>
      <c r="B217" t="s">
        <v>378</v>
      </c>
      <c r="C217" t="s">
        <v>547</v>
      </c>
      <c r="D217" t="s">
        <v>574</v>
      </c>
      <c r="E217" s="2">
        <v>23.25</v>
      </c>
      <c r="F217" s="2">
        <v>3.4832608695652176</v>
      </c>
      <c r="G217" s="2">
        <v>0.1890217391304348</v>
      </c>
      <c r="H217" s="2">
        <v>0.16217391304347825</v>
      </c>
      <c r="I217" s="2">
        <v>1.8314130434782609</v>
      </c>
      <c r="J217" s="2">
        <v>0</v>
      </c>
      <c r="K217" s="2">
        <v>0</v>
      </c>
      <c r="L217" s="2">
        <v>3.8311956521739141</v>
      </c>
      <c r="M217" s="2">
        <v>3.1048913043478263</v>
      </c>
      <c r="N217" s="2">
        <v>0</v>
      </c>
      <c r="O217" s="2">
        <v>0.13354371201496026</v>
      </c>
      <c r="P217" s="2">
        <v>3.4521739130434796</v>
      </c>
      <c r="Q217" s="2">
        <v>2.8589130434782613</v>
      </c>
      <c r="R217" s="2">
        <v>0.27144460028050499</v>
      </c>
      <c r="S217" s="2">
        <v>4.8043478260869561</v>
      </c>
      <c r="T217" s="2">
        <v>0</v>
      </c>
      <c r="U217" s="2">
        <v>0</v>
      </c>
      <c r="V217" s="2">
        <v>0.20663861617578305</v>
      </c>
      <c r="W217" s="2">
        <v>5.1147826086956538</v>
      </c>
      <c r="X217" s="2">
        <v>0.29749999999999999</v>
      </c>
      <c r="Y217" s="2">
        <v>0</v>
      </c>
      <c r="Z217" s="2">
        <v>0.23278634876110341</v>
      </c>
      <c r="AA217" s="2">
        <v>0</v>
      </c>
      <c r="AB217" s="2">
        <v>0</v>
      </c>
      <c r="AC217" s="2">
        <v>0</v>
      </c>
      <c r="AD217" s="2">
        <v>0</v>
      </c>
      <c r="AE217" s="2">
        <v>0</v>
      </c>
      <c r="AF217" s="2">
        <v>0</v>
      </c>
      <c r="AG217" s="2">
        <v>0</v>
      </c>
      <c r="AH217" t="s">
        <v>158</v>
      </c>
      <c r="AI217">
        <v>4</v>
      </c>
    </row>
    <row r="218" spans="1:35" x14ac:dyDescent="0.25">
      <c r="A218" t="s">
        <v>634</v>
      </c>
      <c r="B218" t="s">
        <v>388</v>
      </c>
      <c r="C218" t="s">
        <v>471</v>
      </c>
      <c r="D218" t="s">
        <v>592</v>
      </c>
      <c r="E218" s="2">
        <v>88.815217391304344</v>
      </c>
      <c r="F218" s="2">
        <v>5.3043478260869561</v>
      </c>
      <c r="G218" s="2">
        <v>0.52173913043478259</v>
      </c>
      <c r="H218" s="2">
        <v>0.47793478260869571</v>
      </c>
      <c r="I218" s="2">
        <v>1.0434782608695652</v>
      </c>
      <c r="J218" s="2">
        <v>0</v>
      </c>
      <c r="K218" s="2">
        <v>0</v>
      </c>
      <c r="L218" s="2">
        <v>5.3273913043478265</v>
      </c>
      <c r="M218" s="2">
        <v>4.7139130434782617</v>
      </c>
      <c r="N218" s="2">
        <v>0</v>
      </c>
      <c r="O218" s="2">
        <v>5.3075510953371693E-2</v>
      </c>
      <c r="P218" s="2">
        <v>4.8935869565217383</v>
      </c>
      <c r="Q218" s="2">
        <v>3.402173913043478</v>
      </c>
      <c r="R218" s="2">
        <v>9.3404724023987265E-2</v>
      </c>
      <c r="S218" s="2">
        <v>0.12543478260869564</v>
      </c>
      <c r="T218" s="2">
        <v>4.806413043478261</v>
      </c>
      <c r="U218" s="2">
        <v>0</v>
      </c>
      <c r="V218" s="2">
        <v>5.5529310977848488E-2</v>
      </c>
      <c r="W218" s="2">
        <v>2.6430434782608692</v>
      </c>
      <c r="X218" s="2">
        <v>6.00565217391304</v>
      </c>
      <c r="Y218" s="2">
        <v>0</v>
      </c>
      <c r="Z218" s="2">
        <v>9.7378533839187334E-2</v>
      </c>
      <c r="AA218" s="2">
        <v>0</v>
      </c>
      <c r="AB218" s="2">
        <v>0</v>
      </c>
      <c r="AC218" s="2">
        <v>0</v>
      </c>
      <c r="AD218" s="2">
        <v>0</v>
      </c>
      <c r="AE218" s="2">
        <v>0</v>
      </c>
      <c r="AF218" s="2">
        <v>0</v>
      </c>
      <c r="AG218" s="2">
        <v>0</v>
      </c>
      <c r="AH218" t="s">
        <v>168</v>
      </c>
      <c r="AI218">
        <v>4</v>
      </c>
    </row>
    <row r="219" spans="1:35" x14ac:dyDescent="0.25">
      <c r="A219" t="s">
        <v>634</v>
      </c>
      <c r="B219" t="s">
        <v>295</v>
      </c>
      <c r="C219" t="s">
        <v>493</v>
      </c>
      <c r="D219" t="s">
        <v>604</v>
      </c>
      <c r="E219" s="2">
        <v>81.173913043478265</v>
      </c>
      <c r="F219" s="2">
        <v>8</v>
      </c>
      <c r="G219" s="2">
        <v>1.173913043478261</v>
      </c>
      <c r="H219" s="2">
        <v>0.40217391304347827</v>
      </c>
      <c r="I219" s="2">
        <v>0.10869565217391304</v>
      </c>
      <c r="J219" s="2">
        <v>0</v>
      </c>
      <c r="K219" s="2">
        <v>0</v>
      </c>
      <c r="L219" s="2">
        <v>1.5380434782608696</v>
      </c>
      <c r="M219" s="2">
        <v>0.2608695652173913</v>
      </c>
      <c r="N219" s="2">
        <v>4.1684782608695654</v>
      </c>
      <c r="O219" s="2">
        <v>5.456614890198179E-2</v>
      </c>
      <c r="P219" s="2">
        <v>9.2663043478260878</v>
      </c>
      <c r="Q219" s="2">
        <v>6.8016304347826084</v>
      </c>
      <c r="R219" s="2">
        <v>0.19794456347080877</v>
      </c>
      <c r="S219" s="2">
        <v>1.125</v>
      </c>
      <c r="T219" s="2">
        <v>0</v>
      </c>
      <c r="U219" s="2">
        <v>0</v>
      </c>
      <c r="V219" s="2">
        <v>1.3859132297803963E-2</v>
      </c>
      <c r="W219" s="2">
        <v>0.56521739130434778</v>
      </c>
      <c r="X219" s="2">
        <v>3.5217391304347827</v>
      </c>
      <c r="Y219" s="2">
        <v>0</v>
      </c>
      <c r="Z219" s="2">
        <v>5.0348152115693628E-2</v>
      </c>
      <c r="AA219" s="2">
        <v>0</v>
      </c>
      <c r="AB219" s="2">
        <v>0</v>
      </c>
      <c r="AC219" s="2">
        <v>0</v>
      </c>
      <c r="AD219" s="2">
        <v>0</v>
      </c>
      <c r="AE219" s="2">
        <v>0</v>
      </c>
      <c r="AF219" s="2">
        <v>0</v>
      </c>
      <c r="AG219" s="2">
        <v>0</v>
      </c>
      <c r="AH219" t="s">
        <v>75</v>
      </c>
      <c r="AI219">
        <v>4</v>
      </c>
    </row>
    <row r="220" spans="1:35" x14ac:dyDescent="0.25">
      <c r="A220" t="s">
        <v>634</v>
      </c>
      <c r="B220" t="s">
        <v>317</v>
      </c>
      <c r="C220" t="s">
        <v>507</v>
      </c>
      <c r="D220" t="s">
        <v>612</v>
      </c>
      <c r="E220" s="2">
        <v>57.880434782608695</v>
      </c>
      <c r="F220" s="2">
        <v>5.0434782608695654</v>
      </c>
      <c r="G220" s="2">
        <v>0.30434782608695654</v>
      </c>
      <c r="H220" s="2">
        <v>0.57065217391304346</v>
      </c>
      <c r="I220" s="2">
        <v>0.46739130434782611</v>
      </c>
      <c r="J220" s="2">
        <v>0</v>
      </c>
      <c r="K220" s="2">
        <v>0</v>
      </c>
      <c r="L220" s="2">
        <v>5.7764130434782599</v>
      </c>
      <c r="M220" s="2">
        <v>5.4347826086956523</v>
      </c>
      <c r="N220" s="2">
        <v>0</v>
      </c>
      <c r="O220" s="2">
        <v>9.3896713615023483E-2</v>
      </c>
      <c r="P220" s="2">
        <v>4.8940217391304346</v>
      </c>
      <c r="Q220" s="2">
        <v>4.5516304347826084</v>
      </c>
      <c r="R220" s="2">
        <v>0.1631924882629108</v>
      </c>
      <c r="S220" s="2">
        <v>4.6469565217391287</v>
      </c>
      <c r="T220" s="2">
        <v>0</v>
      </c>
      <c r="U220" s="2">
        <v>0</v>
      </c>
      <c r="V220" s="2">
        <v>8.0285446009389638E-2</v>
      </c>
      <c r="W220" s="2">
        <v>0.69402173913043474</v>
      </c>
      <c r="X220" s="2">
        <v>4.8324999999999987</v>
      </c>
      <c r="Y220" s="2">
        <v>0</v>
      </c>
      <c r="Z220" s="2">
        <v>9.5481690140845038E-2</v>
      </c>
      <c r="AA220" s="2">
        <v>0</v>
      </c>
      <c r="AB220" s="2">
        <v>0</v>
      </c>
      <c r="AC220" s="2">
        <v>0</v>
      </c>
      <c r="AD220" s="2">
        <v>0</v>
      </c>
      <c r="AE220" s="2">
        <v>0</v>
      </c>
      <c r="AF220" s="2">
        <v>0</v>
      </c>
      <c r="AG220" s="2">
        <v>0</v>
      </c>
      <c r="AH220" t="s">
        <v>97</v>
      </c>
      <c r="AI220">
        <v>4</v>
      </c>
    </row>
    <row r="221" spans="1:35" x14ac:dyDescent="0.25">
      <c r="A221" t="s">
        <v>634</v>
      </c>
      <c r="B221" t="s">
        <v>380</v>
      </c>
      <c r="C221" t="s">
        <v>456</v>
      </c>
      <c r="D221" t="s">
        <v>580</v>
      </c>
      <c r="E221" s="2">
        <v>102.90217391304348</v>
      </c>
      <c r="F221" s="2">
        <v>0</v>
      </c>
      <c r="G221" s="2">
        <v>0</v>
      </c>
      <c r="H221" s="2">
        <v>0.72826086956521741</v>
      </c>
      <c r="I221" s="2">
        <v>1.6657608695652173</v>
      </c>
      <c r="J221" s="2">
        <v>0</v>
      </c>
      <c r="K221" s="2">
        <v>0.50271739130434778</v>
      </c>
      <c r="L221" s="2">
        <v>7.1435869565217409</v>
      </c>
      <c r="M221" s="2">
        <v>0</v>
      </c>
      <c r="N221" s="2">
        <v>4.8342391304347823</v>
      </c>
      <c r="O221" s="2">
        <v>4.6978979613393888E-2</v>
      </c>
      <c r="P221" s="2">
        <v>5.6385869565217392</v>
      </c>
      <c r="Q221" s="2">
        <v>8.6576086956521738</v>
      </c>
      <c r="R221" s="2">
        <v>0.13892996725467413</v>
      </c>
      <c r="S221" s="2">
        <v>4.1780434782608697</v>
      </c>
      <c r="T221" s="2">
        <v>10.449456521739132</v>
      </c>
      <c r="U221" s="2">
        <v>0</v>
      </c>
      <c r="V221" s="2">
        <v>0.14214957219816204</v>
      </c>
      <c r="W221" s="2">
        <v>4.2372826086956534</v>
      </c>
      <c r="X221" s="2">
        <v>15.35576086956522</v>
      </c>
      <c r="Y221" s="2">
        <v>0</v>
      </c>
      <c r="Z221" s="2">
        <v>0.19040456321960497</v>
      </c>
      <c r="AA221" s="2">
        <v>0</v>
      </c>
      <c r="AB221" s="2">
        <v>0</v>
      </c>
      <c r="AC221" s="2">
        <v>0</v>
      </c>
      <c r="AD221" s="2">
        <v>0</v>
      </c>
      <c r="AE221" s="2">
        <v>0</v>
      </c>
      <c r="AF221" s="2">
        <v>0</v>
      </c>
      <c r="AG221" s="2">
        <v>0</v>
      </c>
      <c r="AH221" t="s">
        <v>160</v>
      </c>
      <c r="AI221">
        <v>4</v>
      </c>
    </row>
  </sheetData>
  <pageMargins left="0.7" right="0.7" top="0.75" bottom="0.75" header="0.3" footer="0.3"/>
  <pageSetup orientation="portrait" horizontalDpi="1200" verticalDpi="1200" r:id="rId1"/>
  <ignoredErrors>
    <ignoredError sqref="AH2:AH22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828</v>
      </c>
      <c r="C2" s="3" t="s">
        <v>684</v>
      </c>
      <c r="D2" s="3" t="s">
        <v>829</v>
      </c>
      <c r="E2" s="4"/>
      <c r="F2" s="5" t="s">
        <v>696</v>
      </c>
      <c r="G2" s="5" t="s">
        <v>697</v>
      </c>
      <c r="H2" s="5" t="s">
        <v>692</v>
      </c>
      <c r="I2" s="5" t="s">
        <v>698</v>
      </c>
      <c r="J2" s="6" t="s">
        <v>699</v>
      </c>
      <c r="K2" s="5" t="s">
        <v>700</v>
      </c>
      <c r="L2" s="5"/>
      <c r="M2" s="5" t="s">
        <v>684</v>
      </c>
      <c r="N2" s="5" t="s">
        <v>697</v>
      </c>
      <c r="O2" s="5" t="s">
        <v>692</v>
      </c>
      <c r="P2" s="5" t="s">
        <v>698</v>
      </c>
      <c r="Q2" s="6" t="s">
        <v>699</v>
      </c>
      <c r="R2" s="5" t="s">
        <v>700</v>
      </c>
      <c r="T2" s="7" t="s">
        <v>701</v>
      </c>
      <c r="U2" s="7" t="s">
        <v>830</v>
      </c>
      <c r="V2" s="8" t="s">
        <v>702</v>
      </c>
      <c r="W2" s="8" t="s">
        <v>703</v>
      </c>
    </row>
    <row r="3" spans="2:29" ht="15" customHeight="1" x14ac:dyDescent="0.25">
      <c r="B3" s="9" t="s">
        <v>704</v>
      </c>
      <c r="C3" s="10">
        <f>AVERAGE(Nurse[MDS Census])</f>
        <v>88.177766798418986</v>
      </c>
      <c r="D3" s="18">
        <v>76.573652573281407</v>
      </c>
      <c r="E3" s="10"/>
      <c r="F3" s="7">
        <v>1</v>
      </c>
      <c r="G3" s="11">
        <v>69193.21739130441</v>
      </c>
      <c r="H3" s="12">
        <v>3.6434308857239039</v>
      </c>
      <c r="I3" s="11">
        <v>5</v>
      </c>
      <c r="J3" s="13">
        <v>0.69655137723978899</v>
      </c>
      <c r="K3" s="11">
        <v>4</v>
      </c>
      <c r="M3" t="s">
        <v>633</v>
      </c>
      <c r="N3" s="11">
        <v>499.60869565217388</v>
      </c>
      <c r="O3" s="12">
        <v>5.6112183447915767</v>
      </c>
      <c r="P3" s="14">
        <v>1</v>
      </c>
      <c r="Q3" s="13">
        <v>1.6792550691845793</v>
      </c>
      <c r="R3" s="14">
        <v>1</v>
      </c>
      <c r="T3" s="15" t="s">
        <v>705</v>
      </c>
      <c r="U3" s="11">
        <f>SUM(Nurse[Total Nurse Staff Hours])</f>
        <v>71340.334891304316</v>
      </c>
      <c r="V3" s="16" t="s">
        <v>706</v>
      </c>
      <c r="W3" s="12">
        <f>Category[[#This Row],[State Total]]/C9</f>
        <v>3.6775058076401965</v>
      </c>
    </row>
    <row r="4" spans="2:29" ht="15" customHeight="1" x14ac:dyDescent="0.25">
      <c r="B4" s="17" t="s">
        <v>692</v>
      </c>
      <c r="C4" s="18">
        <f>SUM(Nurse[Total Nurse Staff Hours])/SUM(Nurse[MDS Census])</f>
        <v>3.6775058076401965</v>
      </c>
      <c r="D4" s="18">
        <v>3.6176047823193387</v>
      </c>
      <c r="E4" s="10"/>
      <c r="F4" s="7">
        <v>2</v>
      </c>
      <c r="G4" s="11">
        <v>127581.48913043467</v>
      </c>
      <c r="H4" s="12">
        <v>3.4416696063905325</v>
      </c>
      <c r="I4" s="11">
        <v>10</v>
      </c>
      <c r="J4" s="13">
        <v>0.65620339242685222</v>
      </c>
      <c r="K4" s="11">
        <v>6</v>
      </c>
      <c r="M4" t="s">
        <v>634</v>
      </c>
      <c r="N4" s="11">
        <v>19399.108695652176</v>
      </c>
      <c r="O4" s="12">
        <v>3.6775058076401965</v>
      </c>
      <c r="P4" s="14">
        <v>27</v>
      </c>
      <c r="Q4" s="13">
        <v>0.57240147743228875</v>
      </c>
      <c r="R4" s="14">
        <v>40</v>
      </c>
      <c r="T4" s="11" t="s">
        <v>707</v>
      </c>
      <c r="U4" s="11">
        <f>SUM(Nurse[Total Direct Care Staff Hours])</f>
        <v>65668.902282608673</v>
      </c>
      <c r="V4" s="16">
        <f>Category[[#This Row],[State Total]]/U3</f>
        <v>0.92050173835969851</v>
      </c>
      <c r="W4" s="12">
        <f>Category[[#This Row],[State Total]]/C9</f>
        <v>3.3851504887606878</v>
      </c>
    </row>
    <row r="5" spans="2:29" ht="15" customHeight="1" x14ac:dyDescent="0.25">
      <c r="B5" s="19" t="s">
        <v>708</v>
      </c>
      <c r="C5" s="20">
        <f>SUM(Nurse[Total Direct Care Staff Hours])/SUM(Nurse[MDS Census])</f>
        <v>3.3851504887606878</v>
      </c>
      <c r="D5" s="20">
        <v>3.3431272661315639</v>
      </c>
      <c r="E5" s="21"/>
      <c r="F5" s="7">
        <v>3</v>
      </c>
      <c r="G5" s="11">
        <v>122874.52173913032</v>
      </c>
      <c r="H5" s="12">
        <v>3.5340426527380098</v>
      </c>
      <c r="I5" s="11">
        <v>6</v>
      </c>
      <c r="J5" s="13">
        <v>0.69302446309667654</v>
      </c>
      <c r="K5" s="11">
        <v>5</v>
      </c>
      <c r="M5" t="s">
        <v>635</v>
      </c>
      <c r="N5" s="11">
        <v>14869.576086956522</v>
      </c>
      <c r="O5" s="12">
        <v>3.8599588596791961</v>
      </c>
      <c r="P5" s="14">
        <v>18</v>
      </c>
      <c r="Q5" s="13">
        <v>0.37364743885421114</v>
      </c>
      <c r="R5" s="14">
        <v>49</v>
      </c>
      <c r="T5" s="15" t="s">
        <v>709</v>
      </c>
      <c r="U5" s="11">
        <f>SUM(Nurse[Total RN Hours (w/ Admin, DON)])</f>
        <v>11104.078478260866</v>
      </c>
      <c r="V5" s="16">
        <f>Category[[#This Row],[State Total]]/U3</f>
        <v>0.15564937416090466</v>
      </c>
      <c r="W5" s="12">
        <f>Category[[#This Row],[State Total]]/C9</f>
        <v>0.57240147743228875</v>
      </c>
      <c r="X5" s="22"/>
      <c r="Y5" s="22"/>
      <c r="AB5" s="22"/>
      <c r="AC5" s="22"/>
    </row>
    <row r="6" spans="2:29" ht="15" customHeight="1" x14ac:dyDescent="0.25">
      <c r="B6" s="23" t="s">
        <v>694</v>
      </c>
      <c r="C6" s="20">
        <f>SUM(Nurse[Total RN Hours (w/ Admin, DON)])/SUM(Nurse[MDS Census])</f>
        <v>0.57240147743228875</v>
      </c>
      <c r="D6" s="20">
        <v>0.62562661165643296</v>
      </c>
      <c r="E6"/>
      <c r="F6" s="7">
        <v>4</v>
      </c>
      <c r="G6" s="11">
        <v>216064.59782608761</v>
      </c>
      <c r="H6" s="12">
        <v>3.7380880873840776</v>
      </c>
      <c r="I6" s="11">
        <v>4</v>
      </c>
      <c r="J6" s="13">
        <v>0.58927713647231816</v>
      </c>
      <c r="K6" s="11">
        <v>9</v>
      </c>
      <c r="M6" t="s">
        <v>636</v>
      </c>
      <c r="N6" s="11">
        <v>10304.97826086957</v>
      </c>
      <c r="O6" s="12">
        <v>3.9885240354493057</v>
      </c>
      <c r="P6" s="14">
        <v>12</v>
      </c>
      <c r="Q6" s="13">
        <v>0.66199321138580036</v>
      </c>
      <c r="R6" s="14">
        <v>31</v>
      </c>
      <c r="T6" s="24" t="s">
        <v>710</v>
      </c>
      <c r="U6" s="11">
        <f>SUM(Nurse[RN Hours (excl. Admin, DON)])</f>
        <v>7071.3966304347787</v>
      </c>
      <c r="V6" s="16">
        <f>Category[[#This Row],[State Total]]/U3</f>
        <v>9.9121999373971426E-2</v>
      </c>
      <c r="W6" s="12">
        <f>Category[[#This Row],[State Total]]/C9</f>
        <v>0.36452172836268787</v>
      </c>
      <c r="X6" s="22"/>
      <c r="Y6" s="22"/>
      <c r="AB6" s="22"/>
      <c r="AC6" s="22"/>
    </row>
    <row r="7" spans="2:29" ht="15" customHeight="1" thickBot="1" x14ac:dyDescent="0.3">
      <c r="B7" s="25" t="s">
        <v>711</v>
      </c>
      <c r="C7" s="20">
        <f>SUM(Nurse[RN Hours (excl. Admin, DON)])/SUM(Nurse[MDS Census])</f>
        <v>0.36452172836268787</v>
      </c>
      <c r="D7" s="20">
        <v>0.42587093571797052</v>
      </c>
      <c r="E7"/>
      <c r="F7" s="7">
        <v>5</v>
      </c>
      <c r="G7" s="11">
        <v>221410.13043478233</v>
      </c>
      <c r="H7" s="12">
        <v>3.4421919709105748</v>
      </c>
      <c r="I7" s="11">
        <v>9</v>
      </c>
      <c r="J7" s="13">
        <v>0.70035472729832737</v>
      </c>
      <c r="K7" s="11">
        <v>3</v>
      </c>
      <c r="M7" t="s">
        <v>637</v>
      </c>
      <c r="N7" s="11">
        <v>90441.815217391239</v>
      </c>
      <c r="O7" s="12">
        <v>4.1688434288824041</v>
      </c>
      <c r="P7" s="14">
        <v>7</v>
      </c>
      <c r="Q7" s="13">
        <v>0.55565366972063701</v>
      </c>
      <c r="R7" s="14">
        <v>41</v>
      </c>
      <c r="T7" s="24" t="s">
        <v>690</v>
      </c>
      <c r="U7" s="11">
        <f>SUM(Nurse[RN Admin Hours])</f>
        <v>2898.7384782608697</v>
      </c>
      <c r="V7" s="16">
        <f>Category[[#This Row],[State Total]]/U3</f>
        <v>4.0632532531245484E-2</v>
      </c>
      <c r="W7" s="12">
        <f>Category[[#This Row],[State Total]]/C9</f>
        <v>0.14942637436278447</v>
      </c>
      <c r="X7" s="22"/>
      <c r="Y7" s="22"/>
      <c r="Z7" s="22"/>
      <c r="AA7" s="22"/>
      <c r="AB7" s="22"/>
      <c r="AC7" s="22"/>
    </row>
    <row r="8" spans="2:29" ht="15" customHeight="1" thickTop="1" x14ac:dyDescent="0.25">
      <c r="B8" s="26" t="s">
        <v>712</v>
      </c>
      <c r="C8" s="27">
        <f>COUNTA(Nurse[Provider])</f>
        <v>220</v>
      </c>
      <c r="D8" s="27">
        <v>14806</v>
      </c>
      <c r="F8" s="7">
        <v>6</v>
      </c>
      <c r="G8" s="11">
        <v>135212.58695652158</v>
      </c>
      <c r="H8" s="12">
        <v>3.4486186599234512</v>
      </c>
      <c r="I8" s="11">
        <v>7</v>
      </c>
      <c r="J8" s="13">
        <v>0.36452698962455138</v>
      </c>
      <c r="K8" s="11">
        <v>10</v>
      </c>
      <c r="M8" t="s">
        <v>638</v>
      </c>
      <c r="N8" s="11">
        <v>14172.717391304339</v>
      </c>
      <c r="O8" s="12">
        <v>3.7166031567080071</v>
      </c>
      <c r="P8" s="14">
        <v>24</v>
      </c>
      <c r="Q8" s="13">
        <v>0.88015673101258662</v>
      </c>
      <c r="R8" s="14">
        <v>10</v>
      </c>
      <c r="T8" s="33" t="s">
        <v>689</v>
      </c>
      <c r="U8" s="34">
        <f>SUM(Nurse[RN DON Hours])</f>
        <v>1133.9433695652174</v>
      </c>
      <c r="V8" s="16">
        <f>Category[[#This Row],[State Total]]/U3</f>
        <v>1.5894842255687727E-2</v>
      </c>
      <c r="W8" s="12">
        <f>Category[[#This Row],[State Total]]/C9</f>
        <v>5.845337470681642E-2</v>
      </c>
      <c r="X8" s="22"/>
      <c r="Y8" s="22"/>
      <c r="Z8" s="22"/>
      <c r="AA8" s="22"/>
      <c r="AB8" s="22"/>
      <c r="AC8" s="22"/>
    </row>
    <row r="9" spans="2:29" ht="15" customHeight="1" x14ac:dyDescent="0.25">
      <c r="B9" s="26" t="s">
        <v>713</v>
      </c>
      <c r="C9" s="27">
        <f>SUM(Nurse[MDS Census])</f>
        <v>19399.108695652176</v>
      </c>
      <c r="D9" s="27">
        <v>1133749.5000000044</v>
      </c>
      <c r="F9" s="7">
        <v>7</v>
      </c>
      <c r="G9" s="11">
        <v>75955.347826086945</v>
      </c>
      <c r="H9" s="12">
        <v>3.4450510440058326</v>
      </c>
      <c r="I9" s="11">
        <v>8</v>
      </c>
      <c r="J9" s="13">
        <v>0.5931386961904962</v>
      </c>
      <c r="K9" s="11">
        <v>8</v>
      </c>
      <c r="M9" t="s">
        <v>639</v>
      </c>
      <c r="N9" s="11">
        <v>18656.978260869564</v>
      </c>
      <c r="O9" s="12">
        <v>3.5149813975654292</v>
      </c>
      <c r="P9" s="14">
        <v>40</v>
      </c>
      <c r="Q9" s="13">
        <v>0.65521450768508349</v>
      </c>
      <c r="R9" s="14">
        <v>32</v>
      </c>
      <c r="T9" s="15" t="s">
        <v>714</v>
      </c>
      <c r="U9" s="11">
        <f>SUM(Nurse[Total LPN Hours (w/ Admin)])</f>
        <v>17546.343260869566</v>
      </c>
      <c r="V9" s="16">
        <f>Category[[#This Row],[State Total]]/U3</f>
        <v>0.24595263377447774</v>
      </c>
      <c r="W9" s="12">
        <f>Category[[#This Row],[State Total]]/C9</f>
        <v>0.90449223911004417</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640</v>
      </c>
      <c r="N10" s="11">
        <v>1991.2717391304345</v>
      </c>
      <c r="O10" s="12">
        <v>4.1797175172082515</v>
      </c>
      <c r="P10" s="14">
        <v>6</v>
      </c>
      <c r="Q10" s="13">
        <v>1.1788154282002434</v>
      </c>
      <c r="R10" s="14">
        <v>3</v>
      </c>
      <c r="T10" s="24" t="s">
        <v>715</v>
      </c>
      <c r="U10" s="11">
        <f>SUM(Nurse[LPN Hours (excl. Admin)])</f>
        <v>15907.592500000001</v>
      </c>
      <c r="V10" s="16">
        <f>Category[[#This Row],[State Total]]/U3</f>
        <v>0.22298174692110928</v>
      </c>
      <c r="W10" s="12">
        <f>Category[[#This Row],[State Total]]/C9</f>
        <v>0.82001666930013584</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641</v>
      </c>
      <c r="N11" s="11">
        <v>3455.0000000000005</v>
      </c>
      <c r="O11" s="12">
        <v>3.9600654690744359</v>
      </c>
      <c r="P11" s="14">
        <v>14</v>
      </c>
      <c r="Q11" s="13">
        <v>0.96703712326181301</v>
      </c>
      <c r="R11" s="14">
        <v>7</v>
      </c>
      <c r="T11" s="24" t="s">
        <v>691</v>
      </c>
      <c r="U11" s="11">
        <f>SUM(Nurse[LPN Admin Hours])</f>
        <v>1638.7507608695653</v>
      </c>
      <c r="V11" s="16">
        <f>Category[[#This Row],[State Total]]/U3</f>
        <v>2.2970886853368455E-2</v>
      </c>
      <c r="W11" s="12">
        <f>Category[[#This Row],[State Total]]/C9</f>
        <v>8.4475569809908335E-2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642</v>
      </c>
      <c r="N12" s="11">
        <v>65769.554347826066</v>
      </c>
      <c r="O12" s="12">
        <v>4.1160659410434892</v>
      </c>
      <c r="P12" s="14">
        <v>10</v>
      </c>
      <c r="Q12" s="13">
        <v>0.69445656019973667</v>
      </c>
      <c r="R12" s="14">
        <v>26</v>
      </c>
      <c r="T12" s="15" t="s">
        <v>716</v>
      </c>
      <c r="U12" s="11">
        <f>SUM(Nurse[Total CNA, NA TR, Med Aide/Tech Hours])</f>
        <v>42689.913152173889</v>
      </c>
      <c r="V12" s="16">
        <f>Category[[#This Row],[State Total]]/U3</f>
        <v>0.59839799206461775</v>
      </c>
      <c r="W12" s="12">
        <f>Category[[#This Row],[State Total]]/C9</f>
        <v>2.2006120910978639</v>
      </c>
      <c r="X12" s="22"/>
      <c r="Y12" s="22"/>
      <c r="Z12" s="22"/>
      <c r="AA12" s="22"/>
      <c r="AB12" s="22"/>
      <c r="AC12" s="22"/>
    </row>
    <row r="13" spans="2:29" ht="15" customHeight="1" x14ac:dyDescent="0.25">
      <c r="I13" s="11"/>
      <c r="J13" s="11"/>
      <c r="K13" s="11"/>
      <c r="M13" t="s">
        <v>643</v>
      </c>
      <c r="N13" s="11">
        <v>27780.826086956524</v>
      </c>
      <c r="O13" s="12">
        <v>3.3807142868321751</v>
      </c>
      <c r="P13" s="14">
        <v>47</v>
      </c>
      <c r="Q13" s="13">
        <v>0.42906146169002968</v>
      </c>
      <c r="R13" s="14">
        <v>46</v>
      </c>
      <c r="T13" s="24" t="s">
        <v>717</v>
      </c>
      <c r="U13" s="11">
        <f>SUM(Nurse[CNA Hours])</f>
        <v>39665.356630434784</v>
      </c>
      <c r="V13" s="16">
        <f>Category[[#This Row],[State Total]]/U3</f>
        <v>0.55600182829068279</v>
      </c>
      <c r="W13" s="12">
        <f>Category[[#This Row],[State Total]]/C9</f>
        <v>2.0446999525975533</v>
      </c>
      <c r="X13" s="22"/>
      <c r="Y13" s="22"/>
      <c r="Z13" s="22"/>
      <c r="AA13" s="22"/>
      <c r="AB13" s="22"/>
      <c r="AC13" s="22"/>
    </row>
    <row r="14" spans="2:29" ht="15" customHeight="1" x14ac:dyDescent="0.25">
      <c r="G14" s="12"/>
      <c r="I14" s="11"/>
      <c r="J14" s="11"/>
      <c r="K14" s="11"/>
      <c r="M14" t="s">
        <v>644</v>
      </c>
      <c r="N14" s="11">
        <v>3190.6195652173915</v>
      </c>
      <c r="O14" s="12">
        <v>4.4830250360261221</v>
      </c>
      <c r="P14" s="14">
        <v>3</v>
      </c>
      <c r="Q14" s="13">
        <v>1.4751847637606159</v>
      </c>
      <c r="R14" s="14">
        <v>2</v>
      </c>
      <c r="T14" s="24" t="s">
        <v>718</v>
      </c>
      <c r="U14" s="11">
        <f>SUM(Nurse[NA TR Hours])</f>
        <v>2638.0058695652178</v>
      </c>
      <c r="V14" s="16">
        <f>Category[[#This Row],[State Total]]/U3</f>
        <v>3.6977761228406639E-2</v>
      </c>
      <c r="W14" s="12">
        <f>Category[[#This Row],[State Total]]/C9</f>
        <v>0.1359859316709979</v>
      </c>
    </row>
    <row r="15" spans="2:29" ht="15" customHeight="1" x14ac:dyDescent="0.25">
      <c r="I15" s="11"/>
      <c r="J15" s="11"/>
      <c r="K15" s="11"/>
      <c r="M15" t="s">
        <v>645</v>
      </c>
      <c r="N15" s="11">
        <v>20203.739130434784</v>
      </c>
      <c r="O15" s="12">
        <v>3.6020515197359071</v>
      </c>
      <c r="P15" s="14">
        <v>33</v>
      </c>
      <c r="Q15" s="13">
        <v>0.7107612452279598</v>
      </c>
      <c r="R15" s="14">
        <v>23</v>
      </c>
      <c r="T15" s="28" t="s">
        <v>719</v>
      </c>
      <c r="U15" s="29">
        <f>SUM(Nurse[Med Aide/Tech Hours])</f>
        <v>386.55065217391291</v>
      </c>
      <c r="V15" s="16">
        <f>Category[[#This Row],[State Total]]/U3</f>
        <v>5.4184025455286952E-3</v>
      </c>
      <c r="W15" s="12">
        <f>Category[[#This Row],[State Total]]/C9</f>
        <v>1.9926206829314203E-2</v>
      </c>
    </row>
    <row r="16" spans="2:29" ht="15" customHeight="1" x14ac:dyDescent="0.25">
      <c r="I16" s="11"/>
      <c r="J16" s="11"/>
      <c r="K16" s="11"/>
      <c r="M16" t="s">
        <v>646</v>
      </c>
      <c r="N16" s="11">
        <v>3648.0760869565211</v>
      </c>
      <c r="O16" s="12">
        <v>4.1569399594187546</v>
      </c>
      <c r="P16" s="14">
        <v>8</v>
      </c>
      <c r="Q16" s="13">
        <v>0.88999982122798493</v>
      </c>
      <c r="R16" s="14">
        <v>9</v>
      </c>
    </row>
    <row r="17" spans="9:23" ht="15" customHeight="1" x14ac:dyDescent="0.25">
      <c r="I17" s="11"/>
      <c r="J17" s="11"/>
      <c r="K17" s="11"/>
      <c r="M17" t="s">
        <v>647</v>
      </c>
      <c r="N17" s="11">
        <v>56360.021739130454</v>
      </c>
      <c r="O17" s="12">
        <v>2.9793116169687046</v>
      </c>
      <c r="P17" s="14">
        <v>51</v>
      </c>
      <c r="Q17" s="13">
        <v>0.67574055538133815</v>
      </c>
      <c r="R17" s="14">
        <v>29</v>
      </c>
    </row>
    <row r="18" spans="9:23" ht="15" customHeight="1" x14ac:dyDescent="0.25">
      <c r="I18" s="11"/>
      <c r="J18" s="11"/>
      <c r="K18" s="11"/>
      <c r="M18" t="s">
        <v>648</v>
      </c>
      <c r="N18" s="11">
        <v>33912.184782608732</v>
      </c>
      <c r="O18" s="12">
        <v>3.4266122764005855</v>
      </c>
      <c r="P18" s="14">
        <v>44</v>
      </c>
      <c r="Q18" s="13">
        <v>0.5972269073479739</v>
      </c>
      <c r="R18" s="14">
        <v>37</v>
      </c>
      <c r="T18" s="7" t="s">
        <v>720</v>
      </c>
      <c r="U18" s="7" t="s">
        <v>830</v>
      </c>
    </row>
    <row r="19" spans="9:23" ht="15" customHeight="1" x14ac:dyDescent="0.25">
      <c r="M19" t="s">
        <v>649</v>
      </c>
      <c r="N19" s="11">
        <v>14767.652173913046</v>
      </c>
      <c r="O19" s="12">
        <v>3.8376440575170174</v>
      </c>
      <c r="P19" s="14">
        <v>20</v>
      </c>
      <c r="Q19" s="13">
        <v>0.69296483795369435</v>
      </c>
      <c r="R19" s="14">
        <v>28</v>
      </c>
      <c r="T19" s="7" t="s">
        <v>721</v>
      </c>
      <c r="U19" s="11">
        <f>SUM(Nurse[RN Hours Contract (excl. Admin, DON)])</f>
        <v>104.85478260869564</v>
      </c>
    </row>
    <row r="20" spans="9:23" ht="15" customHeight="1" x14ac:dyDescent="0.25">
      <c r="M20" t="s">
        <v>650</v>
      </c>
      <c r="N20" s="11">
        <v>20228.043478260875</v>
      </c>
      <c r="O20" s="12">
        <v>3.649939445883351</v>
      </c>
      <c r="P20" s="14">
        <v>29</v>
      </c>
      <c r="Q20" s="13">
        <v>0.65163810465453664</v>
      </c>
      <c r="R20" s="14">
        <v>33</v>
      </c>
      <c r="T20" s="7" t="s">
        <v>722</v>
      </c>
      <c r="U20" s="11">
        <f>SUM(Nurse[RN Admin Hours Contract])</f>
        <v>36.615543478260868</v>
      </c>
      <c r="W20" s="11"/>
    </row>
    <row r="21" spans="9:23" ht="15" customHeight="1" x14ac:dyDescent="0.25">
      <c r="M21" t="s">
        <v>651</v>
      </c>
      <c r="N21" s="11">
        <v>20988.326086956513</v>
      </c>
      <c r="O21" s="12">
        <v>3.5257540682553339</v>
      </c>
      <c r="P21" s="14">
        <v>39</v>
      </c>
      <c r="Q21" s="13">
        <v>0.24752919065774662</v>
      </c>
      <c r="R21" s="14">
        <v>51</v>
      </c>
      <c r="T21" s="7" t="s">
        <v>723</v>
      </c>
      <c r="U21" s="11">
        <f>SUM(Nurse[RN DON Hours Contract])</f>
        <v>27.122391304347826</v>
      </c>
    </row>
    <row r="22" spans="9:23" ht="15" customHeight="1" x14ac:dyDescent="0.25">
      <c r="M22" t="s">
        <v>652</v>
      </c>
      <c r="N22" s="11">
        <v>31567.130434782615</v>
      </c>
      <c r="O22" s="12">
        <v>3.6090746807356027</v>
      </c>
      <c r="P22" s="14">
        <v>32</v>
      </c>
      <c r="Q22" s="13">
        <v>0.64982515178143496</v>
      </c>
      <c r="R22" s="14">
        <v>34</v>
      </c>
      <c r="T22" s="7" t="s">
        <v>724</v>
      </c>
      <c r="U22" s="11">
        <f>SUM(Nurse[LPN Hours Contract (excl. Admin)])</f>
        <v>645.04923913043478</v>
      </c>
    </row>
    <row r="23" spans="9:23" ht="15" customHeight="1" x14ac:dyDescent="0.25">
      <c r="M23" t="s">
        <v>653</v>
      </c>
      <c r="N23" s="11">
        <v>20843.717391304348</v>
      </c>
      <c r="O23" s="12">
        <v>3.7171215599320409</v>
      </c>
      <c r="P23" s="14">
        <v>23</v>
      </c>
      <c r="Q23" s="13">
        <v>0.7752439792618151</v>
      </c>
      <c r="R23" s="14">
        <v>17</v>
      </c>
      <c r="T23" s="7" t="s">
        <v>725</v>
      </c>
      <c r="U23" s="11">
        <f>SUM(Nurse[LPN Admin Hours Contract])</f>
        <v>7.8591304347826085</v>
      </c>
    </row>
    <row r="24" spans="9:23" ht="15" customHeight="1" x14ac:dyDescent="0.25">
      <c r="M24" t="s">
        <v>654</v>
      </c>
      <c r="N24" s="11">
        <v>4934.9782608695641</v>
      </c>
      <c r="O24" s="12">
        <v>4.3008784012968659</v>
      </c>
      <c r="P24" s="14">
        <v>5</v>
      </c>
      <c r="Q24" s="13">
        <v>1.0343943632190795</v>
      </c>
      <c r="R24" s="14">
        <v>6</v>
      </c>
      <c r="T24" s="7" t="s">
        <v>726</v>
      </c>
      <c r="U24" s="11">
        <f>SUM(Nurse[CNA Hours Contract])</f>
        <v>1214.7495652173911</v>
      </c>
    </row>
    <row r="25" spans="9:23" ht="15" customHeight="1" x14ac:dyDescent="0.25">
      <c r="M25" t="s">
        <v>655</v>
      </c>
      <c r="N25" s="11">
        <v>31237.043478260846</v>
      </c>
      <c r="O25" s="12">
        <v>3.669082729256794</v>
      </c>
      <c r="P25" s="14">
        <v>28</v>
      </c>
      <c r="Q25" s="13">
        <v>0.71055695787610029</v>
      </c>
      <c r="R25" s="14">
        <v>24</v>
      </c>
      <c r="T25" s="7" t="s">
        <v>727</v>
      </c>
      <c r="U25" s="11">
        <f>SUM(Nurse[NA TR Hours Contract])</f>
        <v>0</v>
      </c>
    </row>
    <row r="26" spans="9:23" ht="15" customHeight="1" x14ac:dyDescent="0.25">
      <c r="M26" t="s">
        <v>656</v>
      </c>
      <c r="N26" s="11">
        <v>20244.869565217403</v>
      </c>
      <c r="O26" s="12">
        <v>4.1530949172307707</v>
      </c>
      <c r="P26" s="14">
        <v>9</v>
      </c>
      <c r="Q26" s="13">
        <v>1.0613915441808113</v>
      </c>
      <c r="R26" s="14">
        <v>5</v>
      </c>
      <c r="T26" s="7" t="s">
        <v>728</v>
      </c>
      <c r="U26" s="11">
        <f>SUM(Nurse[Med Aide/Tech Hours Contract])</f>
        <v>7.880434782608696E-2</v>
      </c>
    </row>
    <row r="27" spans="9:23" ht="15" customHeight="1" x14ac:dyDescent="0.25">
      <c r="M27" t="s">
        <v>657</v>
      </c>
      <c r="N27" s="11">
        <v>31430.967391304355</v>
      </c>
      <c r="O27" s="12">
        <v>2.9948222484817468</v>
      </c>
      <c r="P27" s="14">
        <v>50</v>
      </c>
      <c r="Q27" s="13">
        <v>0.41892845224299335</v>
      </c>
      <c r="R27" s="14">
        <v>47</v>
      </c>
      <c r="T27" s="7" t="s">
        <v>729</v>
      </c>
      <c r="U27" s="11">
        <f>SUM(Nurse[Total Contract Hours])</f>
        <v>2036.3294565217388</v>
      </c>
    </row>
    <row r="28" spans="9:23" ht="15" customHeight="1" x14ac:dyDescent="0.25">
      <c r="M28" t="s">
        <v>658</v>
      </c>
      <c r="N28" s="11">
        <v>13447.456521739132</v>
      </c>
      <c r="O28" s="12">
        <v>3.9079850319197242</v>
      </c>
      <c r="P28" s="14">
        <v>17</v>
      </c>
      <c r="Q28" s="13">
        <v>0.58742220526590605</v>
      </c>
      <c r="R28" s="14">
        <v>38</v>
      </c>
      <c r="T28" s="7" t="s">
        <v>750</v>
      </c>
      <c r="U28" s="11">
        <f>SUM(Nurse[Total Nurse Staff Hours])</f>
        <v>71340.334891304316</v>
      </c>
    </row>
    <row r="29" spans="9:23" ht="15" customHeight="1" x14ac:dyDescent="0.25">
      <c r="M29" t="s">
        <v>659</v>
      </c>
      <c r="N29" s="11">
        <v>3239.3369565217386</v>
      </c>
      <c r="O29" s="12">
        <v>3.7065618970602547</v>
      </c>
      <c r="P29" s="14">
        <v>25</v>
      </c>
      <c r="Q29" s="13">
        <v>0.81876702492122988</v>
      </c>
      <c r="R29" s="14">
        <v>15</v>
      </c>
      <c r="T29" s="7" t="s">
        <v>730</v>
      </c>
      <c r="U29" s="30">
        <f>U27/U28</f>
        <v>2.8543872966454876E-2</v>
      </c>
    </row>
    <row r="30" spans="9:23" ht="15" customHeight="1" x14ac:dyDescent="0.25">
      <c r="M30" t="s">
        <v>660</v>
      </c>
      <c r="N30" s="11">
        <v>31207.90217391304</v>
      </c>
      <c r="O30" s="12">
        <v>3.4602131009878692</v>
      </c>
      <c r="P30" s="14">
        <v>42</v>
      </c>
      <c r="Q30" s="13">
        <v>0.53505824367922394</v>
      </c>
      <c r="R30" s="14">
        <v>44</v>
      </c>
    </row>
    <row r="31" spans="9:23" ht="15" customHeight="1" x14ac:dyDescent="0.25">
      <c r="M31" t="s">
        <v>661</v>
      </c>
      <c r="N31" s="11">
        <v>4519.467391304348</v>
      </c>
      <c r="O31" s="12">
        <v>4.4549235553439095</v>
      </c>
      <c r="P31" s="14">
        <v>4</v>
      </c>
      <c r="Q31" s="13">
        <v>0.8534804986158907</v>
      </c>
      <c r="R31" s="14">
        <v>12</v>
      </c>
      <c r="U31" s="11"/>
    </row>
    <row r="32" spans="9:23" ht="15" customHeight="1" x14ac:dyDescent="0.25">
      <c r="M32" t="s">
        <v>662</v>
      </c>
      <c r="N32" s="11">
        <v>9552.9891304347821</v>
      </c>
      <c r="O32" s="12">
        <v>3.9874417863746263</v>
      </c>
      <c r="P32" s="14">
        <v>13</v>
      </c>
      <c r="Q32" s="13">
        <v>0.76324079078367268</v>
      </c>
      <c r="R32" s="14">
        <v>18</v>
      </c>
    </row>
    <row r="33" spans="13:23" ht="15" customHeight="1" x14ac:dyDescent="0.25">
      <c r="M33" t="s">
        <v>663</v>
      </c>
      <c r="N33" s="11">
        <v>5527.1413043478251</v>
      </c>
      <c r="O33" s="12">
        <v>3.7897723880376883</v>
      </c>
      <c r="P33" s="14">
        <v>22</v>
      </c>
      <c r="Q33" s="13">
        <v>0.70854187930312285</v>
      </c>
      <c r="R33" s="14">
        <v>25</v>
      </c>
      <c r="T33" s="49"/>
      <c r="U33" s="50"/>
    </row>
    <row r="34" spans="13:23" ht="15" customHeight="1" x14ac:dyDescent="0.25">
      <c r="M34" t="s">
        <v>664</v>
      </c>
      <c r="N34" s="11">
        <v>36267.402173912989</v>
      </c>
      <c r="O34" s="12">
        <v>3.5869267047513382</v>
      </c>
      <c r="P34" s="14">
        <v>34</v>
      </c>
      <c r="Q34" s="13">
        <v>0.69307262390678503</v>
      </c>
      <c r="R34" s="14">
        <v>27</v>
      </c>
      <c r="T34" s="51"/>
      <c r="U34" s="52"/>
    </row>
    <row r="35" spans="13:23" ht="15" customHeight="1" x14ac:dyDescent="0.25">
      <c r="M35" t="s">
        <v>665</v>
      </c>
      <c r="N35" s="11">
        <v>4756.804347826087</v>
      </c>
      <c r="O35" s="12">
        <v>3.5403690137240473</v>
      </c>
      <c r="P35" s="14">
        <v>38</v>
      </c>
      <c r="Q35" s="13">
        <v>0.66842913812250659</v>
      </c>
      <c r="R35" s="14">
        <v>30</v>
      </c>
      <c r="T35" s="53"/>
      <c r="U35" s="54"/>
    </row>
    <row r="36" spans="13:23" ht="15" customHeight="1" x14ac:dyDescent="0.25">
      <c r="M36" t="s">
        <v>666</v>
      </c>
      <c r="N36" s="11">
        <v>5172.9782608695668</v>
      </c>
      <c r="O36" s="12">
        <v>3.8502402324789768</v>
      </c>
      <c r="P36" s="14">
        <v>19</v>
      </c>
      <c r="Q36" s="13">
        <v>0.77957656215198534</v>
      </c>
      <c r="R36" s="14">
        <v>16</v>
      </c>
      <c r="T36" s="53"/>
      <c r="U36" s="54"/>
    </row>
    <row r="37" spans="13:23" ht="15" customHeight="1" x14ac:dyDescent="0.25">
      <c r="M37" t="s">
        <v>667</v>
      </c>
      <c r="N37" s="11">
        <v>91180.445652173919</v>
      </c>
      <c r="O37" s="12">
        <v>3.3841995453115512</v>
      </c>
      <c r="P37" s="14">
        <v>46</v>
      </c>
      <c r="Q37" s="13">
        <v>0.63938540645812103</v>
      </c>
      <c r="R37" s="14">
        <v>35</v>
      </c>
      <c r="T37" s="53"/>
      <c r="U37" s="54"/>
      <c r="W37" s="12"/>
    </row>
    <row r="38" spans="13:23" ht="15" customHeight="1" x14ac:dyDescent="0.25">
      <c r="M38" t="s">
        <v>668</v>
      </c>
      <c r="N38" s="11">
        <v>61588.445652173861</v>
      </c>
      <c r="O38" s="12">
        <v>3.4122058238267097</v>
      </c>
      <c r="P38" s="14">
        <v>45</v>
      </c>
      <c r="Q38" s="13">
        <v>0.58208364887753339</v>
      </c>
      <c r="R38" s="14">
        <v>39</v>
      </c>
      <c r="T38" s="49"/>
      <c r="U38" s="49"/>
    </row>
    <row r="39" spans="13:23" ht="15" customHeight="1" x14ac:dyDescent="0.25">
      <c r="M39" t="s">
        <v>669</v>
      </c>
      <c r="N39" s="11">
        <v>15250.72826086957</v>
      </c>
      <c r="O39" s="12">
        <v>3.6884554835941534</v>
      </c>
      <c r="P39" s="14">
        <v>26</v>
      </c>
      <c r="Q39" s="13">
        <v>0.36361032652040087</v>
      </c>
      <c r="R39" s="14">
        <v>50</v>
      </c>
    </row>
    <row r="40" spans="13:23" ht="15" customHeight="1" x14ac:dyDescent="0.25">
      <c r="M40" t="s">
        <v>670</v>
      </c>
      <c r="N40" s="11">
        <v>6106.5760869565238</v>
      </c>
      <c r="O40" s="12">
        <v>4.7231716164861455</v>
      </c>
      <c r="P40" s="14">
        <v>2</v>
      </c>
      <c r="Q40" s="13">
        <v>0.74970906275309002</v>
      </c>
      <c r="R40" s="14">
        <v>20</v>
      </c>
    </row>
    <row r="41" spans="13:23" ht="15" customHeight="1" x14ac:dyDescent="0.25">
      <c r="M41" t="s">
        <v>671</v>
      </c>
      <c r="N41" s="11">
        <v>63468.804347826132</v>
      </c>
      <c r="O41" s="12">
        <v>3.5005099201422096</v>
      </c>
      <c r="P41" s="14">
        <v>41</v>
      </c>
      <c r="Q41" s="13">
        <v>0.71129022131721642</v>
      </c>
      <c r="R41" s="14">
        <v>22</v>
      </c>
    </row>
    <row r="42" spans="13:23" ht="15" customHeight="1" x14ac:dyDescent="0.25">
      <c r="M42" t="s">
        <v>672</v>
      </c>
      <c r="N42" s="11">
        <v>6268.7065217391309</v>
      </c>
      <c r="O42" s="12">
        <v>3.4431534485479123</v>
      </c>
      <c r="P42" s="14">
        <v>43</v>
      </c>
      <c r="Q42" s="13">
        <v>0.75944399458316914</v>
      </c>
      <c r="R42" s="14">
        <v>19</v>
      </c>
    </row>
    <row r="43" spans="13:23" ht="15" customHeight="1" x14ac:dyDescent="0.25">
      <c r="M43" t="s">
        <v>673</v>
      </c>
      <c r="N43" s="11">
        <v>14918.402173913038</v>
      </c>
      <c r="O43" s="12">
        <v>3.5435185898944495</v>
      </c>
      <c r="P43" s="14">
        <v>37</v>
      </c>
      <c r="Q43" s="13">
        <v>0.53974215533339709</v>
      </c>
      <c r="R43" s="14">
        <v>43</v>
      </c>
    </row>
    <row r="44" spans="13:23" ht="15" customHeight="1" x14ac:dyDescent="0.25">
      <c r="M44" t="s">
        <v>674</v>
      </c>
      <c r="N44" s="11">
        <v>4723.108695652174</v>
      </c>
      <c r="O44" s="12">
        <v>3.5677603181397655</v>
      </c>
      <c r="P44" s="14">
        <v>35</v>
      </c>
      <c r="Q44" s="13">
        <v>0.8353498064557705</v>
      </c>
      <c r="R44" s="14">
        <v>14</v>
      </c>
    </row>
    <row r="45" spans="13:23" ht="15" customHeight="1" x14ac:dyDescent="0.25">
      <c r="M45" t="s">
        <v>675</v>
      </c>
      <c r="N45" s="11">
        <v>23313.304347826088</v>
      </c>
      <c r="O45" s="12">
        <v>3.6229993323461502</v>
      </c>
      <c r="P45" s="14">
        <v>30</v>
      </c>
      <c r="Q45" s="13">
        <v>0.54875251302670991</v>
      </c>
      <c r="R45" s="14">
        <v>42</v>
      </c>
    </row>
    <row r="46" spans="13:23" ht="15" customHeight="1" x14ac:dyDescent="0.25">
      <c r="M46" t="s">
        <v>676</v>
      </c>
      <c r="N46" s="11">
        <v>79347.152173913142</v>
      </c>
      <c r="O46" s="12">
        <v>3.2995330042529103</v>
      </c>
      <c r="P46" s="14">
        <v>49</v>
      </c>
      <c r="Q46" s="13">
        <v>0.37572269654892942</v>
      </c>
      <c r="R46" s="14">
        <v>48</v>
      </c>
    </row>
    <row r="47" spans="13:23" ht="15" customHeight="1" x14ac:dyDescent="0.25">
      <c r="M47" t="s">
        <v>677</v>
      </c>
      <c r="N47" s="11">
        <v>5298.0652173913022</v>
      </c>
      <c r="O47" s="12">
        <v>3.9381061380077234</v>
      </c>
      <c r="P47" s="14">
        <v>16</v>
      </c>
      <c r="Q47" s="13">
        <v>1.0787532569313658</v>
      </c>
      <c r="R47" s="14">
        <v>4</v>
      </c>
    </row>
    <row r="48" spans="13:23" ht="15" customHeight="1" x14ac:dyDescent="0.25">
      <c r="M48" t="s">
        <v>678</v>
      </c>
      <c r="N48" s="11">
        <v>24257.923913043476</v>
      </c>
      <c r="O48" s="12">
        <v>3.3229098335864258</v>
      </c>
      <c r="P48" s="14">
        <v>48</v>
      </c>
      <c r="Q48" s="13">
        <v>0.51671344952724996</v>
      </c>
      <c r="R48" s="14">
        <v>45</v>
      </c>
    </row>
    <row r="49" spans="13:18" ht="15" customHeight="1" x14ac:dyDescent="0.25">
      <c r="M49" t="s">
        <v>679</v>
      </c>
      <c r="N49" s="11">
        <v>2238.2826086956525</v>
      </c>
      <c r="O49" s="12">
        <v>3.9486413302124101</v>
      </c>
      <c r="P49" s="14">
        <v>15</v>
      </c>
      <c r="Q49" s="13">
        <v>0.74947480113829501</v>
      </c>
      <c r="R49" s="14">
        <v>21</v>
      </c>
    </row>
    <row r="50" spans="13:18" ht="15" customHeight="1" x14ac:dyDescent="0.25">
      <c r="M50" t="s">
        <v>680</v>
      </c>
      <c r="N50" s="11">
        <v>12189.869565217394</v>
      </c>
      <c r="O50" s="12">
        <v>4.070232035153925</v>
      </c>
      <c r="P50" s="14">
        <v>11</v>
      </c>
      <c r="Q50" s="13">
        <v>0.87998641958575707</v>
      </c>
      <c r="R50" s="14">
        <v>11</v>
      </c>
    </row>
    <row r="51" spans="13:18" ht="15" customHeight="1" x14ac:dyDescent="0.25">
      <c r="M51" t="s">
        <v>681</v>
      </c>
      <c r="N51" s="11">
        <v>18067.565217391315</v>
      </c>
      <c r="O51" s="12">
        <v>3.8287163581628367</v>
      </c>
      <c r="P51" s="14">
        <v>21</v>
      </c>
      <c r="Q51" s="13">
        <v>0.95168056979357585</v>
      </c>
      <c r="R51" s="14">
        <v>8</v>
      </c>
    </row>
    <row r="52" spans="13:18" ht="15" customHeight="1" x14ac:dyDescent="0.25">
      <c r="M52" t="s">
        <v>682</v>
      </c>
      <c r="N52" s="11">
        <v>8857.8043478260879</v>
      </c>
      <c r="O52" s="12">
        <v>3.6103887016853227</v>
      </c>
      <c r="P52" s="14">
        <v>31</v>
      </c>
      <c r="Q52" s="13">
        <v>0.6354275031352844</v>
      </c>
      <c r="R52" s="14">
        <v>36</v>
      </c>
    </row>
    <row r="53" spans="13:18" ht="15" customHeight="1" x14ac:dyDescent="0.25">
      <c r="M53" t="s">
        <v>683</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767</v>
      </c>
      <c r="D2" s="40"/>
    </row>
    <row r="3" spans="2:4" x14ac:dyDescent="0.25">
      <c r="C3" s="41" t="s">
        <v>717</v>
      </c>
      <c r="D3" s="42" t="s">
        <v>768</v>
      </c>
    </row>
    <row r="4" spans="2:4" x14ac:dyDescent="0.25">
      <c r="C4" s="43" t="s">
        <v>703</v>
      </c>
      <c r="D4" s="44" t="s">
        <v>769</v>
      </c>
    </row>
    <row r="5" spans="2:4" x14ac:dyDescent="0.25">
      <c r="C5" s="43" t="s">
        <v>770</v>
      </c>
      <c r="D5" s="44" t="s">
        <v>771</v>
      </c>
    </row>
    <row r="6" spans="2:4" ht="15.6" customHeight="1" x14ac:dyDescent="0.25">
      <c r="C6" s="43" t="s">
        <v>719</v>
      </c>
      <c r="D6" s="44" t="s">
        <v>772</v>
      </c>
    </row>
    <row r="7" spans="2:4" ht="15.6" customHeight="1" x14ac:dyDescent="0.25">
      <c r="C7" s="43" t="s">
        <v>718</v>
      </c>
      <c r="D7" s="44" t="s">
        <v>773</v>
      </c>
    </row>
    <row r="8" spans="2:4" x14ac:dyDescent="0.25">
      <c r="C8" s="43" t="s">
        <v>774</v>
      </c>
      <c r="D8" s="44" t="s">
        <v>775</v>
      </c>
    </row>
    <row r="9" spans="2:4" x14ac:dyDescent="0.25">
      <c r="C9" s="45" t="s">
        <v>776</v>
      </c>
      <c r="D9" s="43" t="s">
        <v>777</v>
      </c>
    </row>
    <row r="10" spans="2:4" x14ac:dyDescent="0.25">
      <c r="B10" s="46"/>
      <c r="C10" s="43" t="s">
        <v>778</v>
      </c>
      <c r="D10" s="44" t="s">
        <v>779</v>
      </c>
    </row>
    <row r="11" spans="2:4" x14ac:dyDescent="0.25">
      <c r="C11" s="43" t="s">
        <v>671</v>
      </c>
      <c r="D11" s="44" t="s">
        <v>780</v>
      </c>
    </row>
    <row r="12" spans="2:4" x14ac:dyDescent="0.25">
      <c r="C12" s="43" t="s">
        <v>781</v>
      </c>
      <c r="D12" s="44" t="s">
        <v>782</v>
      </c>
    </row>
    <row r="13" spans="2:4" x14ac:dyDescent="0.25">
      <c r="C13" s="43" t="s">
        <v>778</v>
      </c>
      <c r="D13" s="44" t="s">
        <v>779</v>
      </c>
    </row>
    <row r="14" spans="2:4" x14ac:dyDescent="0.25">
      <c r="C14" s="43" t="s">
        <v>671</v>
      </c>
      <c r="D14" s="44" t="s">
        <v>783</v>
      </c>
    </row>
    <row r="15" spans="2:4" x14ac:dyDescent="0.25">
      <c r="C15" s="47" t="s">
        <v>781</v>
      </c>
      <c r="D15" s="48" t="s">
        <v>782</v>
      </c>
    </row>
    <row r="17" spans="3:4" ht="23.25" x14ac:dyDescent="0.35">
      <c r="C17" s="39" t="s">
        <v>784</v>
      </c>
      <c r="D17" s="40"/>
    </row>
    <row r="18" spans="3:4" x14ac:dyDescent="0.25">
      <c r="C18" s="43" t="s">
        <v>703</v>
      </c>
      <c r="D18" s="44" t="s">
        <v>785</v>
      </c>
    </row>
    <row r="19" spans="3:4" x14ac:dyDescent="0.25">
      <c r="C19" s="43" t="s">
        <v>693</v>
      </c>
      <c r="D19" s="44" t="s">
        <v>786</v>
      </c>
    </row>
    <row r="20" spans="3:4" x14ac:dyDescent="0.25">
      <c r="C20" s="45" t="s">
        <v>787</v>
      </c>
      <c r="D20" s="43" t="s">
        <v>788</v>
      </c>
    </row>
    <row r="21" spans="3:4" x14ac:dyDescent="0.25">
      <c r="C21" s="43" t="s">
        <v>789</v>
      </c>
      <c r="D21" s="44" t="s">
        <v>790</v>
      </c>
    </row>
    <row r="22" spans="3:4" x14ac:dyDescent="0.25">
      <c r="C22" s="43" t="s">
        <v>791</v>
      </c>
      <c r="D22" s="44" t="s">
        <v>792</v>
      </c>
    </row>
    <row r="23" spans="3:4" x14ac:dyDescent="0.25">
      <c r="C23" s="43" t="s">
        <v>793</v>
      </c>
      <c r="D23" s="44" t="s">
        <v>794</v>
      </c>
    </row>
    <row r="24" spans="3:4" x14ac:dyDescent="0.25">
      <c r="C24" s="43" t="s">
        <v>795</v>
      </c>
      <c r="D24" s="44" t="s">
        <v>796</v>
      </c>
    </row>
    <row r="25" spans="3:4" x14ac:dyDescent="0.25">
      <c r="C25" s="43" t="s">
        <v>709</v>
      </c>
      <c r="D25" s="44" t="s">
        <v>797</v>
      </c>
    </row>
    <row r="26" spans="3:4" x14ac:dyDescent="0.25">
      <c r="C26" s="43" t="s">
        <v>791</v>
      </c>
      <c r="D26" s="44" t="s">
        <v>792</v>
      </c>
    </row>
    <row r="27" spans="3:4" x14ac:dyDescent="0.25">
      <c r="C27" s="43" t="s">
        <v>793</v>
      </c>
      <c r="D27" s="44" t="s">
        <v>794</v>
      </c>
    </row>
    <row r="28" spans="3:4" x14ac:dyDescent="0.25">
      <c r="C28" s="47" t="s">
        <v>795</v>
      </c>
      <c r="D28" s="48" t="s">
        <v>796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R e l a t i o n s h i p A u t o D e t e c t i o n E n a b l e d " > < C u s t o m C o n t e n t > < ! [ C D A T A [ T r u e ] ] > < / C u s t o m C o n t e n t > < / G e m i n i > 
</file>

<file path=customXml/item2.xml>��< ? x m l   v e r s i o n = " 1 . 0 "   e n c o d i n g = " U T F - 1 6 " ? > < G e m i n i   x m l n s = " h t t p : / / g e m i n i / p i v o t c u s t o m i z a t i o n / S a n d b o x N o n E m p t y " > < C u s t o m C o n t e n t > < ! [ C D A T A [ 1 ] ] > < / C u s t o m C o n t e n t > < / G e m i n i > 
</file>

<file path=customXml/item3.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5.xml>��< ? x m l   v e r s i o n = " 1 . 0 "   e n c o d i n g = " U T F - 1 6 " ? > < G e m i n i   x m l n s = " h t t p : / / g e m i n i / p i v o t c u s t o m i z a t i o n / P o w e r P i v o t V e r s i o n " > < C u s t o m C o n t e n t > < ! [ C D A T A [ 2 0 1 5 . 1 3 0 . 1 6 0 5 . 4 0 6 ] ] > < / C u s t o m C o n t e n t > < / G e m i n i > 
</file>

<file path=customXml/item6.xml>��< ? x m l   v e r s i o n = " 1 . 0 "   e n c o d i n g = " U T F - 1 6 " ? > < G e m i n i   x m l n s = " h t t p : / / g e m i n i / p i v o t c u s t o m i z a t i o n / I s S a n d b o x E m b e d d e d " > < C u s t o m C o n t e n t > < ! [ C D A T A [ y e s ] ] > < / C u s t o m C o n t e n t > < / G e m i n i > 
</file>

<file path=customXml/itemProps1.xml><?xml version="1.0" encoding="utf-8"?>
<ds:datastoreItem xmlns:ds="http://schemas.openxmlformats.org/officeDocument/2006/customXml" ds:itemID="{4A0F9BBD-0722-44C0-A51D-871F1E608662}">
  <ds:schemaRefs/>
</ds:datastoreItem>
</file>

<file path=customXml/itemProps2.xml><?xml version="1.0" encoding="utf-8"?>
<ds:datastoreItem xmlns:ds="http://schemas.openxmlformats.org/officeDocument/2006/customXml" ds:itemID="{5E70A7C7-2103-44AA-8B08-92C32F7E8F41}">
  <ds:schemaRefs/>
</ds:datastoreItem>
</file>

<file path=customXml/itemProps3.xml><?xml version="1.0" encoding="utf-8"?>
<ds:datastoreItem xmlns:ds="http://schemas.openxmlformats.org/officeDocument/2006/customXml" ds:itemID="{696E26E2-54FB-4F48-A7C1-42B31EB870F2}">
  <ds:schemaRefs>
    <ds:schemaRef ds:uri="http://schemas.microsoft.com/DataMashup"/>
  </ds:schemaRefs>
</ds:datastoreItem>
</file>

<file path=customXml/itemProps4.xml><?xml version="1.0" encoding="utf-8"?>
<ds:datastoreItem xmlns:ds="http://schemas.openxmlformats.org/officeDocument/2006/customXml" ds:itemID="{A4A438E6-B8DE-4271-94C6-683D0D7167DF}">
  <ds:schemaRefs/>
</ds:datastoreItem>
</file>

<file path=customXml/itemProps5.xml><?xml version="1.0" encoding="utf-8"?>
<ds:datastoreItem xmlns:ds="http://schemas.openxmlformats.org/officeDocument/2006/customXml" ds:itemID="{97E02576-7B1E-4A71-8318-92E74C9030BB}">
  <ds:schemaRefs/>
</ds:datastoreItem>
</file>

<file path=customXml/itemProps6.xml><?xml version="1.0" encoding="utf-8"?>
<ds:datastoreItem xmlns:ds="http://schemas.openxmlformats.org/officeDocument/2006/customXml" ds:itemID="{80E33DC4-4DD3-49B7-9092-FE12AD1B10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2022-03-02T16:11:36Z</dcterms:modified>
</cp:coreProperties>
</file>