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mc:AlternateContent xmlns:mc="http://schemas.openxmlformats.org/markup-compatibility/2006">
    <mc:Choice Requires="x15">
      <x15ac:absPath xmlns:x15ac="http://schemas.microsoft.com/office/spreadsheetml/2010/11/ac" url="C:\Users\egold\Desktop\LTCCC\Data\2019 Q4 Staffing\State files - Q4 2019\"/>
    </mc:Choice>
  </mc:AlternateContent>
  <xr:revisionPtr revIDLastSave="0" documentId="13_ncr:1_{D9A8013E-7828-4EB2-B4C7-EC9D7DD9B6FE}" xr6:coauthVersionLast="45" xr6:coauthVersionMax="45" xr10:uidLastSave="{00000000-0000-0000-0000-000000000000}"/>
  <bookViews>
    <workbookView xWindow="-108" yWindow="-108" windowWidth="23256" windowHeight="12576" xr2:uid="{00000000-000D-0000-FFFF-FFFF00000000}"/>
  </bookViews>
  <sheets>
    <sheet name="Direct Care Staff" sheetId="3" r:id="rId1"/>
    <sheet name="Contract Staff" sheetId="2" r:id="rId2"/>
    <sheet name="Non-Care Staff" sheetId="1" r:id="rId3"/>
    <sheet name="Notes &amp; State Averages" sheetId="7" r:id="rId4"/>
  </sheets>
  <definedNames>
    <definedName name="_xlnm._FilterDatabase" localSheetId="1" hidden="1">'Contract Staff'!$A$1:$N$38</definedName>
    <definedName name="_xlnm._FilterDatabase" localSheetId="0" hidden="1">'Direct Care Staff'!$A$1:$K$38</definedName>
    <definedName name="_xlnm._FilterDatabase" localSheetId="2" hidden="1">'Non-Care Staff'!$A$1:$Q$1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7" l="1"/>
  <c r="C9" i="7"/>
  <c r="C11" i="7" l="1"/>
  <c r="C4" i="7" s="1"/>
  <c r="N9" i="2" l="1"/>
  <c r="K9" i="2"/>
  <c r="H9" i="2"/>
  <c r="N23" i="2"/>
  <c r="K23" i="2"/>
  <c r="H23" i="2"/>
  <c r="N24" i="2"/>
  <c r="K24" i="2"/>
  <c r="H24" i="2"/>
  <c r="N11" i="2"/>
  <c r="H11" i="2"/>
  <c r="N19" i="2"/>
  <c r="K19" i="2"/>
  <c r="H19" i="2"/>
  <c r="N32" i="2"/>
  <c r="K32" i="2"/>
  <c r="H32" i="2"/>
  <c r="N17" i="2"/>
  <c r="H17" i="2"/>
  <c r="N14" i="2"/>
  <c r="K14" i="2"/>
  <c r="H14" i="2"/>
  <c r="N37" i="2"/>
  <c r="K37" i="2"/>
  <c r="H37" i="2"/>
  <c r="N28" i="2"/>
  <c r="K28" i="2"/>
  <c r="H28" i="2"/>
  <c r="N20" i="2"/>
  <c r="K20" i="2"/>
  <c r="H20" i="2"/>
  <c r="N13" i="2"/>
  <c r="K13" i="2"/>
  <c r="H13" i="2"/>
  <c r="N25" i="2"/>
  <c r="K25" i="2"/>
  <c r="H25" i="2"/>
  <c r="N8" i="2"/>
  <c r="K8" i="2"/>
  <c r="H8" i="2"/>
  <c r="N34" i="2"/>
  <c r="K34" i="2"/>
  <c r="H34" i="2"/>
  <c r="N22" i="2"/>
  <c r="K22" i="2"/>
  <c r="H22" i="2"/>
  <c r="N21" i="2"/>
  <c r="K21" i="2"/>
  <c r="H21" i="2"/>
  <c r="N12" i="2"/>
  <c r="H12" i="2"/>
  <c r="N35" i="2"/>
  <c r="K35" i="2"/>
  <c r="H35" i="2"/>
  <c r="N16" i="2"/>
  <c r="K16" i="2"/>
  <c r="H16" i="2"/>
  <c r="N15" i="2"/>
  <c r="K15" i="2"/>
  <c r="H15" i="2"/>
  <c r="N36" i="2"/>
  <c r="K36" i="2"/>
  <c r="H36" i="2"/>
  <c r="N18" i="2"/>
  <c r="K18" i="2"/>
  <c r="H18" i="2"/>
  <c r="N7" i="2"/>
  <c r="K7" i="2"/>
  <c r="H7" i="2"/>
  <c r="N6" i="2"/>
  <c r="K6" i="2"/>
  <c r="H6" i="2"/>
  <c r="N26" i="2"/>
  <c r="K26" i="2"/>
  <c r="H26" i="2"/>
  <c r="N5" i="2"/>
  <c r="K5" i="2"/>
  <c r="H5" i="2"/>
  <c r="N4" i="2"/>
  <c r="K4" i="2"/>
  <c r="H4" i="2"/>
  <c r="N33" i="2"/>
  <c r="K33" i="2"/>
  <c r="H33" i="2"/>
  <c r="N31" i="2"/>
  <c r="K31" i="2"/>
  <c r="H31" i="2"/>
  <c r="N38" i="2"/>
  <c r="K38" i="2"/>
  <c r="H38" i="2"/>
  <c r="N3" i="2"/>
  <c r="K3" i="2"/>
  <c r="H3" i="2"/>
  <c r="N30" i="2"/>
  <c r="K30" i="2"/>
  <c r="H30" i="2"/>
  <c r="N10" i="2"/>
  <c r="K10" i="2"/>
  <c r="H10" i="2"/>
  <c r="N29" i="2"/>
  <c r="K29" i="2"/>
  <c r="H29" i="2"/>
  <c r="N27" i="2"/>
  <c r="K27" i="2"/>
  <c r="H27" i="2"/>
  <c r="N2" i="2"/>
  <c r="K2" i="2"/>
  <c r="H2" i="2"/>
  <c r="P38" i="1" l="1"/>
  <c r="Q38" i="1" s="1"/>
  <c r="L38" i="1"/>
  <c r="M38" i="1" s="1"/>
  <c r="P37" i="1"/>
  <c r="Q37" i="1" s="1"/>
  <c r="L37" i="1"/>
  <c r="M37" i="1" s="1"/>
  <c r="P36" i="1"/>
  <c r="Q36" i="1" s="1"/>
  <c r="L36" i="1"/>
  <c r="M36" i="1" s="1"/>
  <c r="P35" i="1"/>
  <c r="Q35" i="1" s="1"/>
  <c r="L35" i="1"/>
  <c r="M35" i="1" s="1"/>
  <c r="P34" i="1"/>
  <c r="Q34" i="1" s="1"/>
  <c r="L34" i="1"/>
  <c r="M34" i="1" s="1"/>
  <c r="P33" i="1"/>
  <c r="Q33" i="1" s="1"/>
  <c r="L33" i="1"/>
  <c r="M33" i="1" s="1"/>
  <c r="P32" i="1"/>
  <c r="Q32" i="1" s="1"/>
  <c r="L32" i="1"/>
  <c r="M32" i="1" s="1"/>
  <c r="P31" i="1"/>
  <c r="Q31" i="1" s="1"/>
  <c r="L31" i="1"/>
  <c r="M31" i="1" s="1"/>
  <c r="P30" i="1"/>
  <c r="Q30" i="1" s="1"/>
  <c r="L30" i="1"/>
  <c r="M30" i="1" s="1"/>
  <c r="P29" i="1"/>
  <c r="Q29" i="1" s="1"/>
  <c r="L29" i="1"/>
  <c r="M29" i="1" s="1"/>
  <c r="P28" i="1"/>
  <c r="Q28" i="1" s="1"/>
  <c r="L28" i="1"/>
  <c r="M28" i="1" s="1"/>
  <c r="P27" i="1"/>
  <c r="Q27" i="1" s="1"/>
  <c r="L27" i="1"/>
  <c r="M27" i="1" s="1"/>
  <c r="P26" i="1"/>
  <c r="Q26" i="1" s="1"/>
  <c r="L26" i="1"/>
  <c r="M26" i="1" s="1"/>
  <c r="P25" i="1"/>
  <c r="Q25" i="1" s="1"/>
  <c r="L25" i="1"/>
  <c r="M25" i="1" s="1"/>
  <c r="P24" i="1"/>
  <c r="Q24" i="1" s="1"/>
  <c r="L24" i="1"/>
  <c r="M24" i="1" s="1"/>
  <c r="P23" i="1"/>
  <c r="Q23" i="1" s="1"/>
  <c r="L23" i="1"/>
  <c r="M23" i="1" s="1"/>
  <c r="P22" i="1"/>
  <c r="Q22" i="1" s="1"/>
  <c r="L22" i="1"/>
  <c r="M22" i="1" s="1"/>
  <c r="P21" i="1"/>
  <c r="Q21" i="1" s="1"/>
  <c r="L21" i="1"/>
  <c r="M21" i="1" s="1"/>
  <c r="P20" i="1"/>
  <c r="Q20" i="1" s="1"/>
  <c r="L20" i="1"/>
  <c r="M20" i="1" s="1"/>
  <c r="P19" i="1"/>
  <c r="Q19" i="1" s="1"/>
  <c r="L19" i="1"/>
  <c r="M19" i="1" s="1"/>
  <c r="P18" i="1"/>
  <c r="Q18" i="1" s="1"/>
  <c r="L18" i="1"/>
  <c r="M18" i="1" s="1"/>
  <c r="P17" i="1"/>
  <c r="Q17" i="1" s="1"/>
  <c r="L17" i="1"/>
  <c r="M17" i="1" s="1"/>
  <c r="P16" i="1"/>
  <c r="Q16" i="1" s="1"/>
  <c r="L16" i="1"/>
  <c r="M16" i="1" s="1"/>
  <c r="P15" i="1"/>
  <c r="Q15" i="1" s="1"/>
  <c r="L15" i="1"/>
  <c r="M15" i="1" s="1"/>
  <c r="P14" i="1"/>
  <c r="Q14" i="1" s="1"/>
  <c r="L14" i="1"/>
  <c r="M14" i="1" s="1"/>
  <c r="P13" i="1"/>
  <c r="Q13" i="1" s="1"/>
  <c r="L13" i="1"/>
  <c r="M13" i="1" s="1"/>
  <c r="P12" i="1"/>
  <c r="Q12" i="1" s="1"/>
  <c r="L12" i="1"/>
  <c r="M12" i="1" s="1"/>
  <c r="P11" i="1"/>
  <c r="Q11" i="1" s="1"/>
  <c r="L11" i="1"/>
  <c r="M11" i="1" s="1"/>
  <c r="P10" i="1"/>
  <c r="Q10" i="1" s="1"/>
  <c r="L10" i="1"/>
  <c r="M10" i="1" s="1"/>
  <c r="P9" i="1"/>
  <c r="Q9" i="1" s="1"/>
  <c r="L9" i="1"/>
  <c r="M9" i="1" s="1"/>
  <c r="P8" i="1"/>
  <c r="Q8" i="1" s="1"/>
  <c r="L8" i="1"/>
  <c r="M8" i="1" s="1"/>
  <c r="P7" i="1"/>
  <c r="Q7" i="1" s="1"/>
  <c r="L7" i="1"/>
  <c r="M7" i="1" s="1"/>
  <c r="P6" i="1"/>
  <c r="Q6" i="1" s="1"/>
  <c r="L6" i="1"/>
  <c r="M6" i="1" s="1"/>
  <c r="P5" i="1"/>
  <c r="Q5" i="1" s="1"/>
  <c r="L5" i="1"/>
  <c r="M5" i="1" s="1"/>
  <c r="P4" i="1"/>
  <c r="Q4" i="1" s="1"/>
  <c r="L4" i="1"/>
  <c r="M4" i="1" s="1"/>
  <c r="P3" i="1"/>
  <c r="Q3" i="1" s="1"/>
  <c r="L3" i="1"/>
  <c r="M3" i="1" s="1"/>
  <c r="P2" i="1"/>
  <c r="Q2" i="1" s="1"/>
  <c r="L2" i="1"/>
  <c r="M2" i="1" s="1"/>
  <c r="K9" i="3"/>
  <c r="I9" i="3"/>
  <c r="J9" i="3" s="1"/>
  <c r="K23" i="3"/>
  <c r="I23" i="3"/>
  <c r="J23" i="3" s="1"/>
  <c r="K24" i="3"/>
  <c r="J24" i="3"/>
  <c r="I24" i="3"/>
  <c r="K11" i="3"/>
  <c r="I11" i="3"/>
  <c r="J11" i="3" s="1"/>
  <c r="K19" i="3"/>
  <c r="I19" i="3"/>
  <c r="J19" i="3" s="1"/>
  <c r="K32" i="3"/>
  <c r="I32" i="3"/>
  <c r="J32" i="3" s="1"/>
  <c r="K17" i="3"/>
  <c r="J17" i="3"/>
  <c r="I17" i="3"/>
  <c r="K14" i="3"/>
  <c r="I14" i="3"/>
  <c r="J14" i="3" s="1"/>
  <c r="K37" i="3"/>
  <c r="I37" i="3"/>
  <c r="J37" i="3" s="1"/>
  <c r="K28" i="3"/>
  <c r="I28" i="3"/>
  <c r="J28" i="3" s="1"/>
  <c r="K20" i="3"/>
  <c r="I20" i="3"/>
  <c r="J20" i="3" s="1"/>
  <c r="K13" i="3"/>
  <c r="I13" i="3"/>
  <c r="J13" i="3" s="1"/>
  <c r="K25" i="3"/>
  <c r="I25" i="3"/>
  <c r="J25" i="3" s="1"/>
  <c r="K8" i="3"/>
  <c r="I8" i="3"/>
  <c r="J8" i="3" s="1"/>
  <c r="K34" i="3"/>
  <c r="J34" i="3"/>
  <c r="I34" i="3"/>
  <c r="K22" i="3"/>
  <c r="I22" i="3"/>
  <c r="J22" i="3" s="1"/>
  <c r="K21" i="3"/>
  <c r="I21" i="3"/>
  <c r="J21" i="3" s="1"/>
  <c r="K12" i="3"/>
  <c r="I12" i="3"/>
  <c r="J12" i="3" s="1"/>
  <c r="K35" i="3"/>
  <c r="I35" i="3"/>
  <c r="J35" i="3" s="1"/>
  <c r="K16" i="3"/>
  <c r="I16" i="3"/>
  <c r="J16" i="3" s="1"/>
  <c r="K15" i="3"/>
  <c r="I15" i="3"/>
  <c r="J15" i="3" s="1"/>
  <c r="K36" i="3"/>
  <c r="I36" i="3"/>
  <c r="J36" i="3" s="1"/>
  <c r="K18" i="3"/>
  <c r="J18" i="3"/>
  <c r="I18" i="3"/>
  <c r="K7" i="3"/>
  <c r="I7" i="3"/>
  <c r="J7" i="3" s="1"/>
  <c r="K6" i="3"/>
  <c r="I6" i="3"/>
  <c r="J6" i="3" s="1"/>
  <c r="K26" i="3"/>
  <c r="I26" i="3"/>
  <c r="J26" i="3" s="1"/>
  <c r="K5" i="3"/>
  <c r="I5" i="3"/>
  <c r="J5" i="3" s="1"/>
  <c r="K4" i="3"/>
  <c r="I4" i="3"/>
  <c r="J4" i="3" s="1"/>
  <c r="K33" i="3"/>
  <c r="I33" i="3"/>
  <c r="J33" i="3" s="1"/>
  <c r="K31" i="3"/>
  <c r="I31" i="3"/>
  <c r="J31" i="3" s="1"/>
  <c r="K38" i="3"/>
  <c r="J38" i="3"/>
  <c r="I38" i="3"/>
  <c r="K3" i="3"/>
  <c r="I3" i="3"/>
  <c r="J3" i="3" s="1"/>
  <c r="K30" i="3"/>
  <c r="I30" i="3"/>
  <c r="J30" i="3" s="1"/>
  <c r="K10" i="3"/>
  <c r="I10" i="3"/>
  <c r="J10" i="3" s="1"/>
  <c r="K29" i="3"/>
  <c r="I29" i="3"/>
  <c r="J29" i="3" s="1"/>
  <c r="K27" i="3"/>
  <c r="I27" i="3"/>
  <c r="J27" i="3" s="1"/>
  <c r="K2" i="3"/>
  <c r="I2" i="3"/>
  <c r="J2" i="3" l="1"/>
  <c r="C8" i="7"/>
  <c r="C10" i="7" s="1"/>
  <c r="C3" i="7" s="1"/>
</calcChain>
</file>

<file path=xl/sharedStrings.xml><?xml version="1.0" encoding="utf-8"?>
<sst xmlns="http://schemas.openxmlformats.org/spreadsheetml/2006/main" count="505" uniqueCount="136">
  <si>
    <t>State</t>
  </si>
  <si>
    <t>Provider Name</t>
  </si>
  <si>
    <t xml:space="preserve">City </t>
  </si>
  <si>
    <t>County</t>
  </si>
  <si>
    <t>MDS Census</t>
  </si>
  <si>
    <t>Administrator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</si>
  <si>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</si>
  <si>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</si>
  <si>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</si>
  <si>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</si>
  <si>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</si>
  <si>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</si>
  <si>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</si>
  <si>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</si>
  <si>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</si>
  <si>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</si>
  <si>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</si>
  <si>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RN Hours</t>
  </si>
  <si>
    <t>RN Hours Contract</t>
  </si>
  <si>
    <t>Percent RN Hours Contract</t>
  </si>
  <si>
    <t>LPN Hours</t>
  </si>
  <si>
    <t>LPN Hours Contract</t>
  </si>
  <si>
    <t>Percent LPN Hours Contract</t>
  </si>
  <si>
    <t>CNA Hours</t>
  </si>
  <si>
    <t>CNA Hours Contract</t>
  </si>
  <si>
    <t>Percent CNA Hours Contract</t>
  </si>
  <si>
    <t xml:space="preserve">CNA Hours </t>
  </si>
  <si>
    <t>Total Care Staffing Hours</t>
  </si>
  <si>
    <t>Avg Total Staffing Hours Per Resident Per Day</t>
  </si>
  <si>
    <t>Avg RN Hours Per Resident Per Day</t>
  </si>
  <si>
    <t xml:space="preserve">For further information and technical specification on payroll-based staff reporting requirements, visit the CMS website at https://www.cms.gov/Medicare/Quality-Initiatives-Patient-Assessment-Instruments/NursingHomeQualityInits/Staffing-Data-Submission-PBJ.html. </t>
  </si>
  <si>
    <t>WY</t>
  </si>
  <si>
    <t>AMIE HOLT CARE CENTER</t>
  </si>
  <si>
    <t>BUFFALO</t>
  </si>
  <si>
    <t>Johnson</t>
  </si>
  <si>
    <t>BONNIE BLUEJACKET MEMORIAL NURSING HOME</t>
  </si>
  <si>
    <t>BASIN</t>
  </si>
  <si>
    <t>Big Horn</t>
  </si>
  <si>
    <t>CASPER MOUNTAIN REHABILITATION AND CARE CENTER</t>
  </si>
  <si>
    <t>CASPER</t>
  </si>
  <si>
    <t>Natrona</t>
  </si>
  <si>
    <t>CHEYENNE HEALTH CARE CENTER</t>
  </si>
  <si>
    <t>CHEYENNE</t>
  </si>
  <si>
    <t>Laramie</t>
  </si>
  <si>
    <t>CODY REGIONAL HEALTH LONG TERM CARE CENTER</t>
  </si>
  <si>
    <t>CODY</t>
  </si>
  <si>
    <t>Park</t>
  </si>
  <si>
    <t>CROOK COUNTY MEDICAL SERVICES DISTRICT LTC</t>
  </si>
  <si>
    <t>SUNDANCE</t>
  </si>
  <si>
    <t>Crook</t>
  </si>
  <si>
    <t>DOUGLAS CARE CENTER LLC</t>
  </si>
  <si>
    <t>DOUGLAS</t>
  </si>
  <si>
    <t>Converse</t>
  </si>
  <si>
    <t>GOSHEN HEALTHCARE COMMUNITY</t>
  </si>
  <si>
    <t>TORRINGTON</t>
  </si>
  <si>
    <t>Goshen</t>
  </si>
  <si>
    <t>GRANITE REHABILITATION AND WELLNESS</t>
  </si>
  <si>
    <t>IVINSON MEMORIAL HOSPITAL</t>
  </si>
  <si>
    <t>LARAMIE</t>
  </si>
  <si>
    <t>Albany</t>
  </si>
  <si>
    <t>LARAMIE CARE CENTER</t>
  </si>
  <si>
    <t>LIFE CARE CENTER OF CASPER</t>
  </si>
  <si>
    <t>LIFE CARE CENTER OF CHEYENNE</t>
  </si>
  <si>
    <t>MISSION AT CASTLE ROCK REHABILITATION CENTER</t>
  </si>
  <si>
    <t>GREEN RIVER</t>
  </si>
  <si>
    <t>Sweetwater</t>
  </si>
  <si>
    <t>MORNING STAR CARE CENTER</t>
  </si>
  <si>
    <t>FORT WASHAKIE</t>
  </si>
  <si>
    <t>Fremont</t>
  </si>
  <si>
    <t>NEW HORIZONS CARE CENTER</t>
  </si>
  <si>
    <t>LOVELL</t>
  </si>
  <si>
    <t>PLATTE COUNTY LEGACY HOME</t>
  </si>
  <si>
    <t>WHEATLAND</t>
  </si>
  <si>
    <t>Platte</t>
  </si>
  <si>
    <t>POWELL VALLEY CARE CENTER</t>
  </si>
  <si>
    <t>POWELL</t>
  </si>
  <si>
    <t>RAWLINS REHABILITATION AND WELLNESS</t>
  </si>
  <si>
    <t>RAWLINS</t>
  </si>
  <si>
    <t>Carbon</t>
  </si>
  <si>
    <t>ROCKY MOUNTAIN CARE - EVANSTON</t>
  </si>
  <si>
    <t>EVANSTON</t>
  </si>
  <si>
    <t>Uinta</t>
  </si>
  <si>
    <t>SAGE VIEW CARE CENTER</t>
  </si>
  <si>
    <t>ROCK SPRINGS</t>
  </si>
  <si>
    <t>SARATOGA CARE CENTER LLC</t>
  </si>
  <si>
    <t>SARATOGA</t>
  </si>
  <si>
    <t>SHEPHERD OF THE VALLEY REHABILITION AND WELLNESS</t>
  </si>
  <si>
    <t>SHERIDAN MANOR</t>
  </si>
  <si>
    <t>SHERIDAN</t>
  </si>
  <si>
    <t>Sheridan</t>
  </si>
  <si>
    <t>SOUTH LINCOLN NURSING CENTER</t>
  </si>
  <si>
    <t>KEMMERER</t>
  </si>
  <si>
    <t>Lincoln</t>
  </si>
  <si>
    <t>ST JOHN'S NURSING HOME</t>
  </si>
  <si>
    <t>JACKSON</t>
  </si>
  <si>
    <t>Teton</t>
  </si>
  <si>
    <t>STAR VALLEY CARE CENTER</t>
  </si>
  <si>
    <t>AFTON</t>
  </si>
  <si>
    <t>SUBLETTE CENTER</t>
  </si>
  <si>
    <t>PINEDALE</t>
  </si>
  <si>
    <t>Sublette</t>
  </si>
  <si>
    <t>THE LEGACY LIVING AND REHABILITATION CENTER</t>
  </si>
  <si>
    <t>GILLETTE</t>
  </si>
  <si>
    <t>Campbell</t>
  </si>
  <si>
    <t>THERMOPOLIS REHABILITATION AND WELLNESS</t>
  </si>
  <si>
    <t>THERMOPOLIS</t>
  </si>
  <si>
    <t>Hot Springs</t>
  </si>
  <si>
    <t>WESTON COUNTY HEALTH SERVICES</t>
  </si>
  <si>
    <t>NEWCASTLE</t>
  </si>
  <si>
    <t>Weston</t>
  </si>
  <si>
    <t>WESTVIEW HEALTH CARE CENTER</t>
  </si>
  <si>
    <t>WESTWARD HEIGHTS CARE CENTER</t>
  </si>
  <si>
    <t>LANDER</t>
  </si>
  <si>
    <t>WIND RIVER REHABILITATON AND WELLNESS</t>
  </si>
  <si>
    <t>RIVERTON</t>
  </si>
  <si>
    <t>WORLAND HEALTHCARE AND REHABILITATION CENTER</t>
  </si>
  <si>
    <t>WORLAND</t>
  </si>
  <si>
    <t>Washakie</t>
  </si>
  <si>
    <t>WYOMING RETIREMENT CENTER</t>
  </si>
  <si>
    <t>Let A = Sum of MDS avgs</t>
  </si>
  <si>
    <t>Let B = Sum of total staffing avgs</t>
  </si>
  <si>
    <t>Let C = Sum of RN hour avgs</t>
  </si>
  <si>
    <t>State staffing average =  B/A</t>
  </si>
  <si>
    <t>State RN average = C/A</t>
  </si>
  <si>
    <t>For further information on nursing home quality, staffing, and other data, visit our website, www.nursinghome411.org.</t>
  </si>
  <si>
    <t>GREEN HOUSE LIVING FOR SHERIDAN</t>
  </si>
  <si>
    <t>N/A</t>
  </si>
  <si>
    <t>State 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</si>
  <si>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</si>
  <si>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</si>
  <si>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</si>
  <si>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</si>
  <si>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State average calculation</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</si>
  <si>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</si>
  <si>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</si>
  <si>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3.37 total direct care staff HPRD, including 0.42 RN HPRD.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</si>
</sst>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2" x14ac:knownFonts="1">
    <font>
      <sz val="11"/>
      <color theme="1"/>
      <name val="Calibri"/>
      <family val="2"/>
      <scheme val="minor"/>
    </font>
    <font>
      <sz val="11"/>
      <color theme="1"/>
      <name val="Calibri"/>
      <family val="2"/>
      <scheme val="minor"/>
    </font>
    <font>
      <b/>
      <sz val="11"/>
      <color rgb="FFFFFFFF"/>
      <name val="Calibri"/>
      <family val="2"/>
    </font>
    <font>
      <b/>
      <sz val="12"/>
      <color rgb="FF000000"/>
      <name val="Calibri"/>
      <family val="2"/>
    </font>
    <font>
      <sz val="12"/>
      <color rgb="FF000000"/>
      <name val="Calibri"/>
      <family val="2"/>
    </font>
    <font>
      <sz val="12"/>
      <color theme="1"/>
      <name val="Calibri"/>
      <family val="2"/>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s>
  <fills count="7">
    <fill>
      <patternFill patternType="none"/>
    </fill>
    <fill>
      <patternFill patternType="gray125"/>
    </fill>
    <fill>
      <patternFill patternType="solid">
        <fgColor theme="2" tint="-9.9978637043366805E-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79998168889431442"/>
        <bgColor indexed="64"/>
      </patternFill>
    </fill>
  </fills>
  <borders count="17">
    <border>
      <left/>
      <right/>
      <top/>
      <bottom/>
      <diagonal/>
    </border>
    <border>
      <left/>
      <right/>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9" fontId="1" fillId="0" borderId="0" applyFont="0" applyFill="0" applyBorder="0" applyAlignment="0" applyProtection="0"/>
    <xf numFmtId="0" fontId="1" fillId="0" borderId="0"/>
    <xf numFmtId="0" fontId="1" fillId="0" borderId="0"/>
    <xf numFmtId="0" fontId="5" fillId="0" borderId="0"/>
  </cellStyleXfs>
  <cellXfs count="35">
    <xf numFmtId="0" fontId="0" fillId="0" borderId="0" xfId="0"/>
    <xf numFmtId="2" fontId="0" fillId="0" borderId="4" xfId="0" applyNumberFormat="1" applyBorder="1"/>
    <xf numFmtId="0" fontId="7" fillId="0" borderId="0" xfId="0" applyFont="1"/>
    <xf numFmtId="0" fontId="4" fillId="0" borderId="0" xfId="2" applyFont="1" applyAlignment="1">
      <alignment horizontal="left" vertical="top" wrapText="1"/>
    </xf>
    <xf numFmtId="0" fontId="2" fillId="0" borderId="1" xfId="0" applyFont="1" applyFill="1" applyBorder="1" applyAlignment="1">
      <alignment wrapText="1"/>
    </xf>
    <xf numFmtId="0" fontId="0" fillId="0" borderId="0" xfId="0" applyFill="1"/>
    <xf numFmtId="164" fontId="0" fillId="0" borderId="0" xfId="0" applyNumberFormat="1" applyFill="1"/>
    <xf numFmtId="165" fontId="2" fillId="0" borderId="1" xfId="1" applyNumberFormat="1" applyFont="1" applyFill="1" applyBorder="1" applyAlignment="1">
      <alignment wrapText="1"/>
    </xf>
    <xf numFmtId="165" fontId="0" fillId="0" borderId="0" xfId="0" applyNumberFormat="1" applyFill="1"/>
    <xf numFmtId="0" fontId="9" fillId="5" borderId="0" xfId="0" applyFont="1" applyFill="1"/>
    <xf numFmtId="0" fontId="10" fillId="0" borderId="2" xfId="2" applyFont="1" applyBorder="1" applyAlignment="1">
      <alignment vertical="top" wrapText="1"/>
    </xf>
    <xf numFmtId="2" fontId="11" fillId="0" borderId="9" xfId="2" applyNumberFormat="1" applyFont="1" applyBorder="1" applyAlignment="1">
      <alignment vertical="top"/>
    </xf>
    <xf numFmtId="0" fontId="10" fillId="0" borderId="10" xfId="2" applyFont="1" applyBorder="1" applyAlignment="1">
      <alignment vertical="top"/>
    </xf>
    <xf numFmtId="2" fontId="11" fillId="0" borderId="13" xfId="3" applyNumberFormat="1" applyFont="1" applyBorder="1" applyAlignment="1">
      <alignment vertical="top"/>
    </xf>
    <xf numFmtId="2" fontId="6" fillId="2" borderId="7" xfId="0" applyNumberFormat="1" applyFont="1" applyFill="1" applyBorder="1" applyAlignment="1">
      <alignment horizontal="left"/>
    </xf>
    <xf numFmtId="2" fontId="6" fillId="2" borderId="8" xfId="0" applyNumberFormat="1" applyFont="1" applyFill="1" applyBorder="1" applyAlignment="1">
      <alignment horizontal="left"/>
    </xf>
    <xf numFmtId="2" fontId="0" fillId="0" borderId="12" xfId="0" applyNumberFormat="1" applyBorder="1"/>
    <xf numFmtId="2" fontId="0" fillId="3" borderId="5" xfId="0" applyNumberFormat="1" applyFill="1" applyBorder="1"/>
    <xf numFmtId="2" fontId="0" fillId="3" borderId="15" xfId="0" applyNumberFormat="1" applyFill="1" applyBorder="1"/>
    <xf numFmtId="2" fontId="0" fillId="3" borderId="6" xfId="0" applyNumberFormat="1" applyFill="1" applyBorder="1"/>
    <xf numFmtId="2" fontId="0" fillId="3" borderId="16" xfId="0" applyNumberFormat="1" applyFill="1" applyBorder="1"/>
    <xf numFmtId="0" fontId="3" fillId="0" borderId="0" xfId="2" applyFont="1" applyAlignment="1">
      <alignment horizontal="left" vertical="top" wrapText="1"/>
    </xf>
    <xf numFmtId="0" fontId="3" fillId="0" borderId="0" xfId="2" applyFont="1" applyAlignment="1">
      <alignment vertical="top" wrapText="1"/>
    </xf>
    <xf numFmtId="0" fontId="7" fillId="0" borderId="16" xfId="0" applyFont="1" applyBorder="1"/>
    <xf numFmtId="0" fontId="4" fillId="0" borderId="0" xfId="2" applyFont="1" applyAlignment="1">
      <alignment vertical="top" wrapText="1"/>
    </xf>
    <xf numFmtId="0" fontId="4" fillId="0" borderId="14" xfId="2" applyFont="1" applyBorder="1" applyAlignment="1">
      <alignment horizontal="left" vertical="top" wrapText="1"/>
    </xf>
    <xf numFmtId="2" fontId="8" fillId="4" borderId="2" xfId="0" applyNumberFormat="1" applyFont="1" applyFill="1" applyBorder="1" applyAlignment="1">
      <alignment horizontal="left"/>
    </xf>
    <xf numFmtId="2" fontId="8" fillId="4" borderId="3" xfId="0" applyNumberFormat="1" applyFont="1" applyFill="1" applyBorder="1" applyAlignment="1">
      <alignment horizontal="left"/>
    </xf>
    <xf numFmtId="0" fontId="7" fillId="0" borderId="9" xfId="0" applyFont="1" applyBorder="1" applyAlignment="1">
      <alignment horizontal="left" vertical="top" wrapText="1"/>
    </xf>
    <xf numFmtId="0" fontId="7" fillId="0" borderId="12" xfId="0" applyFont="1" applyBorder="1" applyAlignment="1">
      <alignment horizontal="left" vertical="top" wrapText="1"/>
    </xf>
    <xf numFmtId="0" fontId="7" fillId="0" borderId="13" xfId="0" applyFont="1" applyBorder="1" applyAlignment="1">
      <alignment horizontal="left" vertical="top" wrapText="1"/>
    </xf>
    <xf numFmtId="0" fontId="3" fillId="6" borderId="2" xfId="2" applyFont="1" applyFill="1" applyBorder="1" applyAlignment="1">
      <alignment horizontal="left" vertical="top" wrapText="1"/>
    </xf>
    <xf numFmtId="0" fontId="3" fillId="6" borderId="3" xfId="2" applyFont="1" applyFill="1" applyBorder="1" applyAlignment="1">
      <alignment horizontal="left" vertical="top" wrapText="1"/>
    </xf>
    <xf numFmtId="0" fontId="3" fillId="6" borderId="10" xfId="2" applyFont="1" applyFill="1" applyBorder="1" applyAlignment="1">
      <alignment horizontal="left" vertical="top" wrapText="1"/>
    </xf>
    <xf numFmtId="0" fontId="3" fillId="6" borderId="11" xfId="2" applyFont="1" applyFill="1" applyBorder="1" applyAlignment="1">
      <alignment horizontal="left" vertical="top" wrapText="1"/>
    </xf>
  </cellXfs>
  <cellStyles count="5">
    <cellStyle name="Normal" xfId="0" builtinId="0"/>
    <cellStyle name="Normal 2 2" xfId="2" xr:uid="{00000000-0005-0000-0000-000001000000}"/>
    <cellStyle name="Normal 4" xfId="3" xr:uid="{00000000-0005-0000-0000-000002000000}"/>
    <cellStyle name="Normal 5" xfId="4" xr:uid="{00000000-0005-0000-0000-000003000000}"/>
    <cellStyle name="Percent" xfId="1" builtinId="5"/>
  </cellStyles>
  <dxfs count="54">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5"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numFmt numFmtId="164" formatCode="0.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border outline="0">
        <top style="thin">
          <color rgb="FF000000"/>
        </top>
      </border>
    </dxf>
    <dxf>
      <fill>
        <patternFill patternType="none">
          <fgColor indexed="64"/>
          <bgColor auto="1"/>
        </patternFill>
      </fill>
    </dxf>
    <dxf>
      <border outline="0">
        <bottom style="thin">
          <color rgb="FF000000"/>
        </bottom>
      </border>
    </dxf>
    <dxf>
      <font>
        <b/>
        <i val="0"/>
        <strike val="0"/>
        <condense val="0"/>
        <extend val="0"/>
        <outline val="0"/>
        <shadow val="0"/>
        <u val="none"/>
        <vertAlign val="baseline"/>
        <sz val="11"/>
        <color rgb="FFFFFFFF"/>
        <name val="Calibri"/>
        <family val="2"/>
        <scheme val="none"/>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EDB72F1-29E7-4353-92FA-9B5BCB0C9E12}" name="Table1" displayName="Table1" ref="A1:K38" totalsRowShown="0" headerRowDxfId="53" dataDxfId="51" headerRowBorderDxfId="52" tableBorderDxfId="50">
  <autoFilter ref="A1:K38" xr:uid="{00000000-0009-0000-0000-000000000000}"/>
  <sortState xmlns:xlrd2="http://schemas.microsoft.com/office/spreadsheetml/2017/richdata2" ref="A2:K38">
    <sortCondition ref="B1:B38"/>
  </sortState>
  <tableColumns count="11">
    <tableColumn id="1" xr3:uid="{5EC746DD-8FA3-4911-80B8-05E11B7BC2B9}" name="State" dataDxfId="49"/>
    <tableColumn id="2" xr3:uid="{4F38162B-9372-4ADE-A93D-683B0E4B26FC}" name="Provider Name" dataDxfId="48"/>
    <tableColumn id="3" xr3:uid="{9E827CBF-14B5-4DD1-8E3E-398DEB67194E}" name="City " dataDxfId="47"/>
    <tableColumn id="4" xr3:uid="{2F2B278D-0DB4-4526-AD5E-A5770F061CFE}" name="County" dataDxfId="46"/>
    <tableColumn id="5" xr3:uid="{18062067-9C71-4E8A-984C-2AC598578807}" name="MDS Census" dataDxfId="45"/>
    <tableColumn id="6" xr3:uid="{C6CF3397-E41C-4E03-9866-C149D426FDDD}" name="RN Hours" dataDxfId="44"/>
    <tableColumn id="7" xr3:uid="{4A51177C-261B-415B-90EB-A3EDDE3B8847}" name="LPN Hours" dataDxfId="43"/>
    <tableColumn id="8" xr3:uid="{37C23F1F-CF22-492D-B1A9-20DCCD8001BC}" name="CNA Hours " dataDxfId="42"/>
    <tableColumn id="9" xr3:uid="{D0A57EA8-08C1-46CC-A813-FD1838267C6F}" name="Total Care Staffing Hours" dataDxfId="41">
      <calculatedColumnFormula>SUM(F2:H2)</calculatedColumnFormula>
    </tableColumn>
    <tableColumn id="10" xr3:uid="{C8B27674-B73A-4001-B234-035E3E7EB0FA}" name="Avg Total Staffing Hours Per Resident Per Day" dataDxfId="40">
      <calculatedColumnFormula>I2/E2</calculatedColumnFormula>
    </tableColumn>
    <tableColumn id="11" xr3:uid="{917FEEE4-D61A-4556-AD97-07B25EDA21F5}" name="Avg RN Hours Per Resident Per Day" dataDxfId="39">
      <calculatedColumnFormula>F2/E2</calculatedColumnFormula>
    </tableColumn>
  </tableColumns>
  <tableStyleInfo name="TableStyleMedium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93787F5-2206-45A0-917C-F31D5D38DF88}" name="Table2" displayName="Table2" ref="A1:N38" totalsRowShown="0" headerRowDxfId="38" dataDxfId="36" headerRowBorderDxfId="37" tableBorderDxfId="35">
  <autoFilter ref="A1:N38" xr:uid="{00000000-0009-0000-0000-000001000000}"/>
  <sortState xmlns:xlrd2="http://schemas.microsoft.com/office/spreadsheetml/2017/richdata2" ref="A2:N38">
    <sortCondition ref="B1:B38"/>
  </sortState>
  <tableColumns count="14">
    <tableColumn id="1" xr3:uid="{992F8BB7-1FEB-48C7-9744-9E3726CBE67B}" name="State" dataDxfId="34"/>
    <tableColumn id="2" xr3:uid="{4142D539-D6BD-48BD-B9D8-60AE384E32E8}" name="Provider Name" dataDxfId="33"/>
    <tableColumn id="3" xr3:uid="{82492710-E226-496E-9A1C-9F9666B70A52}" name="City " dataDxfId="32"/>
    <tableColumn id="4" xr3:uid="{AFAAFC9F-BE80-4ED5-BA06-19A8A2C2B92C}" name="County" dataDxfId="31"/>
    <tableColumn id="5" xr3:uid="{C41EB48F-7A45-44EC-8E28-8EE8D9D89A7A}" name="MDS Census" dataDxfId="30"/>
    <tableColumn id="6" xr3:uid="{98960D30-F43A-4141-BDAC-06BB55F6B69F}" name="RN Hours" dataDxfId="29"/>
    <tableColumn id="7" xr3:uid="{E4F68FD9-4C6D-46F0-B7C4-1567634CF416}" name="RN Hours Contract" dataDxfId="28"/>
    <tableColumn id="8" xr3:uid="{9D3BFF6F-79F9-4955-B4EB-E2268E6BCEFA}" name="Percent RN Hours Contract" dataDxfId="27">
      <calculatedColumnFormula>G2/F2</calculatedColumnFormula>
    </tableColumn>
    <tableColumn id="9" xr3:uid="{909A6929-0FAE-46ED-85CF-A050AADD25CC}" name="LPN Hours" dataDxfId="26"/>
    <tableColumn id="10" xr3:uid="{4C18D7D7-B2AC-4600-8FEA-AB618A8E9188}" name="LPN Hours Contract" dataDxfId="25"/>
    <tableColumn id="11" xr3:uid="{1F0695BD-EDA3-4C84-BB34-89044178B631}" name="Percent LPN Hours Contract" dataDxfId="24"/>
    <tableColumn id="12" xr3:uid="{78875A4F-B4B6-427F-BBCC-5F85932177CF}" name="CNA Hours" dataDxfId="23"/>
    <tableColumn id="13" xr3:uid="{8FB1A6BC-65C0-4899-8D50-FBCC802DE6CA}" name="CNA Hours Contract" dataDxfId="22"/>
    <tableColumn id="14" xr3:uid="{0701D4AC-5D76-438E-B9F7-9EB028401659}" name="Percent CNA Hours Contract" dataDxfId="21">
      <calculatedColumnFormula>M2/L2</calculatedColumnFormula>
    </tableColumn>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49AA8180-0843-4268-B69A-B547A7985510}" name="Table3" displayName="Table3" ref="A1:Q38" totalsRowShown="0" headerRowDxfId="20" dataDxfId="18" headerRowBorderDxfId="19" tableBorderDxfId="17">
  <autoFilter ref="A1:Q38" xr:uid="{A13977FE-F514-4229-B29A-E97CD2277426}"/>
  <sortState xmlns:xlrd2="http://schemas.microsoft.com/office/spreadsheetml/2017/richdata2" ref="A2:Q38">
    <sortCondition ref="B1:B38"/>
  </sortState>
  <tableColumns count="17">
    <tableColumn id="1" xr3:uid="{4330E9D8-ED83-48BE-AD5B-61091AFB3665}" name="State" dataDxfId="16"/>
    <tableColumn id="2" xr3:uid="{B2410F14-5E53-4E76-9864-2566BD98BEB3}" name="Provider Name" dataDxfId="15"/>
    <tableColumn id="3" xr3:uid="{007E42ED-4691-47B8-9938-76DF1C28AFE0}" name="City " dataDxfId="14"/>
    <tableColumn id="4" xr3:uid="{1D78AAD8-4CFC-4882-88A4-C979B3F5B62F}" name="County" dataDxfId="13"/>
    <tableColumn id="5" xr3:uid="{B2278925-C85D-48B9-8C58-54ADC7962DBE}" name="MDS Census" dataDxfId="12"/>
    <tableColumn id="6" xr3:uid="{D57EF9D4-03C3-4FC5-B638-81AE2D0D1156}" name="Administrator Hours" dataDxfId="11"/>
    <tableColumn id="7" xr3:uid="{963FBEED-0D7E-4AEB-8B98-BD0F3EDA8458}" name="Medical Director Hours" dataDxfId="10"/>
    <tableColumn id="8" xr3:uid="{32B45EBE-F703-4DA3-AC53-35464F25B3E1}" name="Pharmacist Hours" dataDxfId="9"/>
    <tableColumn id="9" xr3:uid="{88AE65CF-30A2-44B8-AF99-ACF264C14A9E}" name="Dietician Hours" dataDxfId="8"/>
    <tableColumn id="10" xr3:uid="{86F8030D-EF4F-4E1E-A22C-3150E1FF28F8}" name="Hours Qualified Activities Professional" dataDxfId="7"/>
    <tableColumn id="11" xr3:uid="{1F34C417-8F9B-4BB1-9467-0E212F41EA1E}" name="Hours Other Activities Professional" dataDxfId="6"/>
    <tableColumn id="12" xr3:uid="{1C8D568C-924A-4FC1-8931-2F5C5CC2D35A}" name="Total Hours Activities Staff" dataDxfId="5">
      <calculatedColumnFormula>SUM(J2,K2)</calculatedColumnFormula>
    </tableColumn>
    <tableColumn id="13" xr3:uid="{28E27AB5-5630-495E-B729-5F50935C5750}" name="Average Activities Staff Hours Per Resident Per Day" dataDxfId="4">
      <calculatedColumnFormula>L2/E2</calculatedColumnFormula>
    </tableColumn>
    <tableColumn id="14" xr3:uid="{2E8F4454-1A0A-4D50-9450-86FFF3B5A4FA}" name="Hours Qualified Social Work Staff" dataDxfId="3"/>
    <tableColumn id="15" xr3:uid="{2137DA98-F0E9-490A-9AE8-7FE5BA3478DC}" name="Hours Other Social Work Staff" dataDxfId="2"/>
    <tableColumn id="16" xr3:uid="{4CA2690F-B266-4448-9DA7-6C75A3B4E3EF}" name="Total Hours Social Work Staff" dataDxfId="1">
      <calculatedColumnFormula>SUM(N2,O2)</calculatedColumnFormula>
    </tableColumn>
    <tableColumn id="17" xr3:uid="{4A1E73F6-5837-4C42-A092-0241A881BFCA}" name="Average Social Work Staff Hours Per Resident Per Day" dataDxfId="0">
      <calculatedColumnFormula>P2/E2</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8"/>
  <sheetViews>
    <sheetView tabSelected="1" workbookViewId="0">
      <pane ySplit="1" topLeftCell="A2" activePane="bottomLeft" state="frozen"/>
      <selection pane="bottomLeft"/>
    </sheetView>
  </sheetViews>
  <sheetFormatPr defaultColWidth="11.77734375" defaultRowHeight="14.4" x14ac:dyDescent="0.3"/>
  <cols>
    <col min="1" max="1" width="7.5546875" style="5" bestFit="1" customWidth="1"/>
    <col min="2" max="2" width="48.88671875" style="5" bestFit="1" customWidth="1"/>
    <col min="3" max="3" width="10.77734375" style="5" bestFit="1" customWidth="1"/>
    <col min="4" max="4" width="14.5546875" style="5" bestFit="1" customWidth="1"/>
    <col min="5" max="5" width="13.5546875" style="5" bestFit="1" customWidth="1"/>
    <col min="6" max="6" width="11" style="5" bestFit="1" customWidth="1"/>
    <col min="7" max="7" width="11.88671875" style="5" bestFit="1" customWidth="1"/>
    <col min="8" max="8" width="12.21875" style="5" bestFit="1" customWidth="1"/>
    <col min="9" max="9" width="11.6640625" style="5" bestFit="1" customWidth="1"/>
    <col min="10" max="10" width="15.109375" style="5" bestFit="1" customWidth="1"/>
    <col min="11" max="11" width="13.6640625" style="5" bestFit="1" customWidth="1"/>
    <col min="12" max="16384" width="11.77734375" style="5"/>
  </cols>
  <sheetData>
    <row r="1" spans="1:11" ht="57.6" x14ac:dyDescent="0.3">
      <c r="A1" s="4" t="s">
        <v>0</v>
      </c>
      <c r="B1" s="4" t="s">
        <v>1</v>
      </c>
      <c r="C1" s="4" t="s">
        <v>2</v>
      </c>
      <c r="D1" s="4" t="s">
        <v>3</v>
      </c>
      <c r="E1" s="4" t="s">
        <v>4</v>
      </c>
      <c r="F1" s="4" t="s">
        <v>17</v>
      </c>
      <c r="G1" s="4" t="s">
        <v>20</v>
      </c>
      <c r="H1" s="4" t="s">
        <v>26</v>
      </c>
      <c r="I1" s="4" t="s">
        <v>27</v>
      </c>
      <c r="J1" s="4" t="s">
        <v>28</v>
      </c>
      <c r="K1" s="4" t="s">
        <v>29</v>
      </c>
    </row>
    <row r="2" spans="1:11" x14ac:dyDescent="0.3">
      <c r="A2" s="5" t="s">
        <v>31</v>
      </c>
      <c r="B2" s="5" t="s">
        <v>32</v>
      </c>
      <c r="C2" s="5" t="s">
        <v>34</v>
      </c>
      <c r="D2" s="5" t="s">
        <v>33</v>
      </c>
      <c r="E2" s="6">
        <v>42.934782608695649</v>
      </c>
      <c r="F2" s="6">
        <v>18.566304347826083</v>
      </c>
      <c r="G2" s="6">
        <v>35.567391304347815</v>
      </c>
      <c r="H2" s="6">
        <v>96.969565217391306</v>
      </c>
      <c r="I2" s="6">
        <f>SUM(F2:H2)</f>
        <v>151.10326086956519</v>
      </c>
      <c r="J2" s="6">
        <f>I2/E2</f>
        <v>3.5193670886075945</v>
      </c>
      <c r="K2" s="6">
        <f>F2/E2</f>
        <v>0.4324303797468354</v>
      </c>
    </row>
    <row r="3" spans="1:11" x14ac:dyDescent="0.3">
      <c r="A3" s="5" t="s">
        <v>31</v>
      </c>
      <c r="B3" s="5" t="s">
        <v>35</v>
      </c>
      <c r="C3" s="5" t="s">
        <v>37</v>
      </c>
      <c r="D3" s="5" t="s">
        <v>36</v>
      </c>
      <c r="E3" s="6">
        <v>24.478260869565219</v>
      </c>
      <c r="F3" s="6">
        <v>8.9347826086956523</v>
      </c>
      <c r="G3" s="6">
        <v>18.597826086956523</v>
      </c>
      <c r="H3" s="6">
        <v>72.826086956521735</v>
      </c>
      <c r="I3" s="6">
        <f>SUM(F3:H3)</f>
        <v>100.35869565217391</v>
      </c>
      <c r="J3" s="6">
        <f>I3/E3</f>
        <v>4.0999111900532856</v>
      </c>
      <c r="K3" s="6">
        <f>F3/E3</f>
        <v>0.36500888099467138</v>
      </c>
    </row>
    <row r="4" spans="1:11" x14ac:dyDescent="0.3">
      <c r="A4" s="5" t="s">
        <v>31</v>
      </c>
      <c r="B4" s="5" t="s">
        <v>38</v>
      </c>
      <c r="C4" s="5" t="s">
        <v>40</v>
      </c>
      <c r="D4" s="5" t="s">
        <v>39</v>
      </c>
      <c r="E4" s="6">
        <v>80.358695652173907</v>
      </c>
      <c r="F4" s="6">
        <v>43.822499999999998</v>
      </c>
      <c r="G4" s="6">
        <v>16.880434782608695</v>
      </c>
      <c r="H4" s="6">
        <v>153.1575</v>
      </c>
      <c r="I4" s="6">
        <f>SUM(F4:H4)</f>
        <v>213.86043478260871</v>
      </c>
      <c r="J4" s="6">
        <f>I4/E4</f>
        <v>2.6613228729879621</v>
      </c>
      <c r="K4" s="6">
        <f>F4/E4</f>
        <v>0.54533612877045856</v>
      </c>
    </row>
    <row r="5" spans="1:11" x14ac:dyDescent="0.3">
      <c r="A5" s="5" t="s">
        <v>31</v>
      </c>
      <c r="B5" s="5" t="s">
        <v>41</v>
      </c>
      <c r="C5" s="5" t="s">
        <v>43</v>
      </c>
      <c r="D5" s="5" t="s">
        <v>42</v>
      </c>
      <c r="E5" s="6">
        <v>84.543478260869563</v>
      </c>
      <c r="F5" s="6">
        <v>41.440217391304351</v>
      </c>
      <c r="G5" s="6">
        <v>34.743586956521746</v>
      </c>
      <c r="H5" s="6">
        <v>186.72271739130437</v>
      </c>
      <c r="I5" s="6">
        <f>SUM(F5:H5)</f>
        <v>262.90652173913048</v>
      </c>
      <c r="J5" s="6">
        <f>I5/E5</f>
        <v>3.1097197222936495</v>
      </c>
      <c r="K5" s="6">
        <f>F5/E5</f>
        <v>0.49016456672666503</v>
      </c>
    </row>
    <row r="6" spans="1:11" x14ac:dyDescent="0.3">
      <c r="A6" s="5" t="s">
        <v>31</v>
      </c>
      <c r="B6" s="5" t="s">
        <v>44</v>
      </c>
      <c r="C6" s="5" t="s">
        <v>46</v>
      </c>
      <c r="D6" s="5" t="s">
        <v>45</v>
      </c>
      <c r="E6" s="6">
        <v>73.119565217391298</v>
      </c>
      <c r="F6" s="6">
        <v>50.350543478260867</v>
      </c>
      <c r="G6" s="6">
        <v>31.736413043478262</v>
      </c>
      <c r="H6" s="6">
        <v>154.4375</v>
      </c>
      <c r="I6" s="6">
        <f>SUM(F6:H6)</f>
        <v>236.52445652173913</v>
      </c>
      <c r="J6" s="6">
        <f>I6/E6</f>
        <v>3.234762895793073</v>
      </c>
      <c r="K6" s="6">
        <f>F6/E6</f>
        <v>0.68860561914672225</v>
      </c>
    </row>
    <row r="7" spans="1:11" x14ac:dyDescent="0.3">
      <c r="A7" s="5" t="s">
        <v>31</v>
      </c>
      <c r="B7" s="5" t="s">
        <v>47</v>
      </c>
      <c r="C7" s="5" t="s">
        <v>49</v>
      </c>
      <c r="D7" s="5" t="s">
        <v>48</v>
      </c>
      <c r="E7" s="6">
        <v>28.836956521739129</v>
      </c>
      <c r="F7" s="6">
        <v>21.355760869565209</v>
      </c>
      <c r="G7" s="6">
        <v>15.210108695652178</v>
      </c>
      <c r="H7" s="6">
        <v>86.201304347826095</v>
      </c>
      <c r="I7" s="6">
        <f>SUM(F7:H7)</f>
        <v>122.76717391304348</v>
      </c>
      <c r="J7" s="6">
        <f>I7/E7</f>
        <v>4.2572860912174901</v>
      </c>
      <c r="K7" s="6">
        <f>F7/E7</f>
        <v>0.74056916698077624</v>
      </c>
    </row>
    <row r="8" spans="1:11" x14ac:dyDescent="0.3">
      <c r="A8" s="5" t="s">
        <v>31</v>
      </c>
      <c r="B8" s="5" t="s">
        <v>50</v>
      </c>
      <c r="C8" s="5" t="s">
        <v>52</v>
      </c>
      <c r="D8" s="5" t="s">
        <v>51</v>
      </c>
      <c r="E8" s="6">
        <v>53.652173913043477</v>
      </c>
      <c r="F8" s="6">
        <v>24.173913043478262</v>
      </c>
      <c r="G8" s="6">
        <v>11.331521739130435</v>
      </c>
      <c r="H8" s="6">
        <v>82.853804347826085</v>
      </c>
      <c r="I8" s="6">
        <f>SUM(F8:H8)</f>
        <v>118.35923913043479</v>
      </c>
      <c r="J8" s="6">
        <f>I8/E8</f>
        <v>2.2060474068071314</v>
      </c>
      <c r="K8" s="6">
        <f>F8/E8</f>
        <v>0.45056726094003247</v>
      </c>
    </row>
    <row r="9" spans="1:11" x14ac:dyDescent="0.3">
      <c r="A9" s="5" t="s">
        <v>31</v>
      </c>
      <c r="B9" s="5" t="s">
        <v>53</v>
      </c>
      <c r="C9" s="5" t="s">
        <v>55</v>
      </c>
      <c r="D9" s="5" t="s">
        <v>54</v>
      </c>
      <c r="E9" s="6">
        <v>90.608695652173907</v>
      </c>
      <c r="F9" s="6">
        <v>64.462391304347832</v>
      </c>
      <c r="G9" s="6">
        <v>18.71510869565217</v>
      </c>
      <c r="H9" s="6">
        <v>183.95923913043478</v>
      </c>
      <c r="I9" s="6">
        <f>SUM(F9:H9)</f>
        <v>267.13673913043476</v>
      </c>
      <c r="J9" s="6">
        <f>I9/E9</f>
        <v>2.9482461612284068</v>
      </c>
      <c r="K9" s="6">
        <f>F9/E9</f>
        <v>0.71143714011516324</v>
      </c>
    </row>
    <row r="10" spans="1:11" x14ac:dyDescent="0.3">
      <c r="A10" s="5" t="s">
        <v>31</v>
      </c>
      <c r="B10" s="5" t="s">
        <v>56</v>
      </c>
      <c r="C10" s="5" t="s">
        <v>43</v>
      </c>
      <c r="D10" s="5" t="s">
        <v>42</v>
      </c>
      <c r="E10" s="6">
        <v>110.31521739130434</v>
      </c>
      <c r="F10" s="6">
        <v>19.915760869565219</v>
      </c>
      <c r="G10" s="6">
        <v>95.671195652173907</v>
      </c>
      <c r="H10" s="6">
        <v>199.43478260869566</v>
      </c>
      <c r="I10" s="6">
        <f>SUM(F10:H10)</f>
        <v>315.02173913043475</v>
      </c>
      <c r="J10" s="6">
        <f>I10/E10</f>
        <v>2.8556508030347816</v>
      </c>
      <c r="K10" s="6">
        <f>F10/E10</f>
        <v>0.18053502808158442</v>
      </c>
    </row>
    <row r="11" spans="1:11" x14ac:dyDescent="0.3">
      <c r="A11" s="5" t="s">
        <v>31</v>
      </c>
      <c r="B11" s="5" t="s">
        <v>125</v>
      </c>
      <c r="C11" s="5" t="s">
        <v>89</v>
      </c>
      <c r="D11" s="5" t="s">
        <v>88</v>
      </c>
      <c r="E11" s="6">
        <v>46.836956521739133</v>
      </c>
      <c r="F11" s="6">
        <v>45.122282608695649</v>
      </c>
      <c r="G11" s="6">
        <v>0</v>
      </c>
      <c r="H11" s="6">
        <v>158.86141304347825</v>
      </c>
      <c r="I11" s="6">
        <f>SUM(F11:H11)</f>
        <v>203.98369565217391</v>
      </c>
      <c r="J11" s="6">
        <f>I11/E11</f>
        <v>4.3551868182873053</v>
      </c>
      <c r="K11" s="6">
        <f>F11/E11</f>
        <v>0.96339057786029225</v>
      </c>
    </row>
    <row r="12" spans="1:11" x14ac:dyDescent="0.3">
      <c r="A12" s="5" t="s">
        <v>31</v>
      </c>
      <c r="B12" s="5" t="s">
        <v>57</v>
      </c>
      <c r="C12" s="5" t="s">
        <v>59</v>
      </c>
      <c r="D12" s="5" t="s">
        <v>58</v>
      </c>
      <c r="E12" s="6">
        <v>3.3804347826086958</v>
      </c>
      <c r="F12" s="6">
        <v>22.484782608695649</v>
      </c>
      <c r="G12" s="6">
        <v>0</v>
      </c>
      <c r="H12" s="6">
        <v>5.2880434782608692</v>
      </c>
      <c r="I12" s="6">
        <f>SUM(F12:H12)</f>
        <v>27.77282608695652</v>
      </c>
      <c r="J12" s="6">
        <f>I12/E12</f>
        <v>8.2157556270096457</v>
      </c>
      <c r="K12" s="6">
        <f>F12/E12</f>
        <v>6.6514469453376197</v>
      </c>
    </row>
    <row r="13" spans="1:11" x14ac:dyDescent="0.3">
      <c r="A13" s="5" t="s">
        <v>31</v>
      </c>
      <c r="B13" s="5" t="s">
        <v>60</v>
      </c>
      <c r="C13" s="5" t="s">
        <v>59</v>
      </c>
      <c r="D13" s="5" t="s">
        <v>58</v>
      </c>
      <c r="E13" s="6">
        <v>71.619565217391298</v>
      </c>
      <c r="F13" s="6">
        <v>60.25</v>
      </c>
      <c r="G13" s="6">
        <v>32.28891304347826</v>
      </c>
      <c r="H13" s="6">
        <v>137.21119565217393</v>
      </c>
      <c r="I13" s="6">
        <f>SUM(F13:H13)</f>
        <v>229.75010869565219</v>
      </c>
      <c r="J13" s="6">
        <f>I13/E13</f>
        <v>3.2079238124146308</v>
      </c>
      <c r="K13" s="6">
        <f>F13/E13</f>
        <v>0.84125056913036889</v>
      </c>
    </row>
    <row r="14" spans="1:11" x14ac:dyDescent="0.3">
      <c r="A14" s="5" t="s">
        <v>31</v>
      </c>
      <c r="B14" s="5" t="s">
        <v>61</v>
      </c>
      <c r="C14" s="5" t="s">
        <v>40</v>
      </c>
      <c r="D14" s="5" t="s">
        <v>39</v>
      </c>
      <c r="E14" s="6">
        <v>97.217391304347828</v>
      </c>
      <c r="F14" s="6">
        <v>87.248804347826123</v>
      </c>
      <c r="G14" s="6">
        <v>59.485000000000007</v>
      </c>
      <c r="H14" s="6">
        <v>188.51467391304345</v>
      </c>
      <c r="I14" s="6">
        <f>SUM(F14:H14)</f>
        <v>335.24847826086955</v>
      </c>
      <c r="J14" s="6">
        <f>I14/E14</f>
        <v>3.4484414132379246</v>
      </c>
      <c r="K14" s="6">
        <f>F14/E14</f>
        <v>0.89746086762075172</v>
      </c>
    </row>
    <row r="15" spans="1:11" x14ac:dyDescent="0.3">
      <c r="A15" s="5" t="s">
        <v>31</v>
      </c>
      <c r="B15" s="5" t="s">
        <v>62</v>
      </c>
      <c r="C15" s="5" t="s">
        <v>43</v>
      </c>
      <c r="D15" s="5" t="s">
        <v>42</v>
      </c>
      <c r="E15" s="6">
        <v>136.47826086956522</v>
      </c>
      <c r="F15" s="6">
        <v>125.20021739130431</v>
      </c>
      <c r="G15" s="6">
        <v>91.320217391304382</v>
      </c>
      <c r="H15" s="6">
        <v>242.2066304347826</v>
      </c>
      <c r="I15" s="6">
        <f>SUM(F15:H15)</f>
        <v>458.72706521739127</v>
      </c>
      <c r="J15" s="6">
        <f>I15/E15</f>
        <v>3.3611731443134754</v>
      </c>
      <c r="K15" s="6">
        <f>F15/E15</f>
        <v>0.91736381013061452</v>
      </c>
    </row>
    <row r="16" spans="1:11" x14ac:dyDescent="0.3">
      <c r="A16" s="5" t="s">
        <v>31</v>
      </c>
      <c r="B16" s="5" t="s">
        <v>63</v>
      </c>
      <c r="C16" s="5" t="s">
        <v>65</v>
      </c>
      <c r="D16" s="5" t="s">
        <v>64</v>
      </c>
      <c r="E16" s="6">
        <v>52.826086956521742</v>
      </c>
      <c r="F16" s="6">
        <v>30.399021739130429</v>
      </c>
      <c r="G16" s="6">
        <v>23.031413043478256</v>
      </c>
      <c r="H16" s="6">
        <v>110.48673913043478</v>
      </c>
      <c r="I16" s="6">
        <f>SUM(F16:H16)</f>
        <v>163.91717391304348</v>
      </c>
      <c r="J16" s="6">
        <f>I16/E16</f>
        <v>3.1029588477366254</v>
      </c>
      <c r="K16" s="6">
        <f>F16/E16</f>
        <v>0.57545473251028789</v>
      </c>
    </row>
    <row r="17" spans="1:11" x14ac:dyDescent="0.3">
      <c r="A17" s="5" t="s">
        <v>31</v>
      </c>
      <c r="B17" s="5" t="s">
        <v>66</v>
      </c>
      <c r="C17" s="5" t="s">
        <v>68</v>
      </c>
      <c r="D17" s="5" t="s">
        <v>67</v>
      </c>
      <c r="E17" s="6">
        <v>31.423913043478262</v>
      </c>
      <c r="F17" s="6">
        <v>49.7676086956522</v>
      </c>
      <c r="G17" s="6">
        <v>0</v>
      </c>
      <c r="H17" s="6">
        <v>127.62108695652174</v>
      </c>
      <c r="I17" s="6">
        <f>SUM(F17:H17)</f>
        <v>177.38869565217394</v>
      </c>
      <c r="J17" s="6">
        <f>I17/E17</f>
        <v>5.6450224835696998</v>
      </c>
      <c r="K17" s="6">
        <f>F17/E17</f>
        <v>1.5837495676236604</v>
      </c>
    </row>
    <row r="18" spans="1:11" x14ac:dyDescent="0.3">
      <c r="A18" s="5" t="s">
        <v>31</v>
      </c>
      <c r="B18" s="5" t="s">
        <v>69</v>
      </c>
      <c r="C18" s="5" t="s">
        <v>37</v>
      </c>
      <c r="D18" s="5" t="s">
        <v>70</v>
      </c>
      <c r="E18" s="6">
        <v>67.652173913043484</v>
      </c>
      <c r="F18" s="6">
        <v>26.546739130434784</v>
      </c>
      <c r="G18" s="6">
        <v>41.525326086956518</v>
      </c>
      <c r="H18" s="6">
        <v>164.25978260869564</v>
      </c>
      <c r="I18" s="6">
        <f>SUM(F18:H18)</f>
        <v>232.33184782608694</v>
      </c>
      <c r="J18" s="6">
        <f>I18/E18</f>
        <v>3.4342111182519277</v>
      </c>
      <c r="K18" s="6">
        <f>F18/E18</f>
        <v>0.39240038560411311</v>
      </c>
    </row>
    <row r="19" spans="1:11" x14ac:dyDescent="0.3">
      <c r="A19" s="5" t="s">
        <v>31</v>
      </c>
      <c r="B19" s="5" t="s">
        <v>71</v>
      </c>
      <c r="C19" s="5" t="s">
        <v>73</v>
      </c>
      <c r="D19" s="5" t="s">
        <v>72</v>
      </c>
      <c r="E19" s="6">
        <v>47.326086956521742</v>
      </c>
      <c r="F19" s="6">
        <v>41.0625</v>
      </c>
      <c r="G19" s="6">
        <v>10.986413043478262</v>
      </c>
      <c r="H19" s="6">
        <v>87.826086956521735</v>
      </c>
      <c r="I19" s="6">
        <f>SUM(F19:H19)</f>
        <v>139.875</v>
      </c>
      <c r="J19" s="6">
        <f>I19/E19</f>
        <v>2.9555581074873678</v>
      </c>
      <c r="K19" s="6">
        <f>F19/E19</f>
        <v>0.8676504363803399</v>
      </c>
    </row>
    <row r="20" spans="1:11" x14ac:dyDescent="0.3">
      <c r="A20" s="5" t="s">
        <v>31</v>
      </c>
      <c r="B20" s="5" t="s">
        <v>74</v>
      </c>
      <c r="C20" s="5" t="s">
        <v>46</v>
      </c>
      <c r="D20" s="5" t="s">
        <v>75</v>
      </c>
      <c r="E20" s="6">
        <v>83.728260869565219</v>
      </c>
      <c r="F20" s="6">
        <v>90.116847826086953</v>
      </c>
      <c r="G20" s="6">
        <v>20.714673913043477</v>
      </c>
      <c r="H20" s="6">
        <v>226.23369565217391</v>
      </c>
      <c r="I20" s="6">
        <f>SUM(F20:H20)</f>
        <v>337.06521739130437</v>
      </c>
      <c r="J20" s="6">
        <f>I20/E20</f>
        <v>4.0257042710632227</v>
      </c>
      <c r="K20" s="6">
        <f>F20/E20</f>
        <v>1.0763014409970142</v>
      </c>
    </row>
    <row r="21" spans="1:11" x14ac:dyDescent="0.3">
      <c r="A21" s="5" t="s">
        <v>31</v>
      </c>
      <c r="B21" s="5" t="s">
        <v>76</v>
      </c>
      <c r="C21" s="5" t="s">
        <v>78</v>
      </c>
      <c r="D21" s="5" t="s">
        <v>77</v>
      </c>
      <c r="E21" s="6">
        <v>47.934782608695649</v>
      </c>
      <c r="F21" s="6">
        <v>32.660326086956523</v>
      </c>
      <c r="G21" s="6">
        <v>10.211956521739131</v>
      </c>
      <c r="H21" s="6">
        <v>88.559782608695656</v>
      </c>
      <c r="I21" s="6">
        <f>SUM(F21:H21)</f>
        <v>131.43206521739131</v>
      </c>
      <c r="J21" s="6">
        <f>I21/E21</f>
        <v>2.7418934240362813</v>
      </c>
      <c r="K21" s="6">
        <f>F21/E21</f>
        <v>0.68134920634920648</v>
      </c>
    </row>
    <row r="22" spans="1:11" x14ac:dyDescent="0.3">
      <c r="A22" s="5" t="s">
        <v>31</v>
      </c>
      <c r="B22" s="5" t="s">
        <v>79</v>
      </c>
      <c r="C22" s="5" t="s">
        <v>81</v>
      </c>
      <c r="D22" s="5" t="s">
        <v>80</v>
      </c>
      <c r="E22" s="6">
        <v>47.173913043478258</v>
      </c>
      <c r="F22" s="6">
        <v>26.670543478260861</v>
      </c>
      <c r="G22" s="6">
        <v>18.304130434782614</v>
      </c>
      <c r="H22" s="6">
        <v>111.86608695652174</v>
      </c>
      <c r="I22" s="6">
        <f>SUM(F22:H22)</f>
        <v>156.8407608695652</v>
      </c>
      <c r="J22" s="6">
        <f>I22/E22</f>
        <v>3.3247350230414745</v>
      </c>
      <c r="K22" s="6">
        <f>F22/E22</f>
        <v>0.56536635944700442</v>
      </c>
    </row>
    <row r="23" spans="1:11" x14ac:dyDescent="0.3">
      <c r="A23" s="5" t="s">
        <v>31</v>
      </c>
      <c r="B23" s="5" t="s">
        <v>82</v>
      </c>
      <c r="C23" s="5" t="s">
        <v>65</v>
      </c>
      <c r="D23" s="5" t="s">
        <v>83</v>
      </c>
      <c r="E23" s="6">
        <v>54.010869565217391</v>
      </c>
      <c r="F23" s="6">
        <v>15.432065217391305</v>
      </c>
      <c r="G23" s="6">
        <v>38.244565217391305</v>
      </c>
      <c r="H23" s="6">
        <v>145.50543478260869</v>
      </c>
      <c r="I23" s="6">
        <f>SUM(F23:H23)</f>
        <v>199.18206521739131</v>
      </c>
      <c r="J23" s="6">
        <f>I23/E23</f>
        <v>3.6878144495874423</v>
      </c>
      <c r="K23" s="6">
        <f>F23/E23</f>
        <v>0.28572147313342727</v>
      </c>
    </row>
    <row r="24" spans="1:11" x14ac:dyDescent="0.3">
      <c r="A24" s="5" t="s">
        <v>31</v>
      </c>
      <c r="B24" s="5" t="s">
        <v>84</v>
      </c>
      <c r="C24" s="5" t="s">
        <v>78</v>
      </c>
      <c r="D24" s="5" t="s">
        <v>85</v>
      </c>
      <c r="E24" s="6">
        <v>22.760869565217391</v>
      </c>
      <c r="F24" s="6">
        <v>11.166413043478265</v>
      </c>
      <c r="G24" s="6">
        <v>12.2525</v>
      </c>
      <c r="H24" s="6">
        <v>41.655760869565214</v>
      </c>
      <c r="I24" s="6">
        <f>SUM(F24:H24)</f>
        <v>65.074673913043483</v>
      </c>
      <c r="J24" s="6">
        <f>I24/E24</f>
        <v>2.8590592168099334</v>
      </c>
      <c r="K24" s="6">
        <f>F24/E24</f>
        <v>0.49059694364851975</v>
      </c>
    </row>
    <row r="25" spans="1:11" x14ac:dyDescent="0.3">
      <c r="A25" s="5" t="s">
        <v>31</v>
      </c>
      <c r="B25" s="5" t="s">
        <v>86</v>
      </c>
      <c r="C25" s="5" t="s">
        <v>40</v>
      </c>
      <c r="D25" s="5" t="s">
        <v>39</v>
      </c>
      <c r="E25" s="6">
        <v>142.77173913043478</v>
      </c>
      <c r="F25" s="6">
        <v>76.523695652173913</v>
      </c>
      <c r="G25" s="6">
        <v>60.375</v>
      </c>
      <c r="H25" s="6">
        <v>358.86956521739131</v>
      </c>
      <c r="I25" s="6">
        <f>SUM(F25:H25)</f>
        <v>495.76826086956521</v>
      </c>
      <c r="J25" s="6">
        <f>I25/E25</f>
        <v>3.4724537495241719</v>
      </c>
      <c r="K25" s="6">
        <f>F25/E25</f>
        <v>0.53598629615531024</v>
      </c>
    </row>
    <row r="26" spans="1:11" x14ac:dyDescent="0.3">
      <c r="A26" s="5" t="s">
        <v>31</v>
      </c>
      <c r="B26" s="5" t="s">
        <v>87</v>
      </c>
      <c r="C26" s="5" t="s">
        <v>89</v>
      </c>
      <c r="D26" s="5" t="s">
        <v>88</v>
      </c>
      <c r="E26" s="6">
        <v>76.663043478260875</v>
      </c>
      <c r="F26" s="6">
        <v>49.730978260869563</v>
      </c>
      <c r="G26" s="6">
        <v>48.544347826086955</v>
      </c>
      <c r="H26" s="6">
        <v>154.55880434782608</v>
      </c>
      <c r="I26" s="6">
        <f>SUM(F26:H26)</f>
        <v>252.83413043478259</v>
      </c>
      <c r="J26" s="6">
        <f>I26/E26</f>
        <v>3.2979923436835383</v>
      </c>
      <c r="K26" s="6">
        <f>F26/E26</f>
        <v>0.64869559052885295</v>
      </c>
    </row>
    <row r="27" spans="1:11" x14ac:dyDescent="0.3">
      <c r="A27" s="5" t="s">
        <v>31</v>
      </c>
      <c r="B27" s="5" t="s">
        <v>90</v>
      </c>
      <c r="C27" s="5" t="s">
        <v>92</v>
      </c>
      <c r="D27" s="5" t="s">
        <v>91</v>
      </c>
      <c r="E27" s="6">
        <v>22.152173913043477</v>
      </c>
      <c r="F27" s="6">
        <v>6.4831521739130462</v>
      </c>
      <c r="G27" s="6">
        <v>18.818478260869558</v>
      </c>
      <c r="H27" s="6">
        <v>79.451086956521735</v>
      </c>
      <c r="I27" s="6">
        <f>SUM(F27:H27)</f>
        <v>104.75271739130434</v>
      </c>
      <c r="J27" s="6">
        <f>I27/E27</f>
        <v>4.7287782139352306</v>
      </c>
      <c r="K27" s="6">
        <f>F27/E27</f>
        <v>0.29266437684003938</v>
      </c>
    </row>
    <row r="28" spans="1:11" x14ac:dyDescent="0.3">
      <c r="A28" s="5" t="s">
        <v>31</v>
      </c>
      <c r="B28" s="5" t="s">
        <v>93</v>
      </c>
      <c r="C28" s="5" t="s">
        <v>95</v>
      </c>
      <c r="D28" s="5" t="s">
        <v>94</v>
      </c>
      <c r="E28" s="6">
        <v>39.195652173913047</v>
      </c>
      <c r="F28" s="6">
        <v>65.842282608695669</v>
      </c>
      <c r="G28" s="6">
        <v>4.8845652173913052</v>
      </c>
      <c r="H28" s="6">
        <v>82.071630434782605</v>
      </c>
      <c r="I28" s="6">
        <f>SUM(F28:H28)</f>
        <v>152.79847826086959</v>
      </c>
      <c r="J28" s="6">
        <f>I28/E28</f>
        <v>3.898352745424293</v>
      </c>
      <c r="K28" s="6">
        <f>F28/E28</f>
        <v>1.6798363838047701</v>
      </c>
    </row>
    <row r="29" spans="1:11" x14ac:dyDescent="0.3">
      <c r="A29" s="5" t="s">
        <v>31</v>
      </c>
      <c r="B29" s="5" t="s">
        <v>96</v>
      </c>
      <c r="C29" s="5" t="s">
        <v>92</v>
      </c>
      <c r="D29" s="5" t="s">
        <v>97</v>
      </c>
      <c r="E29" s="6">
        <v>21.608695652173914</v>
      </c>
      <c r="F29" s="6">
        <v>23.545652173913041</v>
      </c>
      <c r="G29" s="6">
        <v>3.6402173913043483</v>
      </c>
      <c r="H29" s="6">
        <v>75.867391304347834</v>
      </c>
      <c r="I29" s="6">
        <f>SUM(F29:H29)</f>
        <v>103.05326086956522</v>
      </c>
      <c r="J29" s="6">
        <f>I29/E29</f>
        <v>4.7690643863179076</v>
      </c>
      <c r="K29" s="6">
        <f>F29/E29</f>
        <v>1.0896378269617704</v>
      </c>
    </row>
    <row r="30" spans="1:11" x14ac:dyDescent="0.3">
      <c r="A30" s="5" t="s">
        <v>31</v>
      </c>
      <c r="B30" s="5" t="s">
        <v>98</v>
      </c>
      <c r="C30" s="5" t="s">
        <v>100</v>
      </c>
      <c r="D30" s="5" t="s">
        <v>99</v>
      </c>
      <c r="E30" s="6">
        <v>35.673913043478258</v>
      </c>
      <c r="F30" s="6">
        <v>27.339673913043477</v>
      </c>
      <c r="G30" s="6">
        <v>10.663043478260869</v>
      </c>
      <c r="H30" s="6">
        <v>69.676630434782609</v>
      </c>
      <c r="I30" s="6">
        <f>SUM(F30:H30)</f>
        <v>107.67934782608695</v>
      </c>
      <c r="J30" s="6">
        <f>I30/E30</f>
        <v>3.0184338817794027</v>
      </c>
      <c r="K30" s="6">
        <f>F30/E30</f>
        <v>0.76637720901889095</v>
      </c>
    </row>
    <row r="31" spans="1:11" x14ac:dyDescent="0.3">
      <c r="A31" s="5" t="s">
        <v>31</v>
      </c>
      <c r="B31" s="5" t="s">
        <v>101</v>
      </c>
      <c r="C31" s="5" t="s">
        <v>103</v>
      </c>
      <c r="D31" s="5" t="s">
        <v>102</v>
      </c>
      <c r="E31" s="6">
        <v>142.60869565217391</v>
      </c>
      <c r="F31" s="6">
        <v>87.180543478260873</v>
      </c>
      <c r="G31" s="6">
        <v>61.993695652173926</v>
      </c>
      <c r="H31" s="6">
        <v>287.0519565217391</v>
      </c>
      <c r="I31" s="6">
        <f>SUM(F31:H31)</f>
        <v>436.22619565217389</v>
      </c>
      <c r="J31" s="6">
        <f>I31/E31</f>
        <v>3.0589032012195121</v>
      </c>
      <c r="K31" s="6">
        <f>F31/E31</f>
        <v>0.61132698170731714</v>
      </c>
    </row>
    <row r="32" spans="1:11" x14ac:dyDescent="0.3">
      <c r="A32" s="5" t="s">
        <v>31</v>
      </c>
      <c r="B32" s="5" t="s">
        <v>104</v>
      </c>
      <c r="C32" s="5" t="s">
        <v>106</v>
      </c>
      <c r="D32" s="5" t="s">
        <v>105</v>
      </c>
      <c r="E32" s="6">
        <v>42.358695652173914</v>
      </c>
      <c r="F32" s="6">
        <v>13.899456521739131</v>
      </c>
      <c r="G32" s="6">
        <v>23.747282608695652</v>
      </c>
      <c r="H32" s="6">
        <v>77.728260869565219</v>
      </c>
      <c r="I32" s="6">
        <f>SUM(F32:H32)</f>
        <v>115.375</v>
      </c>
      <c r="J32" s="6">
        <f>I32/E32</f>
        <v>2.7237618681036695</v>
      </c>
      <c r="K32" s="6">
        <f>F32/E32</f>
        <v>0.32813702848344883</v>
      </c>
    </row>
    <row r="33" spans="1:11" x14ac:dyDescent="0.3">
      <c r="A33" s="5" t="s">
        <v>31</v>
      </c>
      <c r="B33" s="5" t="s">
        <v>107</v>
      </c>
      <c r="C33" s="5" t="s">
        <v>109</v>
      </c>
      <c r="D33" s="5" t="s">
        <v>108</v>
      </c>
      <c r="E33" s="6">
        <v>55.804347826086953</v>
      </c>
      <c r="F33" s="6">
        <v>23.892282608695655</v>
      </c>
      <c r="G33" s="6">
        <v>26.781630434782613</v>
      </c>
      <c r="H33" s="6">
        <v>154.83315217391305</v>
      </c>
      <c r="I33" s="6">
        <f>SUM(F33:H33)</f>
        <v>205.5070652173913</v>
      </c>
      <c r="J33" s="6">
        <f>I33/E33</f>
        <v>3.6826353720296066</v>
      </c>
      <c r="K33" s="6">
        <f>F33/E33</f>
        <v>0.42814374756525136</v>
      </c>
    </row>
    <row r="34" spans="1:11" x14ac:dyDescent="0.3">
      <c r="A34" s="5" t="s">
        <v>31</v>
      </c>
      <c r="B34" s="5" t="s">
        <v>110</v>
      </c>
      <c r="C34" s="5" t="s">
        <v>89</v>
      </c>
      <c r="D34" s="5" t="s">
        <v>88</v>
      </c>
      <c r="E34" s="6">
        <v>66.706521739130437</v>
      </c>
      <c r="F34" s="6">
        <v>46.108695652173935</v>
      </c>
      <c r="G34" s="6">
        <v>24.648586956521743</v>
      </c>
      <c r="H34" s="6">
        <v>110.13586956521739</v>
      </c>
      <c r="I34" s="6">
        <f>SUM(F34:H34)</f>
        <v>180.89315217391305</v>
      </c>
      <c r="J34" s="6">
        <f>I34/E34</f>
        <v>2.7117761121068926</v>
      </c>
      <c r="K34" s="6">
        <f>F34/E34</f>
        <v>0.69121720710444878</v>
      </c>
    </row>
    <row r="35" spans="1:11" x14ac:dyDescent="0.3">
      <c r="A35" s="5" t="s">
        <v>31</v>
      </c>
      <c r="B35" s="5" t="s">
        <v>111</v>
      </c>
      <c r="C35" s="5" t="s">
        <v>68</v>
      </c>
      <c r="D35" s="5" t="s">
        <v>112</v>
      </c>
      <c r="E35" s="6">
        <v>52.456521739130437</v>
      </c>
      <c r="F35" s="6">
        <v>53.97173913043477</v>
      </c>
      <c r="G35" s="6">
        <v>3.5059782608695658</v>
      </c>
      <c r="H35" s="6">
        <v>117.37358695652175</v>
      </c>
      <c r="I35" s="6">
        <f>SUM(F35:H35)</f>
        <v>174.8513043478261</v>
      </c>
      <c r="J35" s="6">
        <f>I35/E35</f>
        <v>3.333261500207211</v>
      </c>
      <c r="K35" s="6">
        <f>F35/E35</f>
        <v>1.0288852051388311</v>
      </c>
    </row>
    <row r="36" spans="1:11" x14ac:dyDescent="0.3">
      <c r="A36" s="5" t="s">
        <v>31</v>
      </c>
      <c r="B36" s="5" t="s">
        <v>113</v>
      </c>
      <c r="C36" s="5" t="s">
        <v>68</v>
      </c>
      <c r="D36" s="5" t="s">
        <v>114</v>
      </c>
      <c r="E36" s="6">
        <v>70</v>
      </c>
      <c r="F36" s="6">
        <v>35.728260869565219</v>
      </c>
      <c r="G36" s="6">
        <v>26.790760869565219</v>
      </c>
      <c r="H36" s="6">
        <v>175.02989130434781</v>
      </c>
      <c r="I36" s="6">
        <f>SUM(F36:H36)</f>
        <v>237.54891304347825</v>
      </c>
      <c r="J36" s="6">
        <f>I36/E36</f>
        <v>3.3935559006211178</v>
      </c>
      <c r="K36" s="6">
        <f>F36/E36</f>
        <v>0.51040372670807455</v>
      </c>
    </row>
    <row r="37" spans="1:11" x14ac:dyDescent="0.3">
      <c r="A37" s="5" t="s">
        <v>31</v>
      </c>
      <c r="B37" s="5" t="s">
        <v>115</v>
      </c>
      <c r="C37" s="5" t="s">
        <v>117</v>
      </c>
      <c r="D37" s="5" t="s">
        <v>116</v>
      </c>
      <c r="E37" s="6">
        <v>64.336956521739125</v>
      </c>
      <c r="F37" s="6">
        <v>40.213260869565197</v>
      </c>
      <c r="G37" s="6">
        <v>26.852173913043465</v>
      </c>
      <c r="H37" s="6">
        <v>139.09065217391304</v>
      </c>
      <c r="I37" s="6">
        <f>SUM(F37:H37)</f>
        <v>206.1560869565217</v>
      </c>
      <c r="J37" s="6">
        <f>I37/E37</f>
        <v>3.2043182970096296</v>
      </c>
      <c r="K37" s="6">
        <f>F37/E37</f>
        <v>0.62504139212704823</v>
      </c>
    </row>
    <row r="38" spans="1:11" x14ac:dyDescent="0.3">
      <c r="A38" s="5" t="s">
        <v>31</v>
      </c>
      <c r="B38" s="5" t="s">
        <v>118</v>
      </c>
      <c r="C38" s="5" t="s">
        <v>37</v>
      </c>
      <c r="D38" s="5" t="s">
        <v>36</v>
      </c>
      <c r="E38" s="6">
        <v>70.043478260869563</v>
      </c>
      <c r="F38" s="6">
        <v>49.383152173913047</v>
      </c>
      <c r="G38" s="6">
        <v>29.304130434782603</v>
      </c>
      <c r="H38" s="6">
        <v>147.11423913043478</v>
      </c>
      <c r="I38" s="6">
        <f>SUM(F38:H38)</f>
        <v>225.80152173913044</v>
      </c>
      <c r="J38" s="6">
        <f>I38/E38</f>
        <v>3.2237337057728119</v>
      </c>
      <c r="K38" s="6">
        <f>F38/E38</f>
        <v>0.70503569211669781</v>
      </c>
    </row>
  </sheetData>
  <pageMargins left="0.7" right="0.7" top="0.75" bottom="0.75" header="0.3" footer="0.3"/>
  <pageSetup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8"/>
  <sheetViews>
    <sheetView workbookViewId="0">
      <pane ySplit="1" topLeftCell="A2" activePane="bottomLeft" state="frozen"/>
      <selection pane="bottomLeft"/>
    </sheetView>
  </sheetViews>
  <sheetFormatPr defaultColWidth="11.77734375" defaultRowHeight="14.4" x14ac:dyDescent="0.3"/>
  <cols>
    <col min="1" max="1" width="11.77734375" style="5"/>
    <col min="2" max="2" width="48.88671875" style="5" bestFit="1" customWidth="1"/>
    <col min="3" max="16384" width="11.77734375" style="5"/>
  </cols>
  <sheetData>
    <row r="1" spans="1:14" ht="65.25" customHeight="1" x14ac:dyDescent="0.3">
      <c r="A1" s="4" t="s">
        <v>0</v>
      </c>
      <c r="B1" s="4" t="s">
        <v>1</v>
      </c>
      <c r="C1" s="4" t="s">
        <v>2</v>
      </c>
      <c r="D1" s="4" t="s">
        <v>3</v>
      </c>
      <c r="E1" s="4" t="s">
        <v>4</v>
      </c>
      <c r="F1" s="4" t="s">
        <v>17</v>
      </c>
      <c r="G1" s="4" t="s">
        <v>18</v>
      </c>
      <c r="H1" s="7" t="s">
        <v>19</v>
      </c>
      <c r="I1" s="4" t="s">
        <v>20</v>
      </c>
      <c r="J1" s="4" t="s">
        <v>21</v>
      </c>
      <c r="K1" s="7" t="s">
        <v>22</v>
      </c>
      <c r="L1" s="4" t="s">
        <v>23</v>
      </c>
      <c r="M1" s="4" t="s">
        <v>24</v>
      </c>
      <c r="N1" s="4" t="s">
        <v>25</v>
      </c>
    </row>
    <row r="2" spans="1:14" x14ac:dyDescent="0.3">
      <c r="A2" s="5" t="s">
        <v>31</v>
      </c>
      <c r="B2" s="5" t="s">
        <v>32</v>
      </c>
      <c r="C2" s="5" t="s">
        <v>33</v>
      </c>
      <c r="D2" s="5" t="s">
        <v>34</v>
      </c>
      <c r="E2" s="6">
        <v>42.934782608695649</v>
      </c>
      <c r="F2" s="6">
        <v>18.566304347826083</v>
      </c>
      <c r="G2" s="6">
        <v>0</v>
      </c>
      <c r="H2" s="8">
        <f>G2/F2</f>
        <v>0</v>
      </c>
      <c r="I2" s="6">
        <v>35.567391304347815</v>
      </c>
      <c r="J2" s="6">
        <v>0</v>
      </c>
      <c r="K2" s="8">
        <f>J2/I2</f>
        <v>0</v>
      </c>
      <c r="L2" s="6">
        <v>96.969565217391306</v>
      </c>
      <c r="M2" s="6">
        <v>0</v>
      </c>
      <c r="N2" s="8">
        <f>M2/L2</f>
        <v>0</v>
      </c>
    </row>
    <row r="3" spans="1:14" x14ac:dyDescent="0.3">
      <c r="A3" s="5" t="s">
        <v>31</v>
      </c>
      <c r="B3" s="5" t="s">
        <v>35</v>
      </c>
      <c r="C3" s="5" t="s">
        <v>36</v>
      </c>
      <c r="D3" s="5" t="s">
        <v>37</v>
      </c>
      <c r="E3" s="6">
        <v>24.478260869565219</v>
      </c>
      <c r="F3" s="6">
        <v>8.9347826086956523</v>
      </c>
      <c r="G3" s="6">
        <v>5.434782608695652E-2</v>
      </c>
      <c r="H3" s="8">
        <f>G3/F3</f>
        <v>6.0827250608272501E-3</v>
      </c>
      <c r="I3" s="6">
        <v>18.597826086956523</v>
      </c>
      <c r="J3" s="6">
        <v>0</v>
      </c>
      <c r="K3" s="8">
        <f>J3/I3</f>
        <v>0</v>
      </c>
      <c r="L3" s="6">
        <v>72.826086956521735</v>
      </c>
      <c r="M3" s="6">
        <v>2.0869565217391304</v>
      </c>
      <c r="N3" s="8">
        <f>M3/L3</f>
        <v>2.8656716417910448E-2</v>
      </c>
    </row>
    <row r="4" spans="1:14" x14ac:dyDescent="0.3">
      <c r="A4" s="5" t="s">
        <v>31</v>
      </c>
      <c r="B4" s="5" t="s">
        <v>38</v>
      </c>
      <c r="C4" s="5" t="s">
        <v>39</v>
      </c>
      <c r="D4" s="5" t="s">
        <v>40</v>
      </c>
      <c r="E4" s="6">
        <v>80.358695652173907</v>
      </c>
      <c r="F4" s="6">
        <v>43.822499999999998</v>
      </c>
      <c r="G4" s="6">
        <v>0.80434782608695654</v>
      </c>
      <c r="H4" s="8">
        <f>G4/F4</f>
        <v>1.8354676846071231E-2</v>
      </c>
      <c r="I4" s="6">
        <v>16.880434782608695</v>
      </c>
      <c r="J4" s="6">
        <v>0</v>
      </c>
      <c r="K4" s="8">
        <f>J4/I4</f>
        <v>0</v>
      </c>
      <c r="L4" s="6">
        <v>153.1575</v>
      </c>
      <c r="M4" s="6">
        <v>0</v>
      </c>
      <c r="N4" s="8">
        <f>M4/L4</f>
        <v>0</v>
      </c>
    </row>
    <row r="5" spans="1:14" x14ac:dyDescent="0.3">
      <c r="A5" s="5" t="s">
        <v>31</v>
      </c>
      <c r="B5" s="5" t="s">
        <v>41</v>
      </c>
      <c r="C5" s="5" t="s">
        <v>42</v>
      </c>
      <c r="D5" s="5" t="s">
        <v>43</v>
      </c>
      <c r="E5" s="6">
        <v>84.543478260869563</v>
      </c>
      <c r="F5" s="6">
        <v>41.440217391304351</v>
      </c>
      <c r="G5" s="6">
        <v>0</v>
      </c>
      <c r="H5" s="8">
        <f>G5/F5</f>
        <v>0</v>
      </c>
      <c r="I5" s="6">
        <v>34.743586956521746</v>
      </c>
      <c r="J5" s="6">
        <v>22.891304347826086</v>
      </c>
      <c r="K5" s="8">
        <f>J5/I5</f>
        <v>0.65886416323312702</v>
      </c>
      <c r="L5" s="6">
        <v>186.72271739130437</v>
      </c>
      <c r="M5" s="6">
        <v>0</v>
      </c>
      <c r="N5" s="8">
        <f>M5/L5</f>
        <v>0</v>
      </c>
    </row>
    <row r="6" spans="1:14" x14ac:dyDescent="0.3">
      <c r="A6" s="5" t="s">
        <v>31</v>
      </c>
      <c r="B6" s="5" t="s">
        <v>44</v>
      </c>
      <c r="C6" s="5" t="s">
        <v>45</v>
      </c>
      <c r="D6" s="5" t="s">
        <v>46</v>
      </c>
      <c r="E6" s="6">
        <v>73.119565217391298</v>
      </c>
      <c r="F6" s="6">
        <v>50.350543478260867</v>
      </c>
      <c r="G6" s="6">
        <v>0</v>
      </c>
      <c r="H6" s="8">
        <f>G6/F6</f>
        <v>0</v>
      </c>
      <c r="I6" s="6">
        <v>31.736413043478262</v>
      </c>
      <c r="J6" s="6">
        <v>0.45652173913043476</v>
      </c>
      <c r="K6" s="8">
        <f>J6/I6</f>
        <v>1.4384793218597482E-2</v>
      </c>
      <c r="L6" s="6">
        <v>154.4375</v>
      </c>
      <c r="M6" s="6">
        <v>33.991847826086953</v>
      </c>
      <c r="N6" s="8">
        <f>M6/L6</f>
        <v>0.22010099765981031</v>
      </c>
    </row>
    <row r="7" spans="1:14" x14ac:dyDescent="0.3">
      <c r="A7" s="5" t="s">
        <v>31</v>
      </c>
      <c r="B7" s="5" t="s">
        <v>47</v>
      </c>
      <c r="C7" s="5" t="s">
        <v>48</v>
      </c>
      <c r="D7" s="5" t="s">
        <v>49</v>
      </c>
      <c r="E7" s="6">
        <v>28.836956521739129</v>
      </c>
      <c r="F7" s="6">
        <v>21.355760869565209</v>
      </c>
      <c r="G7" s="6">
        <v>0</v>
      </c>
      <c r="H7" s="8">
        <f>G7/F7</f>
        <v>0</v>
      </c>
      <c r="I7" s="6">
        <v>15.210108695652178</v>
      </c>
      <c r="J7" s="6">
        <v>0</v>
      </c>
      <c r="K7" s="8">
        <f>J7/I7</f>
        <v>0</v>
      </c>
      <c r="L7" s="6">
        <v>86.201304347826095</v>
      </c>
      <c r="M7" s="6">
        <v>7.6989130434782576</v>
      </c>
      <c r="N7" s="8">
        <f>M7/L7</f>
        <v>8.9313185011827681E-2</v>
      </c>
    </row>
    <row r="8" spans="1:14" x14ac:dyDescent="0.3">
      <c r="A8" s="5" t="s">
        <v>31</v>
      </c>
      <c r="B8" s="5" t="s">
        <v>50</v>
      </c>
      <c r="C8" s="5" t="s">
        <v>51</v>
      </c>
      <c r="D8" s="5" t="s">
        <v>52</v>
      </c>
      <c r="E8" s="6">
        <v>53.652173913043477</v>
      </c>
      <c r="F8" s="6">
        <v>24.173913043478262</v>
      </c>
      <c r="G8" s="6">
        <v>0</v>
      </c>
      <c r="H8" s="8">
        <f>G8/F8</f>
        <v>0</v>
      </c>
      <c r="I8" s="6">
        <v>11.331521739130435</v>
      </c>
      <c r="J8" s="6">
        <v>6.8260869565217392</v>
      </c>
      <c r="K8" s="8">
        <f>J8/I8</f>
        <v>0.60239808153477215</v>
      </c>
      <c r="L8" s="6">
        <v>82.853804347826085</v>
      </c>
      <c r="M8" s="6">
        <v>0</v>
      </c>
      <c r="N8" s="8">
        <f>M8/L8</f>
        <v>0</v>
      </c>
    </row>
    <row r="9" spans="1:14" x14ac:dyDescent="0.3">
      <c r="A9" s="5" t="s">
        <v>31</v>
      </c>
      <c r="B9" s="5" t="s">
        <v>53</v>
      </c>
      <c r="C9" s="5" t="s">
        <v>54</v>
      </c>
      <c r="D9" s="5" t="s">
        <v>55</v>
      </c>
      <c r="E9" s="6">
        <v>90.608695652173907</v>
      </c>
      <c r="F9" s="6">
        <v>64.462391304347832</v>
      </c>
      <c r="G9" s="6">
        <v>0</v>
      </c>
      <c r="H9" s="8">
        <f>G9/F9</f>
        <v>0</v>
      </c>
      <c r="I9" s="6">
        <v>18.71510869565217</v>
      </c>
      <c r="J9" s="6">
        <v>0</v>
      </c>
      <c r="K9" s="8">
        <f>J9/I9</f>
        <v>0</v>
      </c>
      <c r="L9" s="6">
        <v>183.95923913043478</v>
      </c>
      <c r="M9" s="6">
        <v>0</v>
      </c>
      <c r="N9" s="8">
        <f>M9/L9</f>
        <v>0</v>
      </c>
    </row>
    <row r="10" spans="1:14" x14ac:dyDescent="0.3">
      <c r="A10" s="5" t="s">
        <v>31</v>
      </c>
      <c r="B10" s="5" t="s">
        <v>56</v>
      </c>
      <c r="C10" s="5" t="s">
        <v>42</v>
      </c>
      <c r="D10" s="5" t="s">
        <v>43</v>
      </c>
      <c r="E10" s="6">
        <v>110.31521739130434</v>
      </c>
      <c r="F10" s="6">
        <v>19.915760869565219</v>
      </c>
      <c r="G10" s="6">
        <v>0</v>
      </c>
      <c r="H10" s="8">
        <f>G10/F10</f>
        <v>0</v>
      </c>
      <c r="I10" s="6">
        <v>95.671195652173907</v>
      </c>
      <c r="J10" s="6">
        <v>21.934782608695652</v>
      </c>
      <c r="K10" s="8">
        <f>J10/I10</f>
        <v>0.22927258783764595</v>
      </c>
      <c r="L10" s="6">
        <v>199.43478260869566</v>
      </c>
      <c r="M10" s="6">
        <v>0</v>
      </c>
      <c r="N10" s="8">
        <f>M10/L10</f>
        <v>0</v>
      </c>
    </row>
    <row r="11" spans="1:14" x14ac:dyDescent="0.3">
      <c r="A11" s="5" t="s">
        <v>31</v>
      </c>
      <c r="B11" s="5" t="s">
        <v>125</v>
      </c>
      <c r="C11" s="5" t="s">
        <v>88</v>
      </c>
      <c r="D11" s="5" t="s">
        <v>89</v>
      </c>
      <c r="E11" s="6">
        <v>46.836956521739133</v>
      </c>
      <c r="F11" s="6">
        <v>45.122282608695649</v>
      </c>
      <c r="G11" s="6">
        <v>0</v>
      </c>
      <c r="H11" s="8">
        <f>G11/F11</f>
        <v>0</v>
      </c>
      <c r="I11" s="6">
        <v>0</v>
      </c>
      <c r="J11" s="6">
        <v>0</v>
      </c>
      <c r="K11" s="8" t="s">
        <v>126</v>
      </c>
      <c r="L11" s="6">
        <v>158.86141304347825</v>
      </c>
      <c r="M11" s="6">
        <v>0</v>
      </c>
      <c r="N11" s="8">
        <f>M11/L11</f>
        <v>0</v>
      </c>
    </row>
    <row r="12" spans="1:14" x14ac:dyDescent="0.3">
      <c r="A12" s="5" t="s">
        <v>31</v>
      </c>
      <c r="B12" s="5" t="s">
        <v>57</v>
      </c>
      <c r="C12" s="5" t="s">
        <v>58</v>
      </c>
      <c r="D12" s="5" t="s">
        <v>59</v>
      </c>
      <c r="E12" s="6">
        <v>3.3804347826086958</v>
      </c>
      <c r="F12" s="6">
        <v>22.484782608695649</v>
      </c>
      <c r="G12" s="6">
        <v>0</v>
      </c>
      <c r="H12" s="8">
        <f>G12/F12</f>
        <v>0</v>
      </c>
      <c r="I12" s="6">
        <v>0</v>
      </c>
      <c r="J12" s="6">
        <v>0</v>
      </c>
      <c r="K12" s="8" t="s">
        <v>126</v>
      </c>
      <c r="L12" s="6">
        <v>5.2880434782608692</v>
      </c>
      <c r="M12" s="6">
        <v>0</v>
      </c>
      <c r="N12" s="8">
        <f>M12/L12</f>
        <v>0</v>
      </c>
    </row>
    <row r="13" spans="1:14" x14ac:dyDescent="0.3">
      <c r="A13" s="5" t="s">
        <v>31</v>
      </c>
      <c r="B13" s="5" t="s">
        <v>60</v>
      </c>
      <c r="C13" s="5" t="s">
        <v>58</v>
      </c>
      <c r="D13" s="5" t="s">
        <v>59</v>
      </c>
      <c r="E13" s="6">
        <v>71.619565217391298</v>
      </c>
      <c r="F13" s="6">
        <v>60.25</v>
      </c>
      <c r="G13" s="6">
        <v>0</v>
      </c>
      <c r="H13" s="8">
        <f>G13/F13</f>
        <v>0</v>
      </c>
      <c r="I13" s="6">
        <v>32.28891304347826</v>
      </c>
      <c r="J13" s="6">
        <v>0</v>
      </c>
      <c r="K13" s="8">
        <f>J13/I13</f>
        <v>0</v>
      </c>
      <c r="L13" s="6">
        <v>137.21119565217393</v>
      </c>
      <c r="M13" s="6">
        <v>0</v>
      </c>
      <c r="N13" s="8">
        <f>M13/L13</f>
        <v>0</v>
      </c>
    </row>
    <row r="14" spans="1:14" x14ac:dyDescent="0.3">
      <c r="A14" s="5" t="s">
        <v>31</v>
      </c>
      <c r="B14" s="5" t="s">
        <v>61</v>
      </c>
      <c r="C14" s="5" t="s">
        <v>39</v>
      </c>
      <c r="D14" s="5" t="s">
        <v>40</v>
      </c>
      <c r="E14" s="6">
        <v>97.217391304347828</v>
      </c>
      <c r="F14" s="6">
        <v>87.248804347826123</v>
      </c>
      <c r="G14" s="6">
        <v>0</v>
      </c>
      <c r="H14" s="8">
        <f>G14/F14</f>
        <v>0</v>
      </c>
      <c r="I14" s="6">
        <v>59.485000000000007</v>
      </c>
      <c r="J14" s="6">
        <v>0</v>
      </c>
      <c r="K14" s="8">
        <f>J14/I14</f>
        <v>0</v>
      </c>
      <c r="L14" s="6">
        <v>188.51467391304345</v>
      </c>
      <c r="M14" s="6">
        <v>0</v>
      </c>
      <c r="N14" s="8">
        <f>M14/L14</f>
        <v>0</v>
      </c>
    </row>
    <row r="15" spans="1:14" x14ac:dyDescent="0.3">
      <c r="A15" s="5" t="s">
        <v>31</v>
      </c>
      <c r="B15" s="5" t="s">
        <v>62</v>
      </c>
      <c r="C15" s="5" t="s">
        <v>42</v>
      </c>
      <c r="D15" s="5" t="s">
        <v>43</v>
      </c>
      <c r="E15" s="6">
        <v>136.47826086956522</v>
      </c>
      <c r="F15" s="6">
        <v>125.20021739130431</v>
      </c>
      <c r="G15" s="6">
        <v>0</v>
      </c>
      <c r="H15" s="8">
        <f>G15/F15</f>
        <v>0</v>
      </c>
      <c r="I15" s="6">
        <v>91.320217391304382</v>
      </c>
      <c r="J15" s="6">
        <v>9.5</v>
      </c>
      <c r="K15" s="8">
        <f>J15/I15</f>
        <v>0.10402953772320521</v>
      </c>
      <c r="L15" s="6">
        <v>242.2066304347826</v>
      </c>
      <c r="M15" s="6">
        <v>0</v>
      </c>
      <c r="N15" s="8">
        <f>M15/L15</f>
        <v>0</v>
      </c>
    </row>
    <row r="16" spans="1:14" x14ac:dyDescent="0.3">
      <c r="A16" s="5" t="s">
        <v>31</v>
      </c>
      <c r="B16" s="5" t="s">
        <v>63</v>
      </c>
      <c r="C16" s="5" t="s">
        <v>64</v>
      </c>
      <c r="D16" s="5" t="s">
        <v>65</v>
      </c>
      <c r="E16" s="6">
        <v>52.826086956521742</v>
      </c>
      <c r="F16" s="6">
        <v>30.399021739130429</v>
      </c>
      <c r="G16" s="6">
        <v>0</v>
      </c>
      <c r="H16" s="8">
        <f>G16/F16</f>
        <v>0</v>
      </c>
      <c r="I16" s="6">
        <v>23.031413043478256</v>
      </c>
      <c r="J16" s="6">
        <v>0</v>
      </c>
      <c r="K16" s="8">
        <f>J16/I16</f>
        <v>0</v>
      </c>
      <c r="L16" s="6">
        <v>110.48673913043478</v>
      </c>
      <c r="M16" s="6">
        <v>0</v>
      </c>
      <c r="N16" s="8">
        <f>M16/L16</f>
        <v>0</v>
      </c>
    </row>
    <row r="17" spans="1:14" x14ac:dyDescent="0.3">
      <c r="A17" s="5" t="s">
        <v>31</v>
      </c>
      <c r="B17" s="5" t="s">
        <v>66</v>
      </c>
      <c r="C17" s="5" t="s">
        <v>67</v>
      </c>
      <c r="D17" s="5" t="s">
        <v>68</v>
      </c>
      <c r="E17" s="6">
        <v>31.423913043478262</v>
      </c>
      <c r="F17" s="6">
        <v>49.7676086956522</v>
      </c>
      <c r="G17" s="6">
        <v>30.673913043478262</v>
      </c>
      <c r="H17" s="8">
        <f>G17/F17</f>
        <v>0.61634291555097354</v>
      </c>
      <c r="I17" s="6">
        <v>0</v>
      </c>
      <c r="J17" s="6">
        <v>0</v>
      </c>
      <c r="K17" s="8" t="s">
        <v>126</v>
      </c>
      <c r="L17" s="6">
        <v>127.62108695652174</v>
      </c>
      <c r="M17" s="6">
        <v>61.20782608695653</v>
      </c>
      <c r="N17" s="8">
        <f>M17/L17</f>
        <v>0.47960589857543651</v>
      </c>
    </row>
    <row r="18" spans="1:14" x14ac:dyDescent="0.3">
      <c r="A18" s="5" t="s">
        <v>31</v>
      </c>
      <c r="B18" s="5" t="s">
        <v>69</v>
      </c>
      <c r="C18" s="5" t="s">
        <v>70</v>
      </c>
      <c r="D18" s="5" t="s">
        <v>37</v>
      </c>
      <c r="E18" s="6">
        <v>67.652173913043484</v>
      </c>
      <c r="F18" s="6">
        <v>26.546739130434784</v>
      </c>
      <c r="G18" s="6">
        <v>0</v>
      </c>
      <c r="H18" s="8">
        <f>G18/F18</f>
        <v>0</v>
      </c>
      <c r="I18" s="6">
        <v>41.525326086956518</v>
      </c>
      <c r="J18" s="6">
        <v>0</v>
      </c>
      <c r="K18" s="8">
        <f>J18/I18</f>
        <v>0</v>
      </c>
      <c r="L18" s="6">
        <v>164.25978260869564</v>
      </c>
      <c r="M18" s="6">
        <v>0</v>
      </c>
      <c r="N18" s="8">
        <f>M18/L18</f>
        <v>0</v>
      </c>
    </row>
    <row r="19" spans="1:14" x14ac:dyDescent="0.3">
      <c r="A19" s="5" t="s">
        <v>31</v>
      </c>
      <c r="B19" s="5" t="s">
        <v>71</v>
      </c>
      <c r="C19" s="5" t="s">
        <v>72</v>
      </c>
      <c r="D19" s="5" t="s">
        <v>73</v>
      </c>
      <c r="E19" s="6">
        <v>47.326086956521742</v>
      </c>
      <c r="F19" s="6">
        <v>41.0625</v>
      </c>
      <c r="G19" s="6">
        <v>0</v>
      </c>
      <c r="H19" s="8">
        <f>G19/F19</f>
        <v>0</v>
      </c>
      <c r="I19" s="6">
        <v>10.986413043478262</v>
      </c>
      <c r="J19" s="6">
        <v>0</v>
      </c>
      <c r="K19" s="8">
        <f>J19/I19</f>
        <v>0</v>
      </c>
      <c r="L19" s="6">
        <v>87.826086956521735</v>
      </c>
      <c r="M19" s="6">
        <v>0</v>
      </c>
      <c r="N19" s="8">
        <f>M19/L19</f>
        <v>0</v>
      </c>
    </row>
    <row r="20" spans="1:14" x14ac:dyDescent="0.3">
      <c r="A20" s="5" t="s">
        <v>31</v>
      </c>
      <c r="B20" s="5" t="s">
        <v>74</v>
      </c>
      <c r="C20" s="5" t="s">
        <v>75</v>
      </c>
      <c r="D20" s="5" t="s">
        <v>46</v>
      </c>
      <c r="E20" s="6">
        <v>83.728260869565219</v>
      </c>
      <c r="F20" s="6">
        <v>90.116847826086953</v>
      </c>
      <c r="G20" s="6">
        <v>0</v>
      </c>
      <c r="H20" s="8">
        <f>G20/F20</f>
        <v>0</v>
      </c>
      <c r="I20" s="6">
        <v>20.714673913043477</v>
      </c>
      <c r="J20" s="6">
        <v>7.8695652173913047</v>
      </c>
      <c r="K20" s="8">
        <f>J20/I20</f>
        <v>0.37990292535747083</v>
      </c>
      <c r="L20" s="6">
        <v>226.23369565217391</v>
      </c>
      <c r="M20" s="6">
        <v>8.9565217391304355</v>
      </c>
      <c r="N20" s="8">
        <f>M20/L20</f>
        <v>3.9589689384293851E-2</v>
      </c>
    </row>
    <row r="21" spans="1:14" x14ac:dyDescent="0.3">
      <c r="A21" s="5" t="s">
        <v>31</v>
      </c>
      <c r="B21" s="5" t="s">
        <v>76</v>
      </c>
      <c r="C21" s="5" t="s">
        <v>77</v>
      </c>
      <c r="D21" s="5" t="s">
        <v>78</v>
      </c>
      <c r="E21" s="6">
        <v>47.934782608695649</v>
      </c>
      <c r="F21" s="6">
        <v>32.660326086956523</v>
      </c>
      <c r="G21" s="6">
        <v>0</v>
      </c>
      <c r="H21" s="8">
        <f>G21/F21</f>
        <v>0</v>
      </c>
      <c r="I21" s="6">
        <v>10.211956521739131</v>
      </c>
      <c r="J21" s="6">
        <v>0</v>
      </c>
      <c r="K21" s="8">
        <f>J21/I21</f>
        <v>0</v>
      </c>
      <c r="L21" s="6">
        <v>88.559782608695656</v>
      </c>
      <c r="M21" s="6">
        <v>0</v>
      </c>
      <c r="N21" s="8">
        <f>M21/L21</f>
        <v>0</v>
      </c>
    </row>
    <row r="22" spans="1:14" x14ac:dyDescent="0.3">
      <c r="A22" s="5" t="s">
        <v>31</v>
      </c>
      <c r="B22" s="5" t="s">
        <v>79</v>
      </c>
      <c r="C22" s="5" t="s">
        <v>80</v>
      </c>
      <c r="D22" s="5" t="s">
        <v>81</v>
      </c>
      <c r="E22" s="6">
        <v>47.173913043478258</v>
      </c>
      <c r="F22" s="6">
        <v>26.670543478260861</v>
      </c>
      <c r="G22" s="6">
        <v>0</v>
      </c>
      <c r="H22" s="8">
        <f>G22/F22</f>
        <v>0</v>
      </c>
      <c r="I22" s="6">
        <v>18.304130434782614</v>
      </c>
      <c r="J22" s="6">
        <v>0</v>
      </c>
      <c r="K22" s="8">
        <f>J22/I22</f>
        <v>0</v>
      </c>
      <c r="L22" s="6">
        <v>111.86608695652174</v>
      </c>
      <c r="M22" s="6">
        <v>0</v>
      </c>
      <c r="N22" s="8">
        <f>M22/L22</f>
        <v>0</v>
      </c>
    </row>
    <row r="23" spans="1:14" x14ac:dyDescent="0.3">
      <c r="A23" s="5" t="s">
        <v>31</v>
      </c>
      <c r="B23" s="5" t="s">
        <v>82</v>
      </c>
      <c r="C23" s="5" t="s">
        <v>83</v>
      </c>
      <c r="D23" s="5" t="s">
        <v>65</v>
      </c>
      <c r="E23" s="6">
        <v>54.010869565217391</v>
      </c>
      <c r="F23" s="6">
        <v>15.432065217391305</v>
      </c>
      <c r="G23" s="6">
        <v>0</v>
      </c>
      <c r="H23" s="8">
        <f>G23/F23</f>
        <v>0</v>
      </c>
      <c r="I23" s="6">
        <v>38.244565217391305</v>
      </c>
      <c r="J23" s="6">
        <v>0</v>
      </c>
      <c r="K23" s="8">
        <f>J23/I23</f>
        <v>0</v>
      </c>
      <c r="L23" s="6">
        <v>145.50543478260869</v>
      </c>
      <c r="M23" s="6">
        <v>0</v>
      </c>
      <c r="N23" s="8">
        <f>M23/L23</f>
        <v>0</v>
      </c>
    </row>
    <row r="24" spans="1:14" x14ac:dyDescent="0.3">
      <c r="A24" s="5" t="s">
        <v>31</v>
      </c>
      <c r="B24" s="5" t="s">
        <v>84</v>
      </c>
      <c r="C24" s="5" t="s">
        <v>85</v>
      </c>
      <c r="D24" s="5" t="s">
        <v>78</v>
      </c>
      <c r="E24" s="6">
        <v>22.760869565217391</v>
      </c>
      <c r="F24" s="6">
        <v>11.166413043478265</v>
      </c>
      <c r="G24" s="6">
        <v>0</v>
      </c>
      <c r="H24" s="8">
        <f>G24/F24</f>
        <v>0</v>
      </c>
      <c r="I24" s="6">
        <v>12.2525</v>
      </c>
      <c r="J24" s="6">
        <v>0</v>
      </c>
      <c r="K24" s="8">
        <f>J24/I24</f>
        <v>0</v>
      </c>
      <c r="L24" s="6">
        <v>41.655760869565214</v>
      </c>
      <c r="M24" s="6">
        <v>0</v>
      </c>
      <c r="N24" s="8">
        <f>M24/L24</f>
        <v>0</v>
      </c>
    </row>
    <row r="25" spans="1:14" x14ac:dyDescent="0.3">
      <c r="A25" s="5" t="s">
        <v>31</v>
      </c>
      <c r="B25" s="5" t="s">
        <v>86</v>
      </c>
      <c r="C25" s="5" t="s">
        <v>39</v>
      </c>
      <c r="D25" s="5" t="s">
        <v>40</v>
      </c>
      <c r="E25" s="6">
        <v>142.77173913043478</v>
      </c>
      <c r="F25" s="6">
        <v>76.523695652173913</v>
      </c>
      <c r="G25" s="6">
        <v>5.2934782608695654</v>
      </c>
      <c r="H25" s="8">
        <f>G25/F25</f>
        <v>6.9174367700825828E-2</v>
      </c>
      <c r="I25" s="6">
        <v>60.375</v>
      </c>
      <c r="J25" s="6">
        <v>5.3369565217391308</v>
      </c>
      <c r="K25" s="8">
        <f>J25/I25</f>
        <v>8.8396795391124314E-2</v>
      </c>
      <c r="L25" s="6">
        <v>358.86956521739131</v>
      </c>
      <c r="M25" s="6">
        <v>0</v>
      </c>
      <c r="N25" s="8">
        <f>M25/L25</f>
        <v>0</v>
      </c>
    </row>
    <row r="26" spans="1:14" x14ac:dyDescent="0.3">
      <c r="A26" s="5" t="s">
        <v>31</v>
      </c>
      <c r="B26" s="5" t="s">
        <v>87</v>
      </c>
      <c r="C26" s="5" t="s">
        <v>88</v>
      </c>
      <c r="D26" s="5" t="s">
        <v>89</v>
      </c>
      <c r="E26" s="6">
        <v>76.663043478260875</v>
      </c>
      <c r="F26" s="6">
        <v>49.730978260869563</v>
      </c>
      <c r="G26" s="6">
        <v>1.6086956521739131</v>
      </c>
      <c r="H26" s="8">
        <f>G26/F26</f>
        <v>3.2347959127916506E-2</v>
      </c>
      <c r="I26" s="6">
        <v>48.544347826086955</v>
      </c>
      <c r="J26" s="6">
        <v>31.586956521739129</v>
      </c>
      <c r="K26" s="8">
        <f>J26/I26</f>
        <v>0.65068247769856336</v>
      </c>
      <c r="L26" s="6">
        <v>154.55880434782608</v>
      </c>
      <c r="M26" s="6">
        <v>44.450108695652169</v>
      </c>
      <c r="N26" s="8">
        <f>M26/L26</f>
        <v>0.28759350774750847</v>
      </c>
    </row>
    <row r="27" spans="1:14" x14ac:dyDescent="0.3">
      <c r="A27" s="5" t="s">
        <v>31</v>
      </c>
      <c r="B27" s="5" t="s">
        <v>90</v>
      </c>
      <c r="C27" s="5" t="s">
        <v>91</v>
      </c>
      <c r="D27" s="5" t="s">
        <v>92</v>
      </c>
      <c r="E27" s="6">
        <v>22.152173913043477</v>
      </c>
      <c r="F27" s="6">
        <v>6.4831521739130462</v>
      </c>
      <c r="G27" s="6">
        <v>0</v>
      </c>
      <c r="H27" s="8">
        <f>G27/F27</f>
        <v>0</v>
      </c>
      <c r="I27" s="6">
        <v>18.818478260869558</v>
      </c>
      <c r="J27" s="6">
        <v>0</v>
      </c>
      <c r="K27" s="8">
        <f>J27/I27</f>
        <v>0</v>
      </c>
      <c r="L27" s="6">
        <v>79.451086956521735</v>
      </c>
      <c r="M27" s="6">
        <v>0</v>
      </c>
      <c r="N27" s="8">
        <f>M27/L27</f>
        <v>0</v>
      </c>
    </row>
    <row r="28" spans="1:14" x14ac:dyDescent="0.3">
      <c r="A28" s="5" t="s">
        <v>31</v>
      </c>
      <c r="B28" s="5" t="s">
        <v>93</v>
      </c>
      <c r="C28" s="5" t="s">
        <v>94</v>
      </c>
      <c r="D28" s="5" t="s">
        <v>95</v>
      </c>
      <c r="E28" s="6">
        <v>39.195652173913047</v>
      </c>
      <c r="F28" s="6">
        <v>65.842282608695669</v>
      </c>
      <c r="G28" s="6">
        <v>0.53260869565217395</v>
      </c>
      <c r="H28" s="8">
        <f>G28/F28</f>
        <v>8.0891590411209906E-3</v>
      </c>
      <c r="I28" s="6">
        <v>4.8845652173913052</v>
      </c>
      <c r="J28" s="6">
        <v>0</v>
      </c>
      <c r="K28" s="8">
        <f>J28/I28</f>
        <v>0</v>
      </c>
      <c r="L28" s="6">
        <v>82.071630434782605</v>
      </c>
      <c r="M28" s="6">
        <v>0</v>
      </c>
      <c r="N28" s="8">
        <f>M28/L28</f>
        <v>0</v>
      </c>
    </row>
    <row r="29" spans="1:14" x14ac:dyDescent="0.3">
      <c r="A29" s="5" t="s">
        <v>31</v>
      </c>
      <c r="B29" s="5" t="s">
        <v>96</v>
      </c>
      <c r="C29" s="5" t="s">
        <v>97</v>
      </c>
      <c r="D29" s="5" t="s">
        <v>92</v>
      </c>
      <c r="E29" s="6">
        <v>21.608695652173914</v>
      </c>
      <c r="F29" s="6">
        <v>23.545652173913041</v>
      </c>
      <c r="G29" s="6">
        <v>0</v>
      </c>
      <c r="H29" s="8">
        <f>G29/F29</f>
        <v>0</v>
      </c>
      <c r="I29" s="6">
        <v>3.6402173913043483</v>
      </c>
      <c r="J29" s="6">
        <v>0</v>
      </c>
      <c r="K29" s="8">
        <f>J29/I29</f>
        <v>0</v>
      </c>
      <c r="L29" s="6">
        <v>75.867391304347834</v>
      </c>
      <c r="M29" s="6">
        <v>4.4076086956521738</v>
      </c>
      <c r="N29" s="8">
        <f>M29/L29</f>
        <v>5.8096220522077989E-2</v>
      </c>
    </row>
    <row r="30" spans="1:14" x14ac:dyDescent="0.3">
      <c r="A30" s="5" t="s">
        <v>31</v>
      </c>
      <c r="B30" s="5" t="s">
        <v>98</v>
      </c>
      <c r="C30" s="5" t="s">
        <v>99</v>
      </c>
      <c r="D30" s="5" t="s">
        <v>100</v>
      </c>
      <c r="E30" s="6">
        <v>35.673913043478258</v>
      </c>
      <c r="F30" s="6">
        <v>27.339673913043477</v>
      </c>
      <c r="G30" s="6">
        <v>0</v>
      </c>
      <c r="H30" s="8">
        <f>G30/F30</f>
        <v>0</v>
      </c>
      <c r="I30" s="6">
        <v>10.663043478260869</v>
      </c>
      <c r="J30" s="6">
        <v>0</v>
      </c>
      <c r="K30" s="8">
        <f>J30/I30</f>
        <v>0</v>
      </c>
      <c r="L30" s="6">
        <v>69.676630434782609</v>
      </c>
      <c r="M30" s="6">
        <v>0</v>
      </c>
      <c r="N30" s="8">
        <f>M30/L30</f>
        <v>0</v>
      </c>
    </row>
    <row r="31" spans="1:14" x14ac:dyDescent="0.3">
      <c r="A31" s="5" t="s">
        <v>31</v>
      </c>
      <c r="B31" s="5" t="s">
        <v>101</v>
      </c>
      <c r="C31" s="5" t="s">
        <v>102</v>
      </c>
      <c r="D31" s="5" t="s">
        <v>103</v>
      </c>
      <c r="E31" s="6">
        <v>142.60869565217391</v>
      </c>
      <c r="F31" s="6">
        <v>87.180543478260873</v>
      </c>
      <c r="G31" s="6">
        <v>14.206521739130435</v>
      </c>
      <c r="H31" s="8">
        <f>G31/F31</f>
        <v>0.16295518670026346</v>
      </c>
      <c r="I31" s="6">
        <v>61.993695652173926</v>
      </c>
      <c r="J31" s="6">
        <v>31.108695652173914</v>
      </c>
      <c r="K31" s="8">
        <f>J31/I31</f>
        <v>0.50180418064950494</v>
      </c>
      <c r="L31" s="6">
        <v>287.0519565217391</v>
      </c>
      <c r="M31" s="6">
        <v>31.565217391304344</v>
      </c>
      <c r="N31" s="8">
        <f>M31/L31</f>
        <v>0.10996342882935145</v>
      </c>
    </row>
    <row r="32" spans="1:14" x14ac:dyDescent="0.3">
      <c r="A32" s="5" t="s">
        <v>31</v>
      </c>
      <c r="B32" s="5" t="s">
        <v>104</v>
      </c>
      <c r="C32" s="5" t="s">
        <v>105</v>
      </c>
      <c r="D32" s="5" t="s">
        <v>106</v>
      </c>
      <c r="E32" s="6">
        <v>42.358695652173914</v>
      </c>
      <c r="F32" s="6">
        <v>13.899456521739131</v>
      </c>
      <c r="G32" s="6">
        <v>0</v>
      </c>
      <c r="H32" s="8">
        <f>G32/F32</f>
        <v>0</v>
      </c>
      <c r="I32" s="6">
        <v>23.747282608695652</v>
      </c>
      <c r="J32" s="6">
        <v>0</v>
      </c>
      <c r="K32" s="8">
        <f>J32/I32</f>
        <v>0</v>
      </c>
      <c r="L32" s="6">
        <v>77.728260869565219</v>
      </c>
      <c r="M32" s="6">
        <v>0</v>
      </c>
      <c r="N32" s="8">
        <f>M32/L32</f>
        <v>0</v>
      </c>
    </row>
    <row r="33" spans="1:14" x14ac:dyDescent="0.3">
      <c r="A33" s="5" t="s">
        <v>31</v>
      </c>
      <c r="B33" s="5" t="s">
        <v>107</v>
      </c>
      <c r="C33" s="5" t="s">
        <v>108</v>
      </c>
      <c r="D33" s="5" t="s">
        <v>109</v>
      </c>
      <c r="E33" s="6">
        <v>55.804347826086953</v>
      </c>
      <c r="F33" s="6">
        <v>23.892282608695655</v>
      </c>
      <c r="G33" s="6">
        <v>0</v>
      </c>
      <c r="H33" s="8">
        <f>G33/F33</f>
        <v>0</v>
      </c>
      <c r="I33" s="6">
        <v>26.781630434782613</v>
      </c>
      <c r="J33" s="6">
        <v>6.5434782608695654</v>
      </c>
      <c r="K33" s="8">
        <f>J33/I33</f>
        <v>0.24432710610371317</v>
      </c>
      <c r="L33" s="6">
        <v>154.83315217391305</v>
      </c>
      <c r="M33" s="6">
        <v>39.583913043478262</v>
      </c>
      <c r="N33" s="8">
        <f>M33/L33</f>
        <v>0.25565528110553787</v>
      </c>
    </row>
    <row r="34" spans="1:14" x14ac:dyDescent="0.3">
      <c r="A34" s="5" t="s">
        <v>31</v>
      </c>
      <c r="B34" s="5" t="s">
        <v>110</v>
      </c>
      <c r="C34" s="5" t="s">
        <v>88</v>
      </c>
      <c r="D34" s="5" t="s">
        <v>89</v>
      </c>
      <c r="E34" s="6">
        <v>66.706521739130437</v>
      </c>
      <c r="F34" s="6">
        <v>46.108695652173935</v>
      </c>
      <c r="G34" s="6">
        <v>0</v>
      </c>
      <c r="H34" s="8">
        <f>G34/F34</f>
        <v>0</v>
      </c>
      <c r="I34" s="6">
        <v>24.648586956521743</v>
      </c>
      <c r="J34" s="6">
        <v>0</v>
      </c>
      <c r="K34" s="8">
        <f>J34/I34</f>
        <v>0</v>
      </c>
      <c r="L34" s="6">
        <v>110.13586956521739</v>
      </c>
      <c r="M34" s="6">
        <v>0</v>
      </c>
      <c r="N34" s="8">
        <f>M34/L34</f>
        <v>0</v>
      </c>
    </row>
    <row r="35" spans="1:14" x14ac:dyDescent="0.3">
      <c r="A35" s="5" t="s">
        <v>31</v>
      </c>
      <c r="B35" s="5" t="s">
        <v>111</v>
      </c>
      <c r="C35" s="5" t="s">
        <v>112</v>
      </c>
      <c r="D35" s="5" t="s">
        <v>68</v>
      </c>
      <c r="E35" s="6">
        <v>52.456521739130437</v>
      </c>
      <c r="F35" s="6">
        <v>53.97173913043477</v>
      </c>
      <c r="G35" s="6">
        <v>0</v>
      </c>
      <c r="H35" s="8">
        <f>G35/F35</f>
        <v>0</v>
      </c>
      <c r="I35" s="6">
        <v>3.5059782608695658</v>
      </c>
      <c r="J35" s="6">
        <v>0</v>
      </c>
      <c r="K35" s="8">
        <f>J35/I35</f>
        <v>0</v>
      </c>
      <c r="L35" s="6">
        <v>117.37358695652175</v>
      </c>
      <c r="M35" s="6">
        <v>0</v>
      </c>
      <c r="N35" s="8">
        <f>M35/L35</f>
        <v>0</v>
      </c>
    </row>
    <row r="36" spans="1:14" x14ac:dyDescent="0.3">
      <c r="A36" s="5" t="s">
        <v>31</v>
      </c>
      <c r="B36" s="5" t="s">
        <v>113</v>
      </c>
      <c r="C36" s="5" t="s">
        <v>114</v>
      </c>
      <c r="D36" s="5" t="s">
        <v>68</v>
      </c>
      <c r="E36" s="6">
        <v>70</v>
      </c>
      <c r="F36" s="6">
        <v>35.728260869565219</v>
      </c>
      <c r="G36" s="6">
        <v>0</v>
      </c>
      <c r="H36" s="8">
        <f>G36/F36</f>
        <v>0</v>
      </c>
      <c r="I36" s="6">
        <v>26.790760869565219</v>
      </c>
      <c r="J36" s="6">
        <v>0</v>
      </c>
      <c r="K36" s="8">
        <f>J36/I36</f>
        <v>0</v>
      </c>
      <c r="L36" s="6">
        <v>175.02989130434781</v>
      </c>
      <c r="M36" s="6">
        <v>0</v>
      </c>
      <c r="N36" s="8">
        <f>M36/L36</f>
        <v>0</v>
      </c>
    </row>
    <row r="37" spans="1:14" x14ac:dyDescent="0.3">
      <c r="A37" s="5" t="s">
        <v>31</v>
      </c>
      <c r="B37" s="5" t="s">
        <v>115</v>
      </c>
      <c r="C37" s="5" t="s">
        <v>116</v>
      </c>
      <c r="D37" s="5" t="s">
        <v>117</v>
      </c>
      <c r="E37" s="6">
        <v>64.336956521739125</v>
      </c>
      <c r="F37" s="6">
        <v>40.213260869565197</v>
      </c>
      <c r="G37" s="6">
        <v>0</v>
      </c>
      <c r="H37" s="8">
        <f>G37/F37</f>
        <v>0</v>
      </c>
      <c r="I37" s="6">
        <v>26.852173913043465</v>
      </c>
      <c r="J37" s="6">
        <v>0</v>
      </c>
      <c r="K37" s="8">
        <f>J37/I37</f>
        <v>0</v>
      </c>
      <c r="L37" s="6">
        <v>139.09065217391304</v>
      </c>
      <c r="M37" s="6">
        <v>0</v>
      </c>
      <c r="N37" s="8">
        <f>M37/L37</f>
        <v>0</v>
      </c>
    </row>
    <row r="38" spans="1:14" x14ac:dyDescent="0.3">
      <c r="A38" s="5" t="s">
        <v>31</v>
      </c>
      <c r="B38" s="5" t="s">
        <v>118</v>
      </c>
      <c r="C38" s="5" t="s">
        <v>36</v>
      </c>
      <c r="D38" s="5" t="s">
        <v>37</v>
      </c>
      <c r="E38" s="6">
        <v>70.043478260869563</v>
      </c>
      <c r="F38" s="6">
        <v>49.383152173913047</v>
      </c>
      <c r="G38" s="6">
        <v>5.9782608695652177</v>
      </c>
      <c r="H38" s="8">
        <f>G38/F38</f>
        <v>0.12105871347603588</v>
      </c>
      <c r="I38" s="6">
        <v>29.304130434782603</v>
      </c>
      <c r="J38" s="6">
        <v>18.75</v>
      </c>
      <c r="K38" s="8">
        <f>J38/I38</f>
        <v>0.63984154185120079</v>
      </c>
      <c r="L38" s="6">
        <v>147.11423913043478</v>
      </c>
      <c r="M38" s="6">
        <v>44.092499999999994</v>
      </c>
      <c r="N38" s="8">
        <f>M38/L38</f>
        <v>0.29971605917022481</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
  <sheetViews>
    <sheetView workbookViewId="0">
      <pane ySplit="1" topLeftCell="A2" activePane="bottomLeft" state="frozen"/>
      <selection activeCell="D1" sqref="D1"/>
      <selection pane="bottomLeft" sqref="A1:XFD1048576"/>
    </sheetView>
  </sheetViews>
  <sheetFormatPr defaultColWidth="11.77734375" defaultRowHeight="14.4" x14ac:dyDescent="0.3"/>
  <cols>
    <col min="1" max="1" width="7.5546875" style="5" bestFit="1" customWidth="1"/>
    <col min="2" max="2" width="48.88671875" style="5" bestFit="1" customWidth="1"/>
    <col min="3" max="3" width="10.77734375" style="5" bestFit="1" customWidth="1"/>
    <col min="4" max="4" width="14.5546875" style="5" bestFit="1" customWidth="1"/>
    <col min="5" max="5" width="13.5546875" style="5" bestFit="1" customWidth="1"/>
    <col min="6" max="6" width="13" style="5" bestFit="1" customWidth="1"/>
    <col min="7" max="7" width="9.88671875" style="5" bestFit="1" customWidth="1"/>
    <col min="8" max="8" width="12.5546875" style="5" bestFit="1" customWidth="1"/>
    <col min="9" max="9" width="10.44140625" style="5" bestFit="1" customWidth="1"/>
    <col min="10" max="11" width="13.44140625" style="5" bestFit="1" customWidth="1"/>
    <col min="12" max="12" width="12.77734375" style="5" bestFit="1" customWidth="1"/>
    <col min="13" max="13" width="13.6640625" style="5" bestFit="1" customWidth="1"/>
    <col min="14" max="14" width="13.109375" style="5" bestFit="1" customWidth="1"/>
    <col min="15" max="15" width="13.33203125" style="5" bestFit="1" customWidth="1"/>
    <col min="16" max="16" width="13.109375" style="5" bestFit="1" customWidth="1"/>
    <col min="17" max="17" width="13.6640625" style="5" bestFit="1" customWidth="1"/>
    <col min="18" max="16384" width="11.77734375" style="5"/>
  </cols>
  <sheetData>
    <row r="1" spans="1:17" ht="72" x14ac:dyDescent="0.3">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row>
    <row r="2" spans="1:17" x14ac:dyDescent="0.3">
      <c r="A2" s="5" t="s">
        <v>31</v>
      </c>
      <c r="B2" s="5" t="s">
        <v>32</v>
      </c>
      <c r="C2" s="5" t="s">
        <v>34</v>
      </c>
      <c r="D2" s="5" t="s">
        <v>33</v>
      </c>
      <c r="E2" s="6">
        <v>42.934782608695649</v>
      </c>
      <c r="F2" s="6">
        <v>2.2608695652173911</v>
      </c>
      <c r="G2" s="6">
        <v>0.19565217391304349</v>
      </c>
      <c r="H2" s="6">
        <v>2.4978260869565214</v>
      </c>
      <c r="I2" s="6">
        <v>0.56521739130434778</v>
      </c>
      <c r="J2" s="6">
        <v>6.7380434782608685</v>
      </c>
      <c r="K2" s="6">
        <v>3.5739130434782624</v>
      </c>
      <c r="L2" s="6">
        <f>SUM(J2,K2)</f>
        <v>10.31195652173913</v>
      </c>
      <c r="M2" s="6">
        <f>L2/E2</f>
        <v>0.24017721518987345</v>
      </c>
      <c r="N2" s="6">
        <v>4.9260869565217398</v>
      </c>
      <c r="O2" s="6">
        <v>0</v>
      </c>
      <c r="P2" s="6">
        <f>SUM(N2,O2)</f>
        <v>4.9260869565217398</v>
      </c>
      <c r="Q2" s="6">
        <f>P2/E2</f>
        <v>0.1147341772151899</v>
      </c>
    </row>
    <row r="3" spans="1:17" x14ac:dyDescent="0.3">
      <c r="A3" s="5" t="s">
        <v>31</v>
      </c>
      <c r="B3" s="5" t="s">
        <v>35</v>
      </c>
      <c r="C3" s="5" t="s">
        <v>37</v>
      </c>
      <c r="D3" s="5" t="s">
        <v>36</v>
      </c>
      <c r="E3" s="6">
        <v>24.478260869565219</v>
      </c>
      <c r="F3" s="6">
        <v>1.9891304347826086</v>
      </c>
      <c r="G3" s="6">
        <v>0.36956521739130432</v>
      </c>
      <c r="H3" s="6">
        <v>2.5652173913043477</v>
      </c>
      <c r="I3" s="6">
        <v>0.54347826086956519</v>
      </c>
      <c r="J3" s="6">
        <v>5.7934782608695654</v>
      </c>
      <c r="K3" s="6">
        <v>0.59782608695652173</v>
      </c>
      <c r="L3" s="6">
        <f>SUM(J3,K3)</f>
        <v>6.3913043478260869</v>
      </c>
      <c r="M3" s="6">
        <f>L3/E3</f>
        <v>0.261101243339254</v>
      </c>
      <c r="N3" s="6">
        <v>5.7826086956521738</v>
      </c>
      <c r="O3" s="6">
        <v>0</v>
      </c>
      <c r="P3" s="6">
        <f>SUM(N3,O3)</f>
        <v>5.7826086956521738</v>
      </c>
      <c r="Q3" s="6">
        <f>P3/E3</f>
        <v>0.23623445825932504</v>
      </c>
    </row>
    <row r="4" spans="1:17" x14ac:dyDescent="0.3">
      <c r="A4" s="5" t="s">
        <v>31</v>
      </c>
      <c r="B4" s="5" t="s">
        <v>38</v>
      </c>
      <c r="C4" s="5" t="s">
        <v>40</v>
      </c>
      <c r="D4" s="5" t="s">
        <v>39</v>
      </c>
      <c r="E4" s="6">
        <v>80.358695652173907</v>
      </c>
      <c r="F4" s="6">
        <v>5.3097826086956523</v>
      </c>
      <c r="G4" s="6">
        <v>0</v>
      </c>
      <c r="H4" s="6">
        <v>0</v>
      </c>
      <c r="I4" s="6">
        <v>5.6956521739130439</v>
      </c>
      <c r="J4" s="6">
        <v>5.1304347826086953</v>
      </c>
      <c r="K4" s="6">
        <v>19.641304347826086</v>
      </c>
      <c r="L4" s="6">
        <f>SUM(J4,K4)</f>
        <v>24.771739130434781</v>
      </c>
      <c r="M4" s="6">
        <f>L4/E4</f>
        <v>0.30826457459759232</v>
      </c>
      <c r="N4" s="6">
        <v>5.3913043478260869</v>
      </c>
      <c r="O4" s="6">
        <v>9.7146739130434785</v>
      </c>
      <c r="P4" s="6">
        <f>SUM(N4,O4)</f>
        <v>15.105978260869566</v>
      </c>
      <c r="Q4" s="6">
        <f>P4/E4</f>
        <v>0.18798187474638173</v>
      </c>
    </row>
    <row r="5" spans="1:17" x14ac:dyDescent="0.3">
      <c r="A5" s="5" t="s">
        <v>31</v>
      </c>
      <c r="B5" s="5" t="s">
        <v>41</v>
      </c>
      <c r="C5" s="5" t="s">
        <v>43</v>
      </c>
      <c r="D5" s="5" t="s">
        <v>42</v>
      </c>
      <c r="E5" s="6">
        <v>84.543478260869563</v>
      </c>
      <c r="F5" s="6">
        <v>4.6086956521739131</v>
      </c>
      <c r="G5" s="6">
        <v>0.17608695652173917</v>
      </c>
      <c r="H5" s="6">
        <v>0.51630434782608692</v>
      </c>
      <c r="I5" s="6">
        <v>1.1956521739130435</v>
      </c>
      <c r="J5" s="6">
        <v>0</v>
      </c>
      <c r="K5" s="6">
        <v>0</v>
      </c>
      <c r="L5" s="6">
        <f>SUM(J5,K5)</f>
        <v>0</v>
      </c>
      <c r="M5" s="6">
        <f>L5/E5</f>
        <v>0</v>
      </c>
      <c r="N5" s="6">
        <v>10.391304347826088</v>
      </c>
      <c r="O5" s="6">
        <v>0</v>
      </c>
      <c r="P5" s="6">
        <f>SUM(N5,O5)</f>
        <v>10.391304347826088</v>
      </c>
      <c r="Q5" s="6">
        <f>P5/E5</f>
        <v>0.12291077397788636</v>
      </c>
    </row>
    <row r="6" spans="1:17" x14ac:dyDescent="0.3">
      <c r="A6" s="5" t="s">
        <v>31</v>
      </c>
      <c r="B6" s="5" t="s">
        <v>44</v>
      </c>
      <c r="C6" s="5" t="s">
        <v>46</v>
      </c>
      <c r="D6" s="5" t="s">
        <v>45</v>
      </c>
      <c r="E6" s="6">
        <v>73.119565217391298</v>
      </c>
      <c r="F6" s="6">
        <v>4.5217391304347823</v>
      </c>
      <c r="G6" s="6">
        <v>0</v>
      </c>
      <c r="H6" s="6">
        <v>0</v>
      </c>
      <c r="I6" s="6">
        <v>5.5869565217391308</v>
      </c>
      <c r="J6" s="6">
        <v>9.945652173913043</v>
      </c>
      <c r="K6" s="6">
        <v>5.1277173913043477</v>
      </c>
      <c r="L6" s="6">
        <f>SUM(J6,K6)</f>
        <v>15.073369565217391</v>
      </c>
      <c r="M6" s="6">
        <f>L6/E6</f>
        <v>0.20614687081908728</v>
      </c>
      <c r="N6" s="6">
        <v>4.0271739130434785</v>
      </c>
      <c r="O6" s="6">
        <v>0</v>
      </c>
      <c r="P6" s="6">
        <f>SUM(N6,O6)</f>
        <v>4.0271739130434785</v>
      </c>
      <c r="Q6" s="6">
        <f>P6/E6</f>
        <v>5.5076557157722618E-2</v>
      </c>
    </row>
    <row r="7" spans="1:17" x14ac:dyDescent="0.3">
      <c r="A7" s="5" t="s">
        <v>31</v>
      </c>
      <c r="B7" s="5" t="s">
        <v>47</v>
      </c>
      <c r="C7" s="5" t="s">
        <v>49</v>
      </c>
      <c r="D7" s="5" t="s">
        <v>48</v>
      </c>
      <c r="E7" s="6">
        <v>28.836956521739129</v>
      </c>
      <c r="F7" s="6">
        <v>0</v>
      </c>
      <c r="G7" s="6">
        <v>0</v>
      </c>
      <c r="H7" s="6">
        <v>0</v>
      </c>
      <c r="I7" s="6">
        <v>0.2608695652173913</v>
      </c>
      <c r="J7" s="6">
        <v>0</v>
      </c>
      <c r="K7" s="6">
        <v>0</v>
      </c>
      <c r="L7" s="6">
        <f>SUM(J7,K7)</f>
        <v>0</v>
      </c>
      <c r="M7" s="6">
        <f>L7/E7</f>
        <v>0</v>
      </c>
      <c r="N7" s="6">
        <v>0</v>
      </c>
      <c r="O7" s="6">
        <v>0</v>
      </c>
      <c r="P7" s="6">
        <f>SUM(N7,O7)</f>
        <v>0</v>
      </c>
      <c r="Q7" s="6">
        <f>P7/E7</f>
        <v>0</v>
      </c>
    </row>
    <row r="8" spans="1:17" x14ac:dyDescent="0.3">
      <c r="A8" s="5" t="s">
        <v>31</v>
      </c>
      <c r="B8" s="5" t="s">
        <v>50</v>
      </c>
      <c r="C8" s="5" t="s">
        <v>52</v>
      </c>
      <c r="D8" s="5" t="s">
        <v>51</v>
      </c>
      <c r="E8" s="6">
        <v>53.652173913043477</v>
      </c>
      <c r="F8" s="6">
        <v>0</v>
      </c>
      <c r="G8" s="6">
        <v>0.16576086956521738</v>
      </c>
      <c r="H8" s="6">
        <v>0</v>
      </c>
      <c r="I8" s="6">
        <v>0.46739130434782611</v>
      </c>
      <c r="J8" s="6">
        <v>0</v>
      </c>
      <c r="K8" s="6">
        <v>0</v>
      </c>
      <c r="L8" s="6">
        <f>SUM(J8,K8)</f>
        <v>0</v>
      </c>
      <c r="M8" s="6">
        <f>L8/E8</f>
        <v>0</v>
      </c>
      <c r="N8" s="6">
        <v>0</v>
      </c>
      <c r="O8" s="6">
        <v>5.0652173913043477</v>
      </c>
      <c r="P8" s="6">
        <f>SUM(N8,O8)</f>
        <v>5.0652173913043477</v>
      </c>
      <c r="Q8" s="6">
        <f>P8/E8</f>
        <v>9.4408427876823339E-2</v>
      </c>
    </row>
    <row r="9" spans="1:17" x14ac:dyDescent="0.3">
      <c r="A9" s="5" t="s">
        <v>31</v>
      </c>
      <c r="B9" s="5" t="s">
        <v>53</v>
      </c>
      <c r="C9" s="5" t="s">
        <v>55</v>
      </c>
      <c r="D9" s="5" t="s">
        <v>54</v>
      </c>
      <c r="E9" s="6">
        <v>90.608695652173907</v>
      </c>
      <c r="F9" s="6">
        <v>5.3733695652173914</v>
      </c>
      <c r="G9" s="6">
        <v>0</v>
      </c>
      <c r="H9" s="6">
        <v>0</v>
      </c>
      <c r="I9" s="6">
        <v>0.93478260869565222</v>
      </c>
      <c r="J9" s="6">
        <v>5.4782608695652177</v>
      </c>
      <c r="K9" s="6">
        <v>4.6840217391304346</v>
      </c>
      <c r="L9" s="6">
        <f>SUM(J9,K9)</f>
        <v>10.162282608695651</v>
      </c>
      <c r="M9" s="6">
        <f>L9/E9</f>
        <v>0.11215571017274473</v>
      </c>
      <c r="N9" s="6">
        <v>0</v>
      </c>
      <c r="O9" s="6">
        <v>0</v>
      </c>
      <c r="P9" s="6">
        <f>SUM(N9,O9)</f>
        <v>0</v>
      </c>
      <c r="Q9" s="6">
        <f>P9/E9</f>
        <v>0</v>
      </c>
    </row>
    <row r="10" spans="1:17" x14ac:dyDescent="0.3">
      <c r="A10" s="5" t="s">
        <v>31</v>
      </c>
      <c r="B10" s="5" t="s">
        <v>56</v>
      </c>
      <c r="C10" s="5" t="s">
        <v>43</v>
      </c>
      <c r="D10" s="5" t="s">
        <v>42</v>
      </c>
      <c r="E10" s="6">
        <v>110.31521739130434</v>
      </c>
      <c r="F10" s="6">
        <v>26.342391304347824</v>
      </c>
      <c r="G10" s="6">
        <v>0</v>
      </c>
      <c r="H10" s="6">
        <v>0</v>
      </c>
      <c r="I10" s="6">
        <v>6.1195652173913047</v>
      </c>
      <c r="J10" s="6">
        <v>4.1467391304347823</v>
      </c>
      <c r="K10" s="6">
        <v>15.168478260869565</v>
      </c>
      <c r="L10" s="6">
        <f>SUM(J10,K10)</f>
        <v>19.315217391304348</v>
      </c>
      <c r="M10" s="6">
        <f>L10/E10</f>
        <v>0.17509114198443196</v>
      </c>
      <c r="N10" s="6">
        <v>4.8342391304347823</v>
      </c>
      <c r="O10" s="6">
        <v>0</v>
      </c>
      <c r="P10" s="6">
        <f>SUM(N10,O10)</f>
        <v>4.8342391304347823</v>
      </c>
      <c r="Q10" s="6">
        <f>P10/E10</f>
        <v>4.3822051433638778E-2</v>
      </c>
    </row>
    <row r="11" spans="1:17" x14ac:dyDescent="0.3">
      <c r="A11" s="5" t="s">
        <v>31</v>
      </c>
      <c r="B11" s="5" t="s">
        <v>125</v>
      </c>
      <c r="C11" s="5" t="s">
        <v>89</v>
      </c>
      <c r="D11" s="5" t="s">
        <v>88</v>
      </c>
      <c r="E11" s="6">
        <v>46.836956521739133</v>
      </c>
      <c r="F11" s="6">
        <v>15.451086956521738</v>
      </c>
      <c r="G11" s="6">
        <v>0</v>
      </c>
      <c r="H11" s="6">
        <v>0</v>
      </c>
      <c r="I11" s="6">
        <v>0</v>
      </c>
      <c r="J11" s="6">
        <v>0</v>
      </c>
      <c r="K11" s="6">
        <v>0</v>
      </c>
      <c r="L11" s="6">
        <f>SUM(J11,K11)</f>
        <v>0</v>
      </c>
      <c r="M11" s="6">
        <f>L11/E11</f>
        <v>0</v>
      </c>
      <c r="N11" s="6">
        <v>4.0760869565217392</v>
      </c>
      <c r="O11" s="6">
        <v>0</v>
      </c>
      <c r="P11" s="6">
        <f>SUM(N11,O11)</f>
        <v>4.0760869565217392</v>
      </c>
      <c r="Q11" s="6">
        <f>P11/E11</f>
        <v>8.7027152471571126E-2</v>
      </c>
    </row>
    <row r="12" spans="1:17" x14ac:dyDescent="0.3">
      <c r="A12" s="5" t="s">
        <v>31</v>
      </c>
      <c r="B12" s="5" t="s">
        <v>57</v>
      </c>
      <c r="C12" s="5" t="s">
        <v>59</v>
      </c>
      <c r="D12" s="5" t="s">
        <v>58</v>
      </c>
      <c r="E12" s="6">
        <v>3.3804347826086958</v>
      </c>
      <c r="F12" s="6">
        <v>3.4782608695652173</v>
      </c>
      <c r="G12" s="6">
        <v>0</v>
      </c>
      <c r="H12" s="6">
        <v>6.5217391304347824E-2</v>
      </c>
      <c r="I12" s="6">
        <v>0.31521739130434784</v>
      </c>
      <c r="J12" s="6">
        <v>6.25E-2</v>
      </c>
      <c r="K12" s="6">
        <v>5.7065217391304345E-2</v>
      </c>
      <c r="L12" s="6">
        <f>SUM(J12,K12)</f>
        <v>0.11956521739130435</v>
      </c>
      <c r="M12" s="6">
        <f>L12/E12</f>
        <v>3.5369774919614148E-2</v>
      </c>
      <c r="N12" s="6">
        <v>0.40434782608695657</v>
      </c>
      <c r="O12" s="6">
        <v>0</v>
      </c>
      <c r="P12" s="6">
        <f>SUM(N12,O12)</f>
        <v>0.40434782608695657</v>
      </c>
      <c r="Q12" s="6">
        <f>P12/E12</f>
        <v>0.11961414790996786</v>
      </c>
    </row>
    <row r="13" spans="1:17" x14ac:dyDescent="0.3">
      <c r="A13" s="5" t="s">
        <v>31</v>
      </c>
      <c r="B13" s="5" t="s">
        <v>60</v>
      </c>
      <c r="C13" s="5" t="s">
        <v>59</v>
      </c>
      <c r="D13" s="5" t="s">
        <v>58</v>
      </c>
      <c r="E13" s="6">
        <v>71.619565217391298</v>
      </c>
      <c r="F13" s="6">
        <v>5.7391304347826084</v>
      </c>
      <c r="G13" s="6">
        <v>0</v>
      </c>
      <c r="H13" s="6">
        <v>0</v>
      </c>
      <c r="I13" s="6">
        <v>0</v>
      </c>
      <c r="J13" s="6">
        <v>5.2265217391304351</v>
      </c>
      <c r="K13" s="6">
        <v>4.1202173913043474</v>
      </c>
      <c r="L13" s="6">
        <f>SUM(J13,K13)</f>
        <v>9.3467391304347824</v>
      </c>
      <c r="M13" s="6">
        <f>L13/E13</f>
        <v>0.13050538776749129</v>
      </c>
      <c r="N13" s="6">
        <v>5.2119565217391308</v>
      </c>
      <c r="O13" s="6">
        <v>0</v>
      </c>
      <c r="P13" s="6">
        <f>SUM(N13,O13)</f>
        <v>5.2119565217391308</v>
      </c>
      <c r="Q13" s="6">
        <f>P13/E13</f>
        <v>7.2772803156776464E-2</v>
      </c>
    </row>
    <row r="14" spans="1:17" x14ac:dyDescent="0.3">
      <c r="A14" s="5" t="s">
        <v>31</v>
      </c>
      <c r="B14" s="5" t="s">
        <v>61</v>
      </c>
      <c r="C14" s="5" t="s">
        <v>40</v>
      </c>
      <c r="D14" s="5" t="s">
        <v>39</v>
      </c>
      <c r="E14" s="6">
        <v>97.217391304347828</v>
      </c>
      <c r="F14" s="6">
        <v>51.62597826086958</v>
      </c>
      <c r="G14" s="6">
        <v>0.30978260869565216</v>
      </c>
      <c r="H14" s="6">
        <v>0</v>
      </c>
      <c r="I14" s="6">
        <v>4.9130434782608692</v>
      </c>
      <c r="J14" s="6">
        <v>7.2233695652173875</v>
      </c>
      <c r="K14" s="6">
        <v>18.143369565217391</v>
      </c>
      <c r="L14" s="6">
        <f>SUM(J14,K14)</f>
        <v>25.36673913043478</v>
      </c>
      <c r="M14" s="6">
        <f>L14/E14</f>
        <v>0.26092799642218245</v>
      </c>
      <c r="N14" s="6">
        <v>4.2282608695652169</v>
      </c>
      <c r="O14" s="6">
        <v>4.2674999999999992</v>
      </c>
      <c r="P14" s="6">
        <f>SUM(N14,O14)</f>
        <v>8.4957608695652169</v>
      </c>
      <c r="Q14" s="6">
        <f>P14/E14</f>
        <v>8.7389311270125211E-2</v>
      </c>
    </row>
    <row r="15" spans="1:17" x14ac:dyDescent="0.3">
      <c r="A15" s="5" t="s">
        <v>31</v>
      </c>
      <c r="B15" s="5" t="s">
        <v>62</v>
      </c>
      <c r="C15" s="5" t="s">
        <v>43</v>
      </c>
      <c r="D15" s="5" t="s">
        <v>42</v>
      </c>
      <c r="E15" s="6">
        <v>136.47826086956522</v>
      </c>
      <c r="F15" s="6">
        <v>98.799021739130438</v>
      </c>
      <c r="G15" s="6">
        <v>0.47282608695652173</v>
      </c>
      <c r="H15" s="6">
        <v>0.60869565217391308</v>
      </c>
      <c r="I15" s="6">
        <v>4.4673913043478262</v>
      </c>
      <c r="J15" s="6">
        <v>4.3936956521739132</v>
      </c>
      <c r="K15" s="6">
        <v>31.845326086956515</v>
      </c>
      <c r="L15" s="6">
        <f>SUM(J15,K15)</f>
        <v>36.239021739130429</v>
      </c>
      <c r="M15" s="6">
        <f>L15/E15</f>
        <v>0.26552962726983109</v>
      </c>
      <c r="N15" s="6">
        <v>4.9243478260869562</v>
      </c>
      <c r="O15" s="6">
        <v>9.6890217391304301</v>
      </c>
      <c r="P15" s="6">
        <f>SUM(N15,O15)</f>
        <v>14.613369565217386</v>
      </c>
      <c r="Q15" s="6">
        <f>P15/E15</f>
        <v>0.10707470532016562</v>
      </c>
    </row>
    <row r="16" spans="1:17" x14ac:dyDescent="0.3">
      <c r="A16" s="5" t="s">
        <v>31</v>
      </c>
      <c r="B16" s="5" t="s">
        <v>63</v>
      </c>
      <c r="C16" s="5" t="s">
        <v>65</v>
      </c>
      <c r="D16" s="5" t="s">
        <v>64</v>
      </c>
      <c r="E16" s="6">
        <v>52.826086956521742</v>
      </c>
      <c r="F16" s="6">
        <v>5.2173913043478262</v>
      </c>
      <c r="G16" s="6">
        <v>0.75</v>
      </c>
      <c r="H16" s="6">
        <v>0.2543478260869565</v>
      </c>
      <c r="I16" s="6">
        <v>4.5978260869565215</v>
      </c>
      <c r="J16" s="6">
        <v>6.5217391304347824E-2</v>
      </c>
      <c r="K16" s="6">
        <v>6.730217391304345</v>
      </c>
      <c r="L16" s="6">
        <f>SUM(J16,K16)</f>
        <v>6.7954347826086927</v>
      </c>
      <c r="M16" s="6">
        <f>L16/E16</f>
        <v>0.12863786008230446</v>
      </c>
      <c r="N16" s="6">
        <v>0</v>
      </c>
      <c r="O16" s="6">
        <v>9.3117391304347841</v>
      </c>
      <c r="P16" s="6">
        <f>SUM(N16,O16)</f>
        <v>9.3117391304347841</v>
      </c>
      <c r="Q16" s="6">
        <f>P16/E16</f>
        <v>0.17627160493827163</v>
      </c>
    </row>
    <row r="17" spans="1:17" x14ac:dyDescent="0.3">
      <c r="A17" s="5" t="s">
        <v>31</v>
      </c>
      <c r="B17" s="5" t="s">
        <v>66</v>
      </c>
      <c r="C17" s="5" t="s">
        <v>68</v>
      </c>
      <c r="D17" s="5" t="s">
        <v>67</v>
      </c>
      <c r="E17" s="6">
        <v>31.423913043478262</v>
      </c>
      <c r="F17" s="6">
        <v>16.928913043478257</v>
      </c>
      <c r="G17" s="6">
        <v>0</v>
      </c>
      <c r="H17" s="6">
        <v>0</v>
      </c>
      <c r="I17" s="6">
        <v>0</v>
      </c>
      <c r="J17" s="6">
        <v>17.273369565217386</v>
      </c>
      <c r="K17" s="6">
        <v>3.6098913043478262</v>
      </c>
      <c r="L17" s="6">
        <f>SUM(J17,K17)</f>
        <v>20.883260869565213</v>
      </c>
      <c r="M17" s="6">
        <f>L17/E17</f>
        <v>0.6645658941542717</v>
      </c>
      <c r="N17" s="6">
        <v>0</v>
      </c>
      <c r="O17" s="6">
        <v>4.774456521739129</v>
      </c>
      <c r="P17" s="6">
        <f>SUM(N17,O17)</f>
        <v>4.774456521739129</v>
      </c>
      <c r="Q17" s="6">
        <f>P17/E17</f>
        <v>0.15193704600484256</v>
      </c>
    </row>
    <row r="18" spans="1:17" x14ac:dyDescent="0.3">
      <c r="A18" s="5" t="s">
        <v>31</v>
      </c>
      <c r="B18" s="5" t="s">
        <v>69</v>
      </c>
      <c r="C18" s="5" t="s">
        <v>37</v>
      </c>
      <c r="D18" s="5" t="s">
        <v>70</v>
      </c>
      <c r="E18" s="6">
        <v>67.652173913043484</v>
      </c>
      <c r="F18" s="6">
        <v>0</v>
      </c>
      <c r="G18" s="6">
        <v>0.46358695652173909</v>
      </c>
      <c r="H18" s="6">
        <v>0</v>
      </c>
      <c r="I18" s="6">
        <v>0</v>
      </c>
      <c r="J18" s="6">
        <v>4.823913043478262</v>
      </c>
      <c r="K18" s="6">
        <v>4.9576086956521737</v>
      </c>
      <c r="L18" s="6">
        <f>SUM(J18,K18)</f>
        <v>9.7815217391304365</v>
      </c>
      <c r="M18" s="6">
        <f>L18/E18</f>
        <v>0.14458547557840618</v>
      </c>
      <c r="N18" s="6">
        <v>0</v>
      </c>
      <c r="O18" s="6">
        <v>0</v>
      </c>
      <c r="P18" s="6">
        <f>SUM(N18,O18)</f>
        <v>0</v>
      </c>
      <c r="Q18" s="6">
        <f>P18/E18</f>
        <v>0</v>
      </c>
    </row>
    <row r="19" spans="1:17" x14ac:dyDescent="0.3">
      <c r="A19" s="5" t="s">
        <v>31</v>
      </c>
      <c r="B19" s="5" t="s">
        <v>71</v>
      </c>
      <c r="C19" s="5" t="s">
        <v>73</v>
      </c>
      <c r="D19" s="5" t="s">
        <v>72</v>
      </c>
      <c r="E19" s="6">
        <v>47.326086956521742</v>
      </c>
      <c r="F19" s="6">
        <v>4.9565217391304346</v>
      </c>
      <c r="G19" s="6">
        <v>2.4673913043478262</v>
      </c>
      <c r="H19" s="6">
        <v>0.4891304347826087</v>
      </c>
      <c r="I19" s="6">
        <v>0.52173913043478259</v>
      </c>
      <c r="J19" s="6">
        <v>5.25</v>
      </c>
      <c r="K19" s="6">
        <v>11.918478260869565</v>
      </c>
      <c r="L19" s="6">
        <f>SUM(J19,K19)</f>
        <v>17.168478260869563</v>
      </c>
      <c r="M19" s="6">
        <f>L19/E19</f>
        <v>0.36276986678915935</v>
      </c>
      <c r="N19" s="6">
        <v>3.2826086956521738</v>
      </c>
      <c r="O19" s="6">
        <v>0</v>
      </c>
      <c r="P19" s="6">
        <f>SUM(N19,O19)</f>
        <v>3.2826086956521738</v>
      </c>
      <c r="Q19" s="6">
        <f>P19/E19</f>
        <v>6.9361506660542027E-2</v>
      </c>
    </row>
    <row r="20" spans="1:17" x14ac:dyDescent="0.3">
      <c r="A20" s="5" t="s">
        <v>31</v>
      </c>
      <c r="B20" s="5" t="s">
        <v>74</v>
      </c>
      <c r="C20" s="5" t="s">
        <v>46</v>
      </c>
      <c r="D20" s="5" t="s">
        <v>75</v>
      </c>
      <c r="E20" s="6">
        <v>83.728260869565219</v>
      </c>
      <c r="F20" s="6">
        <v>23.30130434782609</v>
      </c>
      <c r="G20" s="6">
        <v>0</v>
      </c>
      <c r="H20" s="6">
        <v>0</v>
      </c>
      <c r="I20" s="6">
        <v>7.4565217391304346</v>
      </c>
      <c r="J20" s="6">
        <v>0</v>
      </c>
      <c r="K20" s="6">
        <v>5.8777173913043477</v>
      </c>
      <c r="L20" s="6">
        <f>SUM(J20,K20)</f>
        <v>5.8777173913043477</v>
      </c>
      <c r="M20" s="6">
        <f>L20/E20</f>
        <v>7.0199922108269502E-2</v>
      </c>
      <c r="N20" s="6">
        <v>4.7880434782608692</v>
      </c>
      <c r="O20" s="6">
        <v>0</v>
      </c>
      <c r="P20" s="6">
        <f>SUM(N20,O20)</f>
        <v>4.7880434782608692</v>
      </c>
      <c r="Q20" s="6">
        <f>P20/E20</f>
        <v>5.7185512138127996E-2</v>
      </c>
    </row>
    <row r="21" spans="1:17" x14ac:dyDescent="0.3">
      <c r="A21" s="5" t="s">
        <v>31</v>
      </c>
      <c r="B21" s="5" t="s">
        <v>76</v>
      </c>
      <c r="C21" s="5" t="s">
        <v>78</v>
      </c>
      <c r="D21" s="5" t="s">
        <v>77</v>
      </c>
      <c r="E21" s="6">
        <v>47.934782608695649</v>
      </c>
      <c r="F21" s="6">
        <v>24.081521739130434</v>
      </c>
      <c r="G21" s="6">
        <v>0</v>
      </c>
      <c r="H21" s="6">
        <v>0</v>
      </c>
      <c r="I21" s="6">
        <v>6.7608695652173916</v>
      </c>
      <c r="J21" s="6">
        <v>3.6630434782608696</v>
      </c>
      <c r="K21" s="6">
        <v>0.96739130434782605</v>
      </c>
      <c r="L21" s="6">
        <f>SUM(J21,K21)</f>
        <v>4.6304347826086953</v>
      </c>
      <c r="M21" s="6">
        <f>L21/E21</f>
        <v>9.6598639455782315E-2</v>
      </c>
      <c r="N21" s="6">
        <v>0</v>
      </c>
      <c r="O21" s="6">
        <v>0</v>
      </c>
      <c r="P21" s="6">
        <f>SUM(N21,O21)</f>
        <v>0</v>
      </c>
      <c r="Q21" s="6">
        <f>P21/E21</f>
        <v>0</v>
      </c>
    </row>
    <row r="22" spans="1:17" x14ac:dyDescent="0.3">
      <c r="A22" s="5" t="s">
        <v>31</v>
      </c>
      <c r="B22" s="5" t="s">
        <v>79</v>
      </c>
      <c r="C22" s="5" t="s">
        <v>81</v>
      </c>
      <c r="D22" s="5" t="s">
        <v>80</v>
      </c>
      <c r="E22" s="6">
        <v>47.173913043478258</v>
      </c>
      <c r="F22" s="6">
        <v>5.3043478260869561</v>
      </c>
      <c r="G22" s="6">
        <v>0.45652173913043476</v>
      </c>
      <c r="H22" s="6">
        <v>0</v>
      </c>
      <c r="I22" s="6">
        <v>0.39130434782608697</v>
      </c>
      <c r="J22" s="6">
        <v>9.3386956521739126</v>
      </c>
      <c r="K22" s="6">
        <v>1.8143478260869568</v>
      </c>
      <c r="L22" s="6">
        <f>SUM(J22,K22)</f>
        <v>11.153043478260869</v>
      </c>
      <c r="M22" s="6">
        <f>L22/E22</f>
        <v>0.23642396313364056</v>
      </c>
      <c r="N22" s="6">
        <v>0</v>
      </c>
      <c r="O22" s="6">
        <v>4.702717391304347</v>
      </c>
      <c r="P22" s="6">
        <f>SUM(N22,O22)</f>
        <v>4.702717391304347</v>
      </c>
      <c r="Q22" s="6">
        <f>P22/E22</f>
        <v>9.968894009216589E-2</v>
      </c>
    </row>
    <row r="23" spans="1:17" x14ac:dyDescent="0.3">
      <c r="A23" s="5" t="s">
        <v>31</v>
      </c>
      <c r="B23" s="5" t="s">
        <v>82</v>
      </c>
      <c r="C23" s="5" t="s">
        <v>65</v>
      </c>
      <c r="D23" s="5" t="s">
        <v>83</v>
      </c>
      <c r="E23" s="6">
        <v>54.010869565217391</v>
      </c>
      <c r="F23" s="6">
        <v>21.266304347826086</v>
      </c>
      <c r="G23" s="6">
        <v>0</v>
      </c>
      <c r="H23" s="6">
        <v>0</v>
      </c>
      <c r="I23" s="6">
        <v>10.717391304347826</v>
      </c>
      <c r="J23" s="6">
        <v>5.9755434782608692</v>
      </c>
      <c r="K23" s="6">
        <v>6.3505434782608692</v>
      </c>
      <c r="L23" s="6">
        <f>SUM(J23,K23)</f>
        <v>12.326086956521738</v>
      </c>
      <c r="M23" s="6">
        <f>L23/E23</f>
        <v>0.22821493258200845</v>
      </c>
      <c r="N23" s="6">
        <v>0</v>
      </c>
      <c r="O23" s="6">
        <v>0</v>
      </c>
      <c r="P23" s="6">
        <f>SUM(N23,O23)</f>
        <v>0</v>
      </c>
      <c r="Q23" s="6">
        <f>P23/E23</f>
        <v>0</v>
      </c>
    </row>
    <row r="24" spans="1:17" x14ac:dyDescent="0.3">
      <c r="A24" s="5" t="s">
        <v>31</v>
      </c>
      <c r="B24" s="5" t="s">
        <v>84</v>
      </c>
      <c r="C24" s="5" t="s">
        <v>78</v>
      </c>
      <c r="D24" s="5" t="s">
        <v>85</v>
      </c>
      <c r="E24" s="6">
        <v>22.760869565217391</v>
      </c>
      <c r="F24" s="6">
        <v>6.3066304347826092</v>
      </c>
      <c r="G24" s="6">
        <v>0</v>
      </c>
      <c r="H24" s="6">
        <v>0</v>
      </c>
      <c r="I24" s="6">
        <v>2.1630434782608696</v>
      </c>
      <c r="J24" s="6">
        <v>5.4327173913043483</v>
      </c>
      <c r="K24" s="6">
        <v>0</v>
      </c>
      <c r="L24" s="6">
        <f>SUM(J24,K24)</f>
        <v>5.4327173913043483</v>
      </c>
      <c r="M24" s="6">
        <f>L24/E24</f>
        <v>0.23868672397325696</v>
      </c>
      <c r="N24" s="6">
        <v>0</v>
      </c>
      <c r="O24" s="6">
        <v>3.0953260869565216</v>
      </c>
      <c r="P24" s="6">
        <f>SUM(N24,O24)</f>
        <v>3.0953260869565216</v>
      </c>
      <c r="Q24" s="6">
        <f>P24/E24</f>
        <v>0.13599331423113659</v>
      </c>
    </row>
    <row r="25" spans="1:17" x14ac:dyDescent="0.3">
      <c r="A25" s="5" t="s">
        <v>31</v>
      </c>
      <c r="B25" s="5" t="s">
        <v>86</v>
      </c>
      <c r="C25" s="5" t="s">
        <v>40</v>
      </c>
      <c r="D25" s="5" t="s">
        <v>39</v>
      </c>
      <c r="E25" s="6">
        <v>142.77173913043478</v>
      </c>
      <c r="F25" s="6">
        <v>37.956521739130437</v>
      </c>
      <c r="G25" s="6">
        <v>0</v>
      </c>
      <c r="H25" s="6">
        <v>0</v>
      </c>
      <c r="I25" s="6">
        <v>6.4347826086956523</v>
      </c>
      <c r="J25" s="6">
        <v>5.4184782608695654</v>
      </c>
      <c r="K25" s="6">
        <v>34.111413043478258</v>
      </c>
      <c r="L25" s="6">
        <f>SUM(J25,K25)</f>
        <v>39.529891304347821</v>
      </c>
      <c r="M25" s="6">
        <f>L25/E25</f>
        <v>0.27687476208602968</v>
      </c>
      <c r="N25" s="6">
        <v>5.2608695652173916</v>
      </c>
      <c r="O25" s="6">
        <v>0</v>
      </c>
      <c r="P25" s="6">
        <f>SUM(N25,O25)</f>
        <v>5.2608695652173916</v>
      </c>
      <c r="Q25" s="6">
        <f>P25/E25</f>
        <v>3.6848115721355157E-2</v>
      </c>
    </row>
    <row r="26" spans="1:17" x14ac:dyDescent="0.3">
      <c r="A26" s="5" t="s">
        <v>31</v>
      </c>
      <c r="B26" s="5" t="s">
        <v>87</v>
      </c>
      <c r="C26" s="5" t="s">
        <v>89</v>
      </c>
      <c r="D26" s="5" t="s">
        <v>88</v>
      </c>
      <c r="E26" s="6">
        <v>76.663043478260875</v>
      </c>
      <c r="F26" s="6">
        <v>5.2173913043478262</v>
      </c>
      <c r="G26" s="6">
        <v>0.15652173913043477</v>
      </c>
      <c r="H26" s="6">
        <v>0</v>
      </c>
      <c r="I26" s="6">
        <v>1.0978260869565217</v>
      </c>
      <c r="J26" s="6">
        <v>0</v>
      </c>
      <c r="K26" s="6">
        <v>0</v>
      </c>
      <c r="L26" s="6">
        <f>SUM(J26,K26)</f>
        <v>0</v>
      </c>
      <c r="M26" s="6">
        <f>L26/E26</f>
        <v>0</v>
      </c>
      <c r="N26" s="6">
        <v>5.5652173913043477</v>
      </c>
      <c r="O26" s="6">
        <v>11.198369565217391</v>
      </c>
      <c r="P26" s="6">
        <f>SUM(N26,O26)</f>
        <v>16.763586956521738</v>
      </c>
      <c r="Q26" s="6">
        <f>P26/E26</f>
        <v>0.21866581596483764</v>
      </c>
    </row>
    <row r="27" spans="1:17" x14ac:dyDescent="0.3">
      <c r="A27" s="5" t="s">
        <v>31</v>
      </c>
      <c r="B27" s="5" t="s">
        <v>90</v>
      </c>
      <c r="C27" s="5" t="s">
        <v>92</v>
      </c>
      <c r="D27" s="5" t="s">
        <v>91</v>
      </c>
      <c r="E27" s="6">
        <v>22.152173913043477</v>
      </c>
      <c r="F27" s="6">
        <v>0</v>
      </c>
      <c r="G27" s="6">
        <v>0</v>
      </c>
      <c r="H27" s="6">
        <v>0</v>
      </c>
      <c r="I27" s="6">
        <v>0</v>
      </c>
      <c r="J27" s="6">
        <v>0</v>
      </c>
      <c r="K27" s="6">
        <v>4.3972826086956527</v>
      </c>
      <c r="L27" s="6">
        <f>SUM(J27,K27)</f>
        <v>4.3972826086956527</v>
      </c>
      <c r="M27" s="6">
        <f>L27/E27</f>
        <v>0.19850343473994114</v>
      </c>
      <c r="N27" s="6">
        <v>0</v>
      </c>
      <c r="O27" s="6">
        <v>0</v>
      </c>
      <c r="P27" s="6">
        <f>SUM(N27,O27)</f>
        <v>0</v>
      </c>
      <c r="Q27" s="6">
        <f>P27/E27</f>
        <v>0</v>
      </c>
    </row>
    <row r="28" spans="1:17" x14ac:dyDescent="0.3">
      <c r="A28" s="5" t="s">
        <v>31</v>
      </c>
      <c r="B28" s="5" t="s">
        <v>93</v>
      </c>
      <c r="C28" s="5" t="s">
        <v>95</v>
      </c>
      <c r="D28" s="5" t="s">
        <v>94</v>
      </c>
      <c r="E28" s="6">
        <v>39.195652173913047</v>
      </c>
      <c r="F28" s="6">
        <v>4.6956521739130439</v>
      </c>
      <c r="G28" s="6">
        <v>6.5217391304347824E-2</v>
      </c>
      <c r="H28" s="6">
        <v>0.42021739130434776</v>
      </c>
      <c r="I28" s="6">
        <v>1.7934782608695652</v>
      </c>
      <c r="J28" s="6">
        <v>5.3777173913043494</v>
      </c>
      <c r="K28" s="6">
        <v>0</v>
      </c>
      <c r="L28" s="6">
        <f>SUM(J28,K28)</f>
        <v>5.3777173913043494</v>
      </c>
      <c r="M28" s="6">
        <f>L28/E28</f>
        <v>0.13720188574597894</v>
      </c>
      <c r="N28" s="6">
        <v>4.6746739130434776</v>
      </c>
      <c r="O28" s="6">
        <v>0</v>
      </c>
      <c r="P28" s="6">
        <f>SUM(N28,O28)</f>
        <v>4.6746739130434776</v>
      </c>
      <c r="Q28" s="6">
        <f>P28/E28</f>
        <v>0.11926511369938989</v>
      </c>
    </row>
    <row r="29" spans="1:17" x14ac:dyDescent="0.3">
      <c r="A29" s="5" t="s">
        <v>31</v>
      </c>
      <c r="B29" s="5" t="s">
        <v>96</v>
      </c>
      <c r="C29" s="5" t="s">
        <v>92</v>
      </c>
      <c r="D29" s="5" t="s">
        <v>97</v>
      </c>
      <c r="E29" s="6">
        <v>21.608695652173914</v>
      </c>
      <c r="F29" s="6">
        <v>0</v>
      </c>
      <c r="G29" s="6">
        <v>0</v>
      </c>
      <c r="H29" s="6">
        <v>1.3586956521739131</v>
      </c>
      <c r="I29" s="6">
        <v>2.1630434782608696</v>
      </c>
      <c r="J29" s="6">
        <v>8.7413043478260875</v>
      </c>
      <c r="K29" s="6">
        <v>1.3380434782608694</v>
      </c>
      <c r="L29" s="6">
        <f>SUM(J29,K29)</f>
        <v>10.079347826086957</v>
      </c>
      <c r="M29" s="6">
        <f>L29/E29</f>
        <v>0.46644869215291751</v>
      </c>
      <c r="N29" s="6">
        <v>3.6576086956521747</v>
      </c>
      <c r="O29" s="6">
        <v>0</v>
      </c>
      <c r="P29" s="6">
        <f>SUM(N29,O29)</f>
        <v>3.6576086956521747</v>
      </c>
      <c r="Q29" s="6">
        <f>P29/E29</f>
        <v>0.16926559356136825</v>
      </c>
    </row>
    <row r="30" spans="1:17" x14ac:dyDescent="0.3">
      <c r="A30" s="5" t="s">
        <v>31</v>
      </c>
      <c r="B30" s="5" t="s">
        <v>98</v>
      </c>
      <c r="C30" s="5" t="s">
        <v>100</v>
      </c>
      <c r="D30" s="5" t="s">
        <v>99</v>
      </c>
      <c r="E30" s="6">
        <v>35.673913043478258</v>
      </c>
      <c r="F30" s="6">
        <v>4.3478260869565215</v>
      </c>
      <c r="G30" s="6">
        <v>0.10869565217391304</v>
      </c>
      <c r="H30" s="6">
        <v>0.21739130434782608</v>
      </c>
      <c r="I30" s="6">
        <v>0.69565217391304346</v>
      </c>
      <c r="J30" s="6">
        <v>6.4782608695652177</v>
      </c>
      <c r="K30" s="6">
        <v>4.1358695652173916</v>
      </c>
      <c r="L30" s="6">
        <f>SUM(J30,K30)</f>
        <v>10.614130434782609</v>
      </c>
      <c r="M30" s="6">
        <f>L30/E30</f>
        <v>0.29753199268738578</v>
      </c>
      <c r="N30" s="6">
        <v>5.9782608695652176E-2</v>
      </c>
      <c r="O30" s="6">
        <v>3.2826086956521738</v>
      </c>
      <c r="P30" s="6">
        <f>SUM(N30,O30)</f>
        <v>3.3423913043478262</v>
      </c>
      <c r="Q30" s="6">
        <f>P30/E30</f>
        <v>9.3692870201096901E-2</v>
      </c>
    </row>
    <row r="31" spans="1:17" x14ac:dyDescent="0.3">
      <c r="A31" s="5" t="s">
        <v>31</v>
      </c>
      <c r="B31" s="5" t="s">
        <v>101</v>
      </c>
      <c r="C31" s="5" t="s">
        <v>103</v>
      </c>
      <c r="D31" s="5" t="s">
        <v>102</v>
      </c>
      <c r="E31" s="6">
        <v>142.60869565217391</v>
      </c>
      <c r="F31" s="6">
        <v>5.7391304347826084</v>
      </c>
      <c r="G31" s="6">
        <v>0</v>
      </c>
      <c r="H31" s="6">
        <v>0</v>
      </c>
      <c r="I31" s="6">
        <v>0</v>
      </c>
      <c r="J31" s="6">
        <v>5.4026086956521748</v>
      </c>
      <c r="K31" s="6">
        <v>15.19554347826087</v>
      </c>
      <c r="L31" s="6">
        <f>SUM(J31,K31)</f>
        <v>20.598152173913043</v>
      </c>
      <c r="M31" s="6">
        <f>L31/E31</f>
        <v>0.14443826219512196</v>
      </c>
      <c r="N31" s="6">
        <v>6.9969565217391292</v>
      </c>
      <c r="O31" s="6">
        <v>0</v>
      </c>
      <c r="P31" s="6">
        <f>SUM(N31,O31)</f>
        <v>6.9969565217391292</v>
      </c>
      <c r="Q31" s="6">
        <f>P31/E31</f>
        <v>4.9064024390243897E-2</v>
      </c>
    </row>
    <row r="32" spans="1:17" x14ac:dyDescent="0.3">
      <c r="A32" s="5" t="s">
        <v>31</v>
      </c>
      <c r="B32" s="5" t="s">
        <v>104</v>
      </c>
      <c r="C32" s="5" t="s">
        <v>106</v>
      </c>
      <c r="D32" s="5" t="s">
        <v>105</v>
      </c>
      <c r="E32" s="6">
        <v>42.358695652173914</v>
      </c>
      <c r="F32" s="6">
        <v>17.807065217391305</v>
      </c>
      <c r="G32" s="6">
        <v>0</v>
      </c>
      <c r="H32" s="6">
        <v>0</v>
      </c>
      <c r="I32" s="6">
        <v>7.0760869565217392</v>
      </c>
      <c r="J32" s="6">
        <v>0</v>
      </c>
      <c r="K32" s="6">
        <v>6.0842391304347823</v>
      </c>
      <c r="L32" s="6">
        <f>SUM(J32,K32)</f>
        <v>6.0842391304347823</v>
      </c>
      <c r="M32" s="6">
        <f>L32/E32</f>
        <v>0.14363613035668463</v>
      </c>
      <c r="N32" s="6">
        <v>0</v>
      </c>
      <c r="O32" s="6">
        <v>0</v>
      </c>
      <c r="P32" s="6">
        <f>SUM(N32,O32)</f>
        <v>0</v>
      </c>
      <c r="Q32" s="6">
        <f>P32/E32</f>
        <v>0</v>
      </c>
    </row>
    <row r="33" spans="1:17" x14ac:dyDescent="0.3">
      <c r="A33" s="5" t="s">
        <v>31</v>
      </c>
      <c r="B33" s="5" t="s">
        <v>107</v>
      </c>
      <c r="C33" s="5" t="s">
        <v>109</v>
      </c>
      <c r="D33" s="5" t="s">
        <v>108</v>
      </c>
      <c r="E33" s="6">
        <v>55.804347826086953</v>
      </c>
      <c r="F33" s="6">
        <v>0</v>
      </c>
      <c r="G33" s="6">
        <v>0</v>
      </c>
      <c r="H33" s="6">
        <v>2.3603260869565226</v>
      </c>
      <c r="I33" s="6">
        <v>0</v>
      </c>
      <c r="J33" s="6">
        <v>0</v>
      </c>
      <c r="K33" s="6">
        <v>0</v>
      </c>
      <c r="L33" s="6">
        <f>SUM(J33,K33)</f>
        <v>0</v>
      </c>
      <c r="M33" s="6">
        <f>L33/E33</f>
        <v>0</v>
      </c>
      <c r="N33" s="6">
        <v>5.9269565217391325</v>
      </c>
      <c r="O33" s="6">
        <v>0</v>
      </c>
      <c r="P33" s="6">
        <f>SUM(N33,O33)</f>
        <v>5.9269565217391325</v>
      </c>
      <c r="Q33" s="6">
        <f>P33/E33</f>
        <v>0.10620958317101679</v>
      </c>
    </row>
    <row r="34" spans="1:17" x14ac:dyDescent="0.3">
      <c r="A34" s="5" t="s">
        <v>31</v>
      </c>
      <c r="B34" s="5" t="s">
        <v>110</v>
      </c>
      <c r="C34" s="5" t="s">
        <v>89</v>
      </c>
      <c r="D34" s="5" t="s">
        <v>88</v>
      </c>
      <c r="E34" s="6">
        <v>66.706521739130437</v>
      </c>
      <c r="F34" s="6">
        <v>31.636086956521744</v>
      </c>
      <c r="G34" s="6">
        <v>0.30978260869565216</v>
      </c>
      <c r="H34" s="6">
        <v>0</v>
      </c>
      <c r="I34" s="6">
        <v>2.4130434782608696</v>
      </c>
      <c r="J34" s="6">
        <v>5.188260869565215</v>
      </c>
      <c r="K34" s="6">
        <v>7.7229347826086983</v>
      </c>
      <c r="L34" s="6">
        <f>SUM(J34,K34)</f>
        <v>12.911195652173912</v>
      </c>
      <c r="M34" s="6">
        <f>L34/E34</f>
        <v>0.19355222421378521</v>
      </c>
      <c r="N34" s="6">
        <v>0.30793478260869561</v>
      </c>
      <c r="O34" s="6">
        <v>0</v>
      </c>
      <c r="P34" s="6">
        <f>SUM(N34,O34)</f>
        <v>0.30793478260869561</v>
      </c>
      <c r="Q34" s="6">
        <f>P34/E34</f>
        <v>4.616262017272282E-3</v>
      </c>
    </row>
    <row r="35" spans="1:17" x14ac:dyDescent="0.3">
      <c r="A35" s="5" t="s">
        <v>31</v>
      </c>
      <c r="B35" s="5" t="s">
        <v>111</v>
      </c>
      <c r="C35" s="5" t="s">
        <v>68</v>
      </c>
      <c r="D35" s="5" t="s">
        <v>112</v>
      </c>
      <c r="E35" s="6">
        <v>52.456521739130437</v>
      </c>
      <c r="F35" s="6">
        <v>5.7391304347826084</v>
      </c>
      <c r="G35" s="6">
        <v>0</v>
      </c>
      <c r="H35" s="6">
        <v>0</v>
      </c>
      <c r="I35" s="6">
        <v>0</v>
      </c>
      <c r="J35" s="6">
        <v>0</v>
      </c>
      <c r="K35" s="6">
        <v>13.336847826086961</v>
      </c>
      <c r="L35" s="6">
        <f>SUM(J35,K35)</f>
        <v>13.336847826086961</v>
      </c>
      <c r="M35" s="6">
        <f>L35/E35</f>
        <v>0.25424575217571493</v>
      </c>
      <c r="N35" s="6">
        <v>5.1575000000000006</v>
      </c>
      <c r="O35" s="6">
        <v>1.1360869565217389</v>
      </c>
      <c r="P35" s="6">
        <f>SUM(N35,O35)</f>
        <v>6.2935869565217395</v>
      </c>
      <c r="Q35" s="6">
        <f>P35/E35</f>
        <v>0.11997720679651885</v>
      </c>
    </row>
    <row r="36" spans="1:17" x14ac:dyDescent="0.3">
      <c r="A36" s="5" t="s">
        <v>31</v>
      </c>
      <c r="B36" s="5" t="s">
        <v>113</v>
      </c>
      <c r="C36" s="5" t="s">
        <v>68</v>
      </c>
      <c r="D36" s="5" t="s">
        <v>114</v>
      </c>
      <c r="E36" s="6">
        <v>70</v>
      </c>
      <c r="F36" s="6">
        <v>30.010869565217391</v>
      </c>
      <c r="G36" s="6">
        <v>0</v>
      </c>
      <c r="H36" s="6">
        <v>0</v>
      </c>
      <c r="I36" s="6">
        <v>6.3478260869565215</v>
      </c>
      <c r="J36" s="6">
        <v>5.1440217391304346</v>
      </c>
      <c r="K36" s="6">
        <v>2.8804347826086958</v>
      </c>
      <c r="L36" s="6">
        <f>SUM(J36,K36)</f>
        <v>8.0244565217391308</v>
      </c>
      <c r="M36" s="6">
        <f>L36/E36</f>
        <v>0.11463509316770187</v>
      </c>
      <c r="N36" s="6">
        <v>0</v>
      </c>
      <c r="O36" s="6">
        <v>0</v>
      </c>
      <c r="P36" s="6">
        <f>SUM(N36,O36)</f>
        <v>0</v>
      </c>
      <c r="Q36" s="6">
        <f>P36/E36</f>
        <v>0</v>
      </c>
    </row>
    <row r="37" spans="1:17" x14ac:dyDescent="0.3">
      <c r="A37" s="5" t="s">
        <v>31</v>
      </c>
      <c r="B37" s="5" t="s">
        <v>115</v>
      </c>
      <c r="C37" s="5" t="s">
        <v>117</v>
      </c>
      <c r="D37" s="5" t="s">
        <v>116</v>
      </c>
      <c r="E37" s="6">
        <v>64.336956521739125</v>
      </c>
      <c r="F37" s="6">
        <v>5.7391304347826084</v>
      </c>
      <c r="G37" s="6">
        <v>1.0869565217391304E-2</v>
      </c>
      <c r="H37" s="6">
        <v>0</v>
      </c>
      <c r="I37" s="6">
        <v>0.15217391304347827</v>
      </c>
      <c r="J37" s="6">
        <v>4.9514130434782606</v>
      </c>
      <c r="K37" s="6">
        <v>9.1769565217391307</v>
      </c>
      <c r="L37" s="6">
        <f>SUM(J37,K37)</f>
        <v>14.12836956521739</v>
      </c>
      <c r="M37" s="6">
        <f>L37/E37</f>
        <v>0.21959959452610239</v>
      </c>
      <c r="N37" s="6">
        <v>5.1513043478260876</v>
      </c>
      <c r="O37" s="6">
        <v>0</v>
      </c>
      <c r="P37" s="6">
        <f>SUM(N37,O37)</f>
        <v>5.1513043478260876</v>
      </c>
      <c r="Q37" s="6">
        <f>P37/E37</f>
        <v>8.0067578982936316E-2</v>
      </c>
    </row>
    <row r="38" spans="1:17" x14ac:dyDescent="0.3">
      <c r="A38" s="5" t="s">
        <v>31</v>
      </c>
      <c r="B38" s="5" t="s">
        <v>118</v>
      </c>
      <c r="C38" s="5" t="s">
        <v>37</v>
      </c>
      <c r="D38" s="5" t="s">
        <v>36</v>
      </c>
      <c r="E38" s="6">
        <v>70.043478260869563</v>
      </c>
      <c r="F38" s="6">
        <v>5.2173913043478262</v>
      </c>
      <c r="G38" s="6">
        <v>0</v>
      </c>
      <c r="H38" s="6">
        <v>0.3641304347826087</v>
      </c>
      <c r="I38" s="6">
        <v>0.52173913043478259</v>
      </c>
      <c r="J38" s="6">
        <v>5.875</v>
      </c>
      <c r="K38" s="6">
        <v>13.078804347826088</v>
      </c>
      <c r="L38" s="6">
        <f>SUM(J38,K38)</f>
        <v>18.953804347826086</v>
      </c>
      <c r="M38" s="6">
        <f>L38/E38</f>
        <v>0.27060055865921789</v>
      </c>
      <c r="N38" s="6">
        <v>5.5271739130434785</v>
      </c>
      <c r="O38" s="6">
        <v>0</v>
      </c>
      <c r="P38" s="6">
        <f>SUM(N38,O38)</f>
        <v>5.5271739130434785</v>
      </c>
      <c r="Q38" s="6">
        <f>P38/E38</f>
        <v>7.8910614525139672E-2</v>
      </c>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25BB47-E80A-4953-8FD4-36F40BAB7EC2}">
  <sheetPr codeName="Sheet6"/>
  <dimension ref="B2:F21"/>
  <sheetViews>
    <sheetView zoomScaleNormal="100" workbookViewId="0">
      <selection activeCell="C8" sqref="C8"/>
    </sheetView>
  </sheetViews>
  <sheetFormatPr defaultRowHeight="15.6" x14ac:dyDescent="0.3"/>
  <cols>
    <col min="1" max="1" width="8.88671875" style="2"/>
    <col min="2" max="2" width="28.88671875" style="2" customWidth="1"/>
    <col min="3" max="3" width="15.109375" style="2" customWidth="1"/>
    <col min="4" max="4" width="8.88671875" style="2"/>
    <col min="5" max="5" width="126.33203125" style="2" customWidth="1"/>
    <col min="6" max="6" width="56.44140625" style="2" customWidth="1"/>
    <col min="7" max="16384" width="8.88671875" style="2"/>
  </cols>
  <sheetData>
    <row r="2" spans="2:6" ht="23.4" x14ac:dyDescent="0.45">
      <c r="B2" s="26" t="s">
        <v>127</v>
      </c>
      <c r="C2" s="27"/>
      <c r="E2" s="9" t="s">
        <v>128</v>
      </c>
    </row>
    <row r="3" spans="2:6" ht="15.6" customHeight="1" x14ac:dyDescent="0.3">
      <c r="B3" s="10" t="s">
        <v>129</v>
      </c>
      <c r="C3" s="11">
        <f>C10</f>
        <v>3.3219849631871989</v>
      </c>
      <c r="E3" s="28" t="s">
        <v>130</v>
      </c>
    </row>
    <row r="4" spans="2:6" x14ac:dyDescent="0.3">
      <c r="B4" s="12" t="s">
        <v>131</v>
      </c>
      <c r="C4" s="13">
        <f>C11</f>
        <v>0.67648358654431939</v>
      </c>
      <c r="E4" s="29"/>
    </row>
    <row r="5" spans="2:6" x14ac:dyDescent="0.3">
      <c r="E5" s="29"/>
    </row>
    <row r="6" spans="2:6" ht="19.8" customHeight="1" x14ac:dyDescent="0.3">
      <c r="B6" s="14" t="s">
        <v>132</v>
      </c>
      <c r="C6" s="15"/>
      <c r="E6" s="30"/>
      <c r="F6" s="3"/>
    </row>
    <row r="7" spans="2:6" ht="15.6" customHeight="1" x14ac:dyDescent="0.3">
      <c r="B7" s="1" t="s">
        <v>119</v>
      </c>
      <c r="C7" s="16">
        <f>SUM(Table1[MDS Census])</f>
        <v>2301.597826086957</v>
      </c>
      <c r="E7" s="25" t="s">
        <v>133</v>
      </c>
    </row>
    <row r="8" spans="2:6" ht="18" customHeight="1" x14ac:dyDescent="0.3">
      <c r="B8" s="1" t="s">
        <v>120</v>
      </c>
      <c r="C8" s="16">
        <f>SUM(Table1[Total Care Staffing Hours])</f>
        <v>7645.8733695652163</v>
      </c>
      <c r="E8" s="25"/>
    </row>
    <row r="9" spans="2:6" ht="16.2" thickBot="1" x14ac:dyDescent="0.35">
      <c r="B9" s="1" t="s">
        <v>121</v>
      </c>
      <c r="C9" s="16">
        <f>SUM(Table1[RN Hours])</f>
        <v>1556.9931521739134</v>
      </c>
      <c r="E9" s="25"/>
    </row>
    <row r="10" spans="2:6" x14ac:dyDescent="0.3">
      <c r="B10" s="17" t="s">
        <v>122</v>
      </c>
      <c r="C10" s="18">
        <f>C8/C7</f>
        <v>3.3219849631871989</v>
      </c>
      <c r="E10" s="25"/>
    </row>
    <row r="11" spans="2:6" ht="16.2" thickBot="1" x14ac:dyDescent="0.35">
      <c r="B11" s="19" t="s">
        <v>123</v>
      </c>
      <c r="C11" s="20">
        <f>C9/C7</f>
        <v>0.67648358654431939</v>
      </c>
      <c r="E11" s="25" t="s">
        <v>134</v>
      </c>
    </row>
    <row r="12" spans="2:6" ht="16.2" customHeight="1" x14ac:dyDescent="0.3">
      <c r="E12" s="25"/>
    </row>
    <row r="13" spans="2:6" ht="15.6" customHeight="1" x14ac:dyDescent="0.3">
      <c r="B13" s="31" t="s">
        <v>135</v>
      </c>
      <c r="C13" s="32"/>
      <c r="E13" s="25"/>
    </row>
    <row r="14" spans="2:6" ht="18.600000000000001" customHeight="1" x14ac:dyDescent="0.3">
      <c r="B14" s="33"/>
      <c r="C14" s="34"/>
      <c r="E14" s="25"/>
    </row>
    <row r="15" spans="2:6" ht="18.600000000000001" customHeight="1" x14ac:dyDescent="0.3">
      <c r="B15" s="21"/>
      <c r="C15" s="21"/>
      <c r="E15" s="25" t="s">
        <v>30</v>
      </c>
    </row>
    <row r="16" spans="2:6" ht="32.4" customHeight="1" x14ac:dyDescent="0.3">
      <c r="B16" s="22"/>
      <c r="C16" s="22"/>
      <c r="E16" s="25"/>
    </row>
    <row r="17" spans="5:5" ht="15" customHeight="1" thickBot="1" x14ac:dyDescent="0.35">
      <c r="E17" s="23" t="s">
        <v>124</v>
      </c>
    </row>
    <row r="18" spans="5:5" ht="18.600000000000001" customHeight="1" x14ac:dyDescent="0.3">
      <c r="E18" s="24"/>
    </row>
    <row r="19" spans="5:5" ht="15.6" customHeight="1" x14ac:dyDescent="0.3"/>
    <row r="20" spans="5:5" ht="31.2" customHeight="1" x14ac:dyDescent="0.3">
      <c r="E20" s="24"/>
    </row>
    <row r="21" spans="5:5" x14ac:dyDescent="0.3">
      <c r="E21" s="24"/>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Sean</dc:creator>
  <cp:lastModifiedBy>Eric Goldwein</cp:lastModifiedBy>
  <dcterms:created xsi:type="dcterms:W3CDTF">2019-11-06T15:52:29Z</dcterms:created>
  <dcterms:modified xsi:type="dcterms:W3CDTF">2020-05-17T19:04:00Z</dcterms:modified>
</cp:coreProperties>
</file>