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F526741D-BFFF-4B8A-90FB-68F91A73605C}"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5" r:id="rId4"/>
    <sheet name="Notes" sheetId="6" r:id="rId5"/>
  </sheets>
  <definedNames>
    <definedName name="_xlnm._FilterDatabase" localSheetId="1" hidden="1">'Contract Staff'!$A$1:$N$60</definedName>
    <definedName name="_xlnm._FilterDatabase" localSheetId="0" hidden="1">'Direct Care Staff'!$A$1:$K$60</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3" i="6"/>
  <c r="C5" i="5" l="1"/>
  <c r="C4" i="5"/>
  <c r="C3" i="5"/>
  <c r="C7" i="5" l="1"/>
  <c r="C6" i="5"/>
  <c r="P60" i="1" l="1"/>
  <c r="Q60" i="1" s="1"/>
  <c r="L60" i="1"/>
  <c r="M60" i="1" s="1"/>
  <c r="P59" i="1"/>
  <c r="Q59" i="1" s="1"/>
  <c r="L59" i="1"/>
  <c r="M59" i="1" s="1"/>
  <c r="P58" i="1"/>
  <c r="Q58" i="1" s="1"/>
  <c r="L58" i="1"/>
  <c r="M58" i="1" s="1"/>
  <c r="P57" i="1"/>
  <c r="Q57" i="1" s="1"/>
  <c r="L57" i="1"/>
  <c r="M57" i="1" s="1"/>
  <c r="P56" i="1"/>
  <c r="Q56" i="1" s="1"/>
  <c r="L56" i="1"/>
  <c r="M56" i="1" s="1"/>
  <c r="P55" i="1"/>
  <c r="Q55" i="1" s="1"/>
  <c r="L55" i="1"/>
  <c r="M55" i="1" s="1"/>
  <c r="P54" i="1"/>
  <c r="Q54" i="1" s="1"/>
  <c r="L54" i="1"/>
  <c r="M54" i="1" s="1"/>
  <c r="P53" i="1"/>
  <c r="Q53" i="1" s="1"/>
  <c r="L53" i="1"/>
  <c r="M53" i="1" s="1"/>
  <c r="P52" i="1"/>
  <c r="Q52" i="1" s="1"/>
  <c r="L52" i="1"/>
  <c r="M52" i="1" s="1"/>
  <c r="P51" i="1"/>
  <c r="Q51" i="1" s="1"/>
  <c r="L51" i="1"/>
  <c r="M51" i="1" s="1"/>
  <c r="P50" i="1"/>
  <c r="Q50" i="1" s="1"/>
  <c r="L50" i="1"/>
  <c r="M50" i="1" s="1"/>
  <c r="P49" i="1"/>
  <c r="Q49" i="1" s="1"/>
  <c r="L49" i="1"/>
  <c r="M49" i="1" s="1"/>
  <c r="P48" i="1"/>
  <c r="Q48" i="1" s="1"/>
  <c r="L48" i="1"/>
  <c r="M48" i="1" s="1"/>
  <c r="P47" i="1"/>
  <c r="Q47" i="1" s="1"/>
  <c r="L47" i="1"/>
  <c r="M47" i="1" s="1"/>
  <c r="P46" i="1"/>
  <c r="Q46" i="1" s="1"/>
  <c r="L46" i="1"/>
  <c r="M46" i="1" s="1"/>
  <c r="P45" i="1"/>
  <c r="Q45" i="1" s="1"/>
  <c r="L45" i="1"/>
  <c r="M45" i="1" s="1"/>
  <c r="P44" i="1"/>
  <c r="Q44" i="1" s="1"/>
  <c r="L44" i="1"/>
  <c r="M44" i="1" s="1"/>
  <c r="P43" i="1"/>
  <c r="Q43" i="1" s="1"/>
  <c r="L43" i="1"/>
  <c r="M43" i="1" s="1"/>
  <c r="P42" i="1"/>
  <c r="Q42" i="1" s="1"/>
  <c r="L42" i="1"/>
  <c r="M42" i="1" s="1"/>
  <c r="P41" i="1"/>
  <c r="Q41" i="1" s="1"/>
  <c r="L41" i="1"/>
  <c r="M41" i="1" s="1"/>
  <c r="P40" i="1"/>
  <c r="Q40" i="1" s="1"/>
  <c r="L40" i="1"/>
  <c r="M40" i="1" s="1"/>
  <c r="P39" i="1"/>
  <c r="Q39" i="1" s="1"/>
  <c r="L39" i="1"/>
  <c r="M39" i="1" s="1"/>
  <c r="P38" i="1"/>
  <c r="Q38" i="1" s="1"/>
  <c r="L38" i="1"/>
  <c r="M38" i="1" s="1"/>
  <c r="P37" i="1"/>
  <c r="Q37" i="1" s="1"/>
  <c r="L37" i="1"/>
  <c r="M37" i="1" s="1"/>
  <c r="P36" i="1"/>
  <c r="Q36" i="1" s="1"/>
  <c r="L36" i="1"/>
  <c r="M36" i="1" s="1"/>
  <c r="P35" i="1"/>
  <c r="Q35" i="1" s="1"/>
  <c r="L35" i="1"/>
  <c r="M35" i="1" s="1"/>
  <c r="P34" i="1"/>
  <c r="Q34" i="1" s="1"/>
  <c r="L34" i="1"/>
  <c r="M34" i="1" s="1"/>
  <c r="P33" i="1"/>
  <c r="Q33" i="1" s="1"/>
  <c r="L33" i="1"/>
  <c r="M33" i="1" s="1"/>
  <c r="P32" i="1"/>
  <c r="Q32" i="1" s="1"/>
  <c r="L32" i="1"/>
  <c r="M32" i="1" s="1"/>
  <c r="P31" i="1"/>
  <c r="Q31" i="1" s="1"/>
  <c r="L31" i="1"/>
  <c r="M31" i="1" s="1"/>
  <c r="P30" i="1"/>
  <c r="Q30" i="1" s="1"/>
  <c r="L30" i="1"/>
  <c r="M30" i="1" s="1"/>
  <c r="P29" i="1"/>
  <c r="Q29" i="1" s="1"/>
  <c r="L29" i="1"/>
  <c r="M29" i="1" s="1"/>
  <c r="P28" i="1"/>
  <c r="Q28" i="1" s="1"/>
  <c r="L28" i="1"/>
  <c r="M28" i="1" s="1"/>
  <c r="P27" i="1"/>
  <c r="Q27" i="1" s="1"/>
  <c r="L27" i="1"/>
  <c r="M27" i="1" s="1"/>
  <c r="P26" i="1"/>
  <c r="Q26" i="1" s="1"/>
  <c r="L26" i="1"/>
  <c r="M26" i="1" s="1"/>
  <c r="P25" i="1"/>
  <c r="Q25" i="1" s="1"/>
  <c r="L25" i="1"/>
  <c r="M25" i="1" s="1"/>
  <c r="P24" i="1"/>
  <c r="Q24" i="1" s="1"/>
  <c r="L24" i="1"/>
  <c r="M24" i="1" s="1"/>
  <c r="P23" i="1"/>
  <c r="Q23" i="1" s="1"/>
  <c r="L23" i="1"/>
  <c r="M23" i="1" s="1"/>
  <c r="P22" i="1"/>
  <c r="Q22" i="1" s="1"/>
  <c r="L22" i="1"/>
  <c r="M22" i="1" s="1"/>
  <c r="P21" i="1"/>
  <c r="Q21" i="1" s="1"/>
  <c r="L21" i="1"/>
  <c r="M21" i="1" s="1"/>
  <c r="P20" i="1"/>
  <c r="Q20" i="1" s="1"/>
  <c r="L20" i="1"/>
  <c r="M20" i="1" s="1"/>
  <c r="P19" i="1"/>
  <c r="Q19" i="1" s="1"/>
  <c r="L19" i="1"/>
  <c r="M19" i="1" s="1"/>
  <c r="P18" i="1"/>
  <c r="Q18" i="1" s="1"/>
  <c r="L18" i="1"/>
  <c r="M18" i="1" s="1"/>
  <c r="P17" i="1"/>
  <c r="Q17" i="1" s="1"/>
  <c r="L17" i="1"/>
  <c r="M17" i="1" s="1"/>
  <c r="P16" i="1"/>
  <c r="Q16" i="1" s="1"/>
  <c r="L16" i="1"/>
  <c r="M16" i="1" s="1"/>
  <c r="P15" i="1"/>
  <c r="Q15" i="1" s="1"/>
  <c r="L15" i="1"/>
  <c r="M15" i="1" s="1"/>
  <c r="P14" i="1"/>
  <c r="Q14" i="1" s="1"/>
  <c r="L14" i="1"/>
  <c r="M14" i="1" s="1"/>
  <c r="P13" i="1"/>
  <c r="Q13" i="1" s="1"/>
  <c r="L13" i="1"/>
  <c r="M13" i="1" s="1"/>
  <c r="P12" i="1"/>
  <c r="Q12" i="1" s="1"/>
  <c r="L12" i="1"/>
  <c r="M12" i="1" s="1"/>
  <c r="P11" i="1"/>
  <c r="Q11" i="1" s="1"/>
  <c r="L11" i="1"/>
  <c r="M11" i="1" s="1"/>
  <c r="P10" i="1"/>
  <c r="Q10" i="1" s="1"/>
  <c r="L10" i="1"/>
  <c r="M10" i="1" s="1"/>
  <c r="P9" i="1"/>
  <c r="Q9" i="1" s="1"/>
  <c r="L9" i="1"/>
  <c r="M9" i="1" s="1"/>
  <c r="P8" i="1"/>
  <c r="Q8" i="1" s="1"/>
  <c r="L8" i="1"/>
  <c r="M8" i="1" s="1"/>
  <c r="P7" i="1"/>
  <c r="Q7" i="1" s="1"/>
  <c r="L7" i="1"/>
  <c r="M7" i="1" s="1"/>
  <c r="P6" i="1"/>
  <c r="Q6" i="1" s="1"/>
  <c r="L6" i="1"/>
  <c r="M6" i="1" s="1"/>
  <c r="P5" i="1"/>
  <c r="Q5" i="1" s="1"/>
  <c r="L5" i="1"/>
  <c r="M5" i="1" s="1"/>
  <c r="P4" i="1"/>
  <c r="Q4" i="1" s="1"/>
  <c r="L4" i="1"/>
  <c r="M4" i="1" s="1"/>
  <c r="P3" i="1"/>
  <c r="Q3" i="1" s="1"/>
  <c r="L3" i="1"/>
  <c r="M3" i="1" s="1"/>
  <c r="P2" i="1"/>
  <c r="Q2" i="1" s="1"/>
  <c r="L2" i="1"/>
  <c r="M2" i="1" s="1"/>
  <c r="N60" i="2" l="1"/>
  <c r="K60" i="2"/>
  <c r="H60" i="2"/>
  <c r="N59" i="2"/>
  <c r="K59" i="2"/>
  <c r="H59" i="2"/>
  <c r="N58" i="2"/>
  <c r="K58" i="2"/>
  <c r="H58" i="2"/>
  <c r="N57" i="2"/>
  <c r="K57" i="2"/>
  <c r="H57" i="2"/>
  <c r="N56" i="2"/>
  <c r="K56" i="2"/>
  <c r="H56" i="2"/>
  <c r="N55" i="2"/>
  <c r="K55" i="2"/>
  <c r="H55" i="2"/>
  <c r="N54" i="2"/>
  <c r="K54" i="2"/>
  <c r="H54" i="2"/>
  <c r="N53" i="2"/>
  <c r="K53" i="2"/>
  <c r="H53" i="2"/>
  <c r="N52" i="2"/>
  <c r="K52" i="2"/>
  <c r="H52" i="2"/>
  <c r="N51" i="2"/>
  <c r="K51" i="2"/>
  <c r="H51" i="2"/>
  <c r="N50" i="2"/>
  <c r="K50" i="2"/>
  <c r="H50" i="2"/>
  <c r="N49" i="2"/>
  <c r="K49" i="2"/>
  <c r="H49" i="2"/>
  <c r="N48" i="2"/>
  <c r="K48" i="2"/>
  <c r="H48" i="2"/>
  <c r="N47" i="2"/>
  <c r="K47" i="2"/>
  <c r="H47" i="2"/>
  <c r="N46" i="2"/>
  <c r="K46" i="2"/>
  <c r="H46" i="2"/>
  <c r="N45" i="2"/>
  <c r="K45" i="2"/>
  <c r="H45" i="2"/>
  <c r="N44" i="2"/>
  <c r="K44" i="2"/>
  <c r="H44" i="2"/>
  <c r="N43" i="2"/>
  <c r="K43" i="2"/>
  <c r="H43" i="2"/>
  <c r="N42" i="2"/>
  <c r="K42" i="2"/>
  <c r="H42" i="2"/>
  <c r="N41" i="2"/>
  <c r="K41" i="2"/>
  <c r="H41" i="2"/>
  <c r="N40" i="2"/>
  <c r="K40" i="2"/>
  <c r="H40" i="2"/>
  <c r="N39" i="2"/>
  <c r="K39" i="2"/>
  <c r="H39" i="2"/>
  <c r="N38" i="2"/>
  <c r="K38" i="2"/>
  <c r="H38" i="2"/>
  <c r="N37" i="2"/>
  <c r="K37" i="2"/>
  <c r="H37" i="2"/>
  <c r="N36" i="2"/>
  <c r="K36" i="2"/>
  <c r="H36" i="2"/>
  <c r="N35" i="2"/>
  <c r="K35" i="2"/>
  <c r="H35" i="2"/>
  <c r="N34" i="2"/>
  <c r="K34" i="2"/>
  <c r="H34" i="2"/>
  <c r="N33" i="2"/>
  <c r="K33" i="2"/>
  <c r="H33" i="2"/>
  <c r="N32" i="2"/>
  <c r="K32" i="2"/>
  <c r="H32" i="2"/>
  <c r="N31" i="2"/>
  <c r="K31" i="2"/>
  <c r="H31" i="2"/>
  <c r="N30" i="2"/>
  <c r="K30" i="2"/>
  <c r="H30" i="2"/>
  <c r="N29" i="2"/>
  <c r="K29" i="2"/>
  <c r="H29" i="2"/>
  <c r="N28" i="2"/>
  <c r="K28" i="2"/>
  <c r="H28" i="2"/>
  <c r="N27" i="2"/>
  <c r="K27" i="2"/>
  <c r="H27" i="2"/>
  <c r="N26" i="2"/>
  <c r="K26" i="2"/>
  <c r="H26" i="2"/>
  <c r="N25" i="2"/>
  <c r="K25" i="2"/>
  <c r="H25" i="2"/>
  <c r="N24" i="2"/>
  <c r="K24" i="2"/>
  <c r="H24" i="2"/>
  <c r="N23" i="2"/>
  <c r="K23" i="2"/>
  <c r="H23" i="2"/>
  <c r="N22" i="2"/>
  <c r="K22" i="2"/>
  <c r="H22" i="2"/>
  <c r="N21" i="2"/>
  <c r="K21" i="2"/>
  <c r="H21" i="2"/>
  <c r="N20" i="2"/>
  <c r="K20" i="2"/>
  <c r="H20" i="2"/>
  <c r="N19" i="2"/>
  <c r="K19" i="2"/>
  <c r="H19" i="2"/>
  <c r="N18" i="2"/>
  <c r="K18" i="2"/>
  <c r="H18" i="2"/>
  <c r="N17" i="2"/>
  <c r="K17" i="2"/>
  <c r="H17" i="2"/>
  <c r="N16" i="2"/>
  <c r="K16" i="2"/>
  <c r="H16" i="2"/>
  <c r="N15" i="2"/>
  <c r="K15" i="2"/>
  <c r="H15" i="2"/>
  <c r="N14" i="2"/>
  <c r="K14" i="2"/>
  <c r="H14" i="2"/>
  <c r="N13" i="2"/>
  <c r="K13" i="2"/>
  <c r="H13" i="2"/>
  <c r="N12" i="2"/>
  <c r="K12" i="2"/>
  <c r="H12" i="2"/>
  <c r="N11" i="2"/>
  <c r="K11" i="2"/>
  <c r="H11" i="2"/>
  <c r="N10" i="2"/>
  <c r="K10" i="2"/>
  <c r="H10" i="2"/>
  <c r="N9" i="2"/>
  <c r="K9" i="2"/>
  <c r="H9" i="2"/>
  <c r="N8" i="2"/>
  <c r="K8" i="2"/>
  <c r="H8" i="2"/>
  <c r="N7" i="2"/>
  <c r="K7" i="2"/>
  <c r="H7" i="2"/>
  <c r="N6" i="2"/>
  <c r="K6" i="2"/>
  <c r="H6" i="2"/>
  <c r="N5" i="2"/>
  <c r="K5" i="2"/>
  <c r="H5" i="2"/>
  <c r="N4" i="2"/>
  <c r="K4" i="2"/>
  <c r="H4" i="2"/>
  <c r="N3" i="2"/>
  <c r="K3" i="2"/>
  <c r="H3" i="2"/>
  <c r="N2" i="2"/>
  <c r="K2" i="2"/>
  <c r="H2" i="2"/>
  <c r="K60" i="3"/>
  <c r="I60" i="3"/>
  <c r="J60" i="3" s="1"/>
  <c r="K59" i="3"/>
  <c r="I59" i="3"/>
  <c r="J59" i="3" s="1"/>
  <c r="K58" i="3"/>
  <c r="I58" i="3"/>
  <c r="J58" i="3" s="1"/>
  <c r="K57" i="3"/>
  <c r="I57" i="3"/>
  <c r="J57" i="3" s="1"/>
  <c r="K56" i="3"/>
  <c r="I56" i="3"/>
  <c r="J56" i="3" s="1"/>
  <c r="K55" i="3"/>
  <c r="I55" i="3"/>
  <c r="J55" i="3" s="1"/>
  <c r="K54" i="3"/>
  <c r="I54" i="3"/>
  <c r="J54" i="3" s="1"/>
  <c r="K53" i="3"/>
  <c r="I53" i="3"/>
  <c r="J53" i="3" s="1"/>
  <c r="K52" i="3"/>
  <c r="I52" i="3"/>
  <c r="J52" i="3" s="1"/>
  <c r="K51" i="3"/>
  <c r="I51" i="3"/>
  <c r="J51" i="3" s="1"/>
  <c r="K50" i="3"/>
  <c r="I50" i="3"/>
  <c r="J50" i="3" s="1"/>
  <c r="K49" i="3"/>
  <c r="I49" i="3"/>
  <c r="J49" i="3" s="1"/>
  <c r="K48" i="3"/>
  <c r="J48" i="3"/>
  <c r="I48" i="3"/>
  <c r="K47" i="3"/>
  <c r="I47" i="3"/>
  <c r="J47" i="3" s="1"/>
  <c r="K46" i="3"/>
  <c r="I46" i="3"/>
  <c r="J46" i="3" s="1"/>
  <c r="K45" i="3"/>
  <c r="I45" i="3"/>
  <c r="J45" i="3" s="1"/>
  <c r="K44" i="3"/>
  <c r="I44" i="3"/>
  <c r="J44" i="3" s="1"/>
  <c r="K43" i="3"/>
  <c r="I43" i="3"/>
  <c r="J43" i="3" s="1"/>
  <c r="K42" i="3"/>
  <c r="I42" i="3"/>
  <c r="J42" i="3" s="1"/>
  <c r="K41" i="3"/>
  <c r="I41" i="3"/>
  <c r="J41" i="3" s="1"/>
  <c r="K40" i="3"/>
  <c r="I40" i="3"/>
  <c r="J40" i="3" s="1"/>
  <c r="K39" i="3"/>
  <c r="I39" i="3"/>
  <c r="J39" i="3" s="1"/>
  <c r="K38" i="3"/>
  <c r="I38" i="3"/>
  <c r="J38" i="3" s="1"/>
  <c r="K37" i="3"/>
  <c r="I37" i="3"/>
  <c r="J37" i="3" s="1"/>
  <c r="K36" i="3"/>
  <c r="I36" i="3"/>
  <c r="J36" i="3" s="1"/>
  <c r="K35" i="3"/>
  <c r="I35" i="3"/>
  <c r="J35" i="3" s="1"/>
  <c r="K34" i="3"/>
  <c r="I34" i="3"/>
  <c r="J34" i="3" s="1"/>
  <c r="K33" i="3"/>
  <c r="I33" i="3"/>
  <c r="J33" i="3" s="1"/>
  <c r="K32" i="3"/>
  <c r="I32" i="3"/>
  <c r="J32" i="3" s="1"/>
  <c r="K31" i="3"/>
  <c r="I31" i="3"/>
  <c r="J31" i="3" s="1"/>
  <c r="K30" i="3"/>
  <c r="I30" i="3"/>
  <c r="J30" i="3" s="1"/>
  <c r="K29" i="3"/>
  <c r="I29" i="3"/>
  <c r="J29" i="3" s="1"/>
  <c r="K28" i="3"/>
  <c r="I28" i="3"/>
  <c r="J28" i="3" s="1"/>
  <c r="K27" i="3"/>
  <c r="I27" i="3"/>
  <c r="J27" i="3" s="1"/>
  <c r="K26" i="3"/>
  <c r="I26" i="3"/>
  <c r="J26" i="3" s="1"/>
  <c r="K25" i="3"/>
  <c r="I25" i="3"/>
  <c r="J25" i="3" s="1"/>
  <c r="K24" i="3"/>
  <c r="J24" i="3"/>
  <c r="I24" i="3"/>
  <c r="K23" i="3"/>
  <c r="I23" i="3"/>
  <c r="J23" i="3" s="1"/>
  <c r="K22" i="3"/>
  <c r="I22" i="3"/>
  <c r="J22" i="3" s="1"/>
  <c r="K21" i="3"/>
  <c r="I21" i="3"/>
  <c r="J21" i="3" s="1"/>
  <c r="K20" i="3"/>
  <c r="I20" i="3"/>
  <c r="J20" i="3" s="1"/>
  <c r="K19" i="3"/>
  <c r="I19" i="3"/>
  <c r="J19" i="3" s="1"/>
  <c r="K18" i="3"/>
  <c r="I18" i="3"/>
  <c r="J18" i="3" s="1"/>
  <c r="K17" i="3"/>
  <c r="I17" i="3"/>
  <c r="J17" i="3" s="1"/>
  <c r="K16" i="3"/>
  <c r="I16" i="3"/>
  <c r="J16" i="3" s="1"/>
  <c r="K15" i="3"/>
  <c r="I15" i="3"/>
  <c r="J15" i="3" s="1"/>
  <c r="K14" i="3"/>
  <c r="I14" i="3"/>
  <c r="J14" i="3" s="1"/>
  <c r="K13" i="3"/>
  <c r="I13" i="3"/>
  <c r="J13" i="3" s="1"/>
  <c r="K12" i="3"/>
  <c r="I12" i="3"/>
  <c r="J12" i="3" s="1"/>
  <c r="K11" i="3"/>
  <c r="I11" i="3"/>
  <c r="J11" i="3" s="1"/>
  <c r="K10" i="3"/>
  <c r="I10" i="3"/>
  <c r="J10" i="3" s="1"/>
  <c r="K9" i="3"/>
  <c r="I9" i="3"/>
  <c r="J9" i="3" s="1"/>
  <c r="K8" i="3"/>
  <c r="I8" i="3"/>
  <c r="J8" i="3" s="1"/>
  <c r="K7" i="3"/>
  <c r="I7" i="3"/>
  <c r="J7" i="3" s="1"/>
  <c r="K6" i="3"/>
  <c r="I6" i="3"/>
  <c r="J6" i="3" s="1"/>
  <c r="K5" i="3"/>
  <c r="I5" i="3"/>
  <c r="J5" i="3" s="1"/>
  <c r="K4" i="3"/>
  <c r="I4" i="3"/>
  <c r="J4" i="3" s="1"/>
  <c r="K3" i="3"/>
  <c r="I3" i="3"/>
  <c r="J3" i="3" s="1"/>
  <c r="K2" i="3"/>
  <c r="I2" i="3"/>
  <c r="J2" i="3" s="1"/>
</calcChain>
</file>

<file path=xl/sharedStrings.xml><?xml version="1.0" encoding="utf-8"?>
<sst xmlns="http://schemas.openxmlformats.org/spreadsheetml/2006/main" count="764" uniqueCount="135">
  <si>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</si>
  <si>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</si>
  <si>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</si>
  <si>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</si>
  <si>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</si>
  <si>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</si>
  <si>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</si>
  <si>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</si>
  <si>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</si>
  <si>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</si>
  <si>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</si>
  <si>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</si>
  <si>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</si>
  <si>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</si>
  <si>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</si>
  <si>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</si>
  <si>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</si>
  <si>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</si>
  <si>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</si>
  <si>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</si>
  <si>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</si>
  <si>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</si>
  <si>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</si>
  <si>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</si>
  <si>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</si>
  <si>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</si>
  <si>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</si>
  <si>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</si>
  <si>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</si>
  <si>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</si>
  <si>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</si>
  <si>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</si>
  <si>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NV</t>
  </si>
  <si>
    <t>ADVANCED HEALTH CARE OF HENDERSON</t>
  </si>
  <si>
    <t>LAS VEGAS</t>
  </si>
  <si>
    <t>Clark</t>
  </si>
  <si>
    <t>ADVANCED HEALTH CARE OF LAS VEGAS</t>
  </si>
  <si>
    <t>ADVANCED HEALTH CARE OF RENO</t>
  </si>
  <si>
    <t>RENO</t>
  </si>
  <si>
    <t>Washoe</t>
  </si>
  <si>
    <t>ADVANCED HEALTH CARE OF SUMMERLIN</t>
  </si>
  <si>
    <t>ALTA SKILLED NURSING AND REHABILITATION CENTER</t>
  </si>
  <si>
    <t>BATTLE MOUNTAIN GENERAL HOSPITAL</t>
  </si>
  <si>
    <t>BATTLE MOUNTAIN</t>
  </si>
  <si>
    <t>Lander</t>
  </si>
  <si>
    <t>BOULDER CITY HOSPITAL SNF</t>
  </si>
  <si>
    <t>BOULDER CITY</t>
  </si>
  <si>
    <t>CANYON VISTA POST ACUTE</t>
  </si>
  <si>
    <t>CAREMERIDIAN-BUFFALO</t>
  </si>
  <si>
    <t>CARSON NURSING AND REHABILITATION CENTER</t>
  </si>
  <si>
    <t>CARSON CITY</t>
  </si>
  <si>
    <t>Carson City</t>
  </si>
  <si>
    <t>CARSON TAHOE TRANSITIONAL REHABILITATION CENTER</t>
  </si>
  <si>
    <t>COLLEGE PARK REHABILITATION CENTER</t>
  </si>
  <si>
    <t>NORTH LAS VEGAS</t>
  </si>
  <si>
    <t>DELMAR GARDENS OF GREEN VALLEY</t>
  </si>
  <si>
    <t>HENDERSON</t>
  </si>
  <si>
    <t>DESERT HILLS POST-ACUTE &amp; REHABILITATION CENTER</t>
  </si>
  <si>
    <t>EL JEN CONVALESCENT HOSPITAL AND RETIREMENT CENTER</t>
  </si>
  <si>
    <t>GARDNERVILLE  HEALTH &amp; REHAB  CENTER</t>
  </si>
  <si>
    <t>GARDNERVILLE</t>
  </si>
  <si>
    <t>Douglas</t>
  </si>
  <si>
    <t>HARMONY MANOR SKILLED NURSING FACILITY</t>
  </si>
  <si>
    <t>WINNEMUCCA</t>
  </si>
  <si>
    <t>Humboldt</t>
  </si>
  <si>
    <t>HEARTHSTONE OF NORTHERN NEVADA</t>
  </si>
  <si>
    <t>SPARKS</t>
  </si>
  <si>
    <t>HIGHLAND MANOR OF ELKO</t>
  </si>
  <si>
    <t>ELKO</t>
  </si>
  <si>
    <t>Elko</t>
  </si>
  <si>
    <t>HIGHLAND MANOR OF FALLON</t>
  </si>
  <si>
    <t>FALLON</t>
  </si>
  <si>
    <t>Churchill</t>
  </si>
  <si>
    <t>HIGHLAND MANOR OF MESQUITE</t>
  </si>
  <si>
    <t>MESQUITE</t>
  </si>
  <si>
    <t>HORIZON HEALTH AND REHABILITATION CENTER</t>
  </si>
  <si>
    <t>HORIZON RIDGE SKILLED NURSING &amp; REHABILITATION CTR</t>
  </si>
  <si>
    <t>KINDRED HOSPITAL - LAS VEGAS (FLAMINGO) - SNF/DP</t>
  </si>
  <si>
    <t>KINDRED TRANSITIONAL CARE &amp; REHABILITATION-SPRING</t>
  </si>
  <si>
    <t>LAKE MEAD HEALTH AND REHABILITATION CENTER</t>
  </si>
  <si>
    <t>LAKESIDE HEALTH &amp; WELLNESS SUITES</t>
  </si>
  <si>
    <t>LAS VEGAS POST ACUTE &amp; REHABILITATION</t>
  </si>
  <si>
    <t>LAS VENTANAS RETIREMENT COMM SNF</t>
  </si>
  <si>
    <t>LEFA SERAN SNF</t>
  </si>
  <si>
    <t>HAWTHORNE</t>
  </si>
  <si>
    <t>Mineral</t>
  </si>
  <si>
    <t>LIFE CARE CENTER OF LAS VEGAS</t>
  </si>
  <si>
    <t>LIFE CARE CENTER OF RENO</t>
  </si>
  <si>
    <t>LIFE CARE CENTER OF SOUTH LAS VEGAS</t>
  </si>
  <si>
    <t>MARQUIS CARE AT CENTENNIAL HILLS</t>
  </si>
  <si>
    <t>MARQUIS PLAZA REGENCY POST ACUTE REHAB</t>
  </si>
  <si>
    <t>MISSION PINES NURSING &amp; REHABILITATION CENTER</t>
  </si>
  <si>
    <t>MOUNTAIN VIEW CARE CENTER</t>
  </si>
  <si>
    <t>MOUNTAIN VIEW HEALTH &amp; REHAB</t>
  </si>
  <si>
    <t>NEURORESTORATIVE 4 KIDS</t>
  </si>
  <si>
    <t>NEVADA STATE VETERANS HOME - BOULDER CITY</t>
  </si>
  <si>
    <t>NORTH LAS VEGAS CARE CENTER</t>
  </si>
  <si>
    <t>ORMSBY POST ACUTE REHAB</t>
  </si>
  <si>
    <t>PAHRUMP HEALTH AND REHABILITATION CENTER</t>
  </si>
  <si>
    <t>PAHRUMP</t>
  </si>
  <si>
    <t>Nye</t>
  </si>
  <si>
    <t>PERSHING GENERAL HOSPITAL SNF</t>
  </si>
  <si>
    <t>LOVELOCK</t>
  </si>
  <si>
    <t>Pershing</t>
  </si>
  <si>
    <t>PREMIER HEALTH &amp; REHABILITATION CENTER OF LV, LP</t>
  </si>
  <si>
    <t>ROSEWOOD REHABILITATION CENTER</t>
  </si>
  <si>
    <t>SAGE CREEK POST-ACUTE</t>
  </si>
  <si>
    <t>SAINT JOSEPH TRANSITIONAL REHABILITATION CENTER</t>
  </si>
  <si>
    <t>SIERRA RIDGE HEALTH AND WELLNESS SUITES</t>
  </si>
  <si>
    <t>SILVER HILLS HEALTH CARE CENTER</t>
  </si>
  <si>
    <t>SILVER RIDGE HEALTHCARE CENTER</t>
  </si>
  <si>
    <t>SOUTH LYON MEDICAL CENTER</t>
  </si>
  <si>
    <t>YERINGTON</t>
  </si>
  <si>
    <t>Lyon</t>
  </si>
  <si>
    <t>SPANISH HILLS WELLNESS SUITES</t>
  </si>
  <si>
    <t>THE HEIGHTS OF SUMMERLIN, LLC</t>
  </si>
  <si>
    <t>TLC CARE CENTER</t>
  </si>
  <si>
    <t>TORREY PINES POST ACUTE AND REHABILITATION</t>
  </si>
  <si>
    <t>WELBROOK CENTENNIAL HILLS, LLC</t>
  </si>
  <si>
    <t>WHITE PINE CARE CENTER</t>
  </si>
  <si>
    <t>ELY</t>
  </si>
  <si>
    <t>White Pine</t>
  </si>
  <si>
    <t>WINGFIELD HILLS HEALTH &amp; WELLNESS</t>
  </si>
  <si>
    <t>State average calculations</t>
  </si>
  <si>
    <t>Let A = Sum of MDS avgs</t>
  </si>
  <si>
    <t>Let B = Sum of total staffing avgs</t>
  </si>
  <si>
    <t>Let C = Sum of RN hour avgs</t>
  </si>
  <si>
    <t>State staffing average =  B/A</t>
  </si>
  <si>
    <t>State RN average = C/A</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</si>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</sst>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8">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29">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4" xfId="0" applyNumberFormat="1" applyBorder="1"/>
    <xf numFmtId="2" fontId="0" fillId="0" borderId="5" xfId="0" applyNumberFormat="1" applyBorder="1"/>
    <xf numFmtId="2" fontId="6" fillId="6" borderId="6" xfId="0" applyNumberFormat="1" applyFont="1" applyFill="1" applyBorder="1"/>
    <xf numFmtId="2" fontId="6" fillId="6" borderId="7" xfId="0" applyNumberFormat="1" applyFont="1" applyFill="1" applyBorder="1"/>
    <xf numFmtId="2" fontId="6" fillId="6" borderId="8" xfId="0" applyNumberFormat="1" applyFont="1" applyFill="1" applyBorder="1"/>
    <xf numFmtId="2" fontId="6" fillId="6" borderId="9" xfId="0" applyNumberFormat="1" applyFont="1" applyFill="1" applyBorder="1"/>
    <xf numFmtId="0" fontId="7" fillId="0" borderId="0" xfId="0" applyFont="1"/>
    <xf numFmtId="0" fontId="7" fillId="0" borderId="12" xfId="0" applyFont="1" applyBorder="1" applyAlignment="1">
      <alignment vertical="top" wrapText="1"/>
    </xf>
    <xf numFmtId="0" fontId="4" fillId="0" borderId="0" xfId="2" applyFont="1" applyAlignment="1">
      <alignment horizontal="left" vertical="top" wrapText="1"/>
    </xf>
    <xf numFmtId="0" fontId="3" fillId="7" borderId="2" xfId="2" applyFont="1" applyFill="1" applyBorder="1" applyAlignment="1">
      <alignment vertical="top" wrapText="1"/>
    </xf>
    <xf numFmtId="2" fontId="4" fillId="7" borderId="3"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12" xfId="2" applyFont="1" applyBorder="1" applyAlignment="1">
      <alignment horizontal="left" vertical="top" wrapText="1"/>
    </xf>
    <xf numFmtId="0" fontId="7" fillId="0" borderId="12" xfId="0" applyFont="1" applyBorder="1"/>
    <xf numFmtId="2" fontId="6" fillId="5" borderId="2" xfId="0" applyNumberFormat="1" applyFont="1" applyFill="1" applyBorder="1" applyAlignment="1">
      <alignment horizontal="center"/>
    </xf>
    <xf numFmtId="2" fontId="6" fillId="5" borderId="3" xfId="0" applyNumberFormat="1" applyFont="1" applyFill="1" applyBorder="1" applyAlignment="1">
      <alignment horizontal="center"/>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B87528-6719-4CAD-A9AB-CFFFAAC4B116}" name="Table1" displayName="Table1" ref="A1:K60" totalsRowShown="0" headerRowDxfId="38" headerRowBorderDxfId="37" tableBorderDxfId="36">
  <autoFilter ref="A1:K60" xr:uid="{00000000-0009-0000-0000-000000000000}"/>
  <tableColumns count="11">
    <tableColumn id="1" xr3:uid="{D3FC98BE-CA96-4809-8313-DF95C538D4B5}" name="State"/>
    <tableColumn id="2" xr3:uid="{14D85171-A30B-4BDA-B3FB-4765BEF30126}" name="Provider Name"/>
    <tableColumn id="3" xr3:uid="{5C96DADB-4659-4CA1-8B18-CB65F9E256E7}" name="City "/>
    <tableColumn id="4" xr3:uid="{371AC10F-DDBD-4434-BD20-1468018F66D7}" name="County"/>
    <tableColumn id="5" xr3:uid="{C904CECF-9B52-4F29-8941-7F941FDF6311}" name="MDS Census" dataDxfId="35"/>
    <tableColumn id="6" xr3:uid="{4ACAE073-47E0-42BD-B23B-226442ED38FC}" name="RN Hours" dataDxfId="34"/>
    <tableColumn id="7" xr3:uid="{D7A5C0C1-4518-4CB9-801B-FB406E1F77D6}" name="LPN Hours" dataDxfId="33"/>
    <tableColumn id="8" xr3:uid="{40B3E94C-5E1F-4FF4-9107-DF02CC83BA0E}" name="CNA Hours " dataDxfId="32"/>
    <tableColumn id="9" xr3:uid="{1419703B-FCA8-490E-A4B4-6EFE98AB5F05}" name="Total Care Staffing Hours" dataDxfId="31">
      <calculatedColumnFormula>SUM(F2:H2)</calculatedColumnFormula>
    </tableColumn>
    <tableColumn id="10" xr3:uid="{C66C8EEF-BCC5-406E-BF2F-E1AC45828B61}" name="Avg Total Staffing Hours Per Resident Per Day" dataDxfId="30">
      <calculatedColumnFormula>I2/E2</calculatedColumnFormula>
    </tableColumn>
    <tableColumn id="11" xr3:uid="{846D1862-39ED-4C60-AC77-6D914FB4EEC4}"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FE0BEA8-3452-4113-846B-8FA2C39903C3}" name="Table2" displayName="Table2" ref="A1:N60" totalsRowShown="0" headerRowDxfId="28" headerRowBorderDxfId="27" tableBorderDxfId="26">
  <autoFilter ref="A1:N60" xr:uid="{00000000-0009-0000-0000-000001000000}"/>
  <tableColumns count="14">
    <tableColumn id="1" xr3:uid="{F86489B6-0350-4E4A-92FA-B9B697FA5C78}" name="State"/>
    <tableColumn id="2" xr3:uid="{F4D440A8-49F0-4DEE-9212-44ED2BDBA08E}" name="Provider Name"/>
    <tableColumn id="3" xr3:uid="{02E36C58-68E7-48EF-98C8-AEAC902D7BDF}" name="City "/>
    <tableColumn id="4" xr3:uid="{5FA9627C-7F64-4CDE-BAFC-D369FB6A3DBF}" name="County"/>
    <tableColumn id="5" xr3:uid="{7004FED1-AFD5-4F0A-B84B-D472088685E1}" name="MDS Census" dataDxfId="25"/>
    <tableColumn id="6" xr3:uid="{E9D31570-67D4-43F5-9DA1-AFFC7ED5D080}" name="RN Hours" dataDxfId="24"/>
    <tableColumn id="7" xr3:uid="{12C70686-D280-401C-A2CE-1C3405592168}" name="RN Hours Contract" dataDxfId="23"/>
    <tableColumn id="8" xr3:uid="{2BB0C63A-822D-4A64-821D-B366FCDC1A57}" name="Percent RN Hours Contract" dataDxfId="22">
      <calculatedColumnFormula>G2/F2</calculatedColumnFormula>
    </tableColumn>
    <tableColumn id="9" xr3:uid="{B6DBEC9C-1892-4574-A352-FB03DCDE2D6D}" name="LPN Hours" dataDxfId="21"/>
    <tableColumn id="10" xr3:uid="{97F7F8C7-998D-44AA-9414-8C2066517C48}" name="LPN Hours Contract" dataDxfId="20"/>
    <tableColumn id="11" xr3:uid="{0BB4A350-B65F-4FF0-AC7E-EEC631DBBE38}" name="Percent LPN Hours Contract" dataDxfId="19">
      <calculatedColumnFormula>J2/I2</calculatedColumnFormula>
    </tableColumn>
    <tableColumn id="12" xr3:uid="{0C9652FB-F0B8-4FC3-AAC5-E711DB211BD3}" name="CNA Hours" dataDxfId="18"/>
    <tableColumn id="13" xr3:uid="{5B3C3CFF-90D6-4CF1-90A5-4889B7F608F2}" name="CNA Hours Contract" dataDxfId="17"/>
    <tableColumn id="14" xr3:uid="{21A7ED8E-0714-4867-8506-0543723E2BD4}"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359E8F-DF97-4C23-B79C-0985ED862853}" name="Table3" displayName="Table3" ref="A1:Q60" totalsRowShown="0" headerRowDxfId="15" headerRowBorderDxfId="14" tableBorderDxfId="13">
  <autoFilter ref="A1:Q60" xr:uid="{F947F7F5-61DE-4A71-A72C-BB98F5BE34D0}"/>
  <tableColumns count="17">
    <tableColumn id="1" xr3:uid="{FCD765CD-53A4-4826-B4CD-D0282070677C}" name="State"/>
    <tableColumn id="2" xr3:uid="{070A3EAC-CC77-45C9-8BFF-0AD29C3C0A8F}" name="Provider Name"/>
    <tableColumn id="3" xr3:uid="{74FE612B-E165-4B4F-9115-C2A54D8A57A7}" name="City "/>
    <tableColumn id="4" xr3:uid="{E07B55FF-83DB-4649-892F-43189DBD440E}" name="County"/>
    <tableColumn id="5" xr3:uid="{74791D13-5B7F-44BC-9E96-3822E2B8626F}" name="MDS Census" dataDxfId="12"/>
    <tableColumn id="6" xr3:uid="{50B8809C-2581-4877-86DA-04CF6C4DFD3A}" name="Administrator Hours" dataDxfId="11"/>
    <tableColumn id="7" xr3:uid="{0F815DDD-A5AB-4647-84C3-B099875F409F}" name="Medical Director Hours" dataDxfId="10"/>
    <tableColumn id="8" xr3:uid="{99A71A17-68AF-4F1B-A457-C4D85FEC6681}" name="Pharmacist Hours" dataDxfId="9"/>
    <tableColumn id="9" xr3:uid="{D7272FA0-D2B1-4E3A-A26E-07FB038D2AFC}" name="Dietician Hours" dataDxfId="8"/>
    <tableColumn id="10" xr3:uid="{309FA55C-BAED-4027-A152-7C07D5DE9968}" name="Hours Qualified Activities Professional" dataDxfId="7"/>
    <tableColumn id="11" xr3:uid="{028B8F50-A819-47DF-B008-19E9379D5135}" name="Hours Other Activities Professional" dataDxfId="6"/>
    <tableColumn id="12" xr3:uid="{6304D048-E2CE-42E9-BD66-5FDDCA844D2C}" name="Total Hours Activities Staff" dataDxfId="5">
      <calculatedColumnFormula>SUM(J2,K2)</calculatedColumnFormula>
    </tableColumn>
    <tableColumn id="13" xr3:uid="{83C3A5FF-2896-424C-A4A3-99A934F33CAA}" name="Average Activities Staff Hours Per Resident Per Day" dataDxfId="4">
      <calculatedColumnFormula>L2/E2</calculatedColumnFormula>
    </tableColumn>
    <tableColumn id="14" xr3:uid="{68009BBA-04A3-42F3-85AC-79B910963860}" name="Hours Qualified Social Work Staff" dataDxfId="3"/>
    <tableColumn id="15" xr3:uid="{9077860F-4F23-4EB8-A810-96E586561F2C}" name="Hours Other Social Work Staff" dataDxfId="2"/>
    <tableColumn id="16" xr3:uid="{8ED06BD3-EEA7-422D-9887-5EF761296A94}" name="Total Hours Social Work Staff" dataDxfId="1">
      <calculatedColumnFormula>SUM(N2,O2)</calculatedColumnFormula>
    </tableColumn>
    <tableColumn id="17" xr3:uid="{DBC287D4-CC13-434C-807C-E4BA610976E0}"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0"/>
  <sheetViews>
    <sheetView tabSelected="1" workbookViewId="0">
      <pane ySplit="1" topLeftCell="A2" activePane="bottomLeft" state="frozen"/>
      <selection pane="bottomLeft"/>
    </sheetView>
  </sheetViews>
  <sheetFormatPr defaultColWidth="12.77734375" defaultRowHeight="14.4" x14ac:dyDescent="0.3"/>
  <sheetData>
    <row r="1" spans="1:11" ht="57.6" x14ac:dyDescent="0.3">
      <c r="A1" s="3" t="s">
        <v>0</v>
      </c>
      <c r="B1" s="3" t="s">
        <v>1</v>
      </c>
      <c r="C1" s="3" t="s">
        <v>2</v>
      </c>
      <c r="D1" s="3" t="s">
        <v>3</v>
      </c>
      <c r="E1" s="3" t="s">
        <v>4</v>
      </c>
      <c r="F1" s="3" t="s">
        <v>17</v>
      </c>
      <c r="G1" s="3" t="s">
        <v>20</v>
      </c>
      <c r="H1" s="3" t="s">
        <v>26</v>
      </c>
      <c r="I1" s="3" t="s">
        <v>27</v>
      </c>
      <c r="J1" s="3" t="s">
        <v>28</v>
      </c>
      <c r="K1" s="3" t="s">
        <v>29</v>
      </c>
    </row>
    <row r="2" spans="1:11" x14ac:dyDescent="0.3">
      <c r="A2" t="s">
        <v>32</v>
      </c>
      <c r="B2" t="s">
        <v>33</v>
      </c>
      <c r="C2" t="s">
        <v>34</v>
      </c>
      <c r="D2" t="s">
        <v>35</v>
      </c>
      <c r="E2" s="1">
        <v>37.597826086956523</v>
      </c>
      <c r="F2" s="1">
        <v>50.233152173913034</v>
      </c>
      <c r="G2" s="1">
        <v>6.1793478260869561</v>
      </c>
      <c r="H2" s="1">
        <v>127.5317391304348</v>
      </c>
      <c r="I2" s="1">
        <f t="shared" ref="I2:I60" si="0">SUM(F2:H2)</f>
        <v>183.9442391304348</v>
      </c>
      <c r="J2" s="1">
        <f t="shared" ref="J2:J60" si="1">I2/E2</f>
        <v>4.8924168834923387</v>
      </c>
      <c r="K2" s="1">
        <f t="shared" ref="K2:K60" si="2">F2/E2</f>
        <v>1.3360653368025437</v>
      </c>
    </row>
    <row r="3" spans="1:11" x14ac:dyDescent="0.3">
      <c r="A3" t="s">
        <v>32</v>
      </c>
      <c r="B3" t="s">
        <v>36</v>
      </c>
      <c r="C3" t="s">
        <v>34</v>
      </c>
      <c r="D3" t="s">
        <v>35</v>
      </c>
      <c r="E3" s="1">
        <v>36.684782608695649</v>
      </c>
      <c r="F3" s="1">
        <v>33.397608695652181</v>
      </c>
      <c r="G3" s="1">
        <v>31.801521739130433</v>
      </c>
      <c r="H3" s="1">
        <v>117.99369565217394</v>
      </c>
      <c r="I3" s="1">
        <f t="shared" si="0"/>
        <v>183.19282608695656</v>
      </c>
      <c r="J3" s="1">
        <f t="shared" si="1"/>
        <v>4.9937007407407421</v>
      </c>
      <c r="K3" s="1">
        <f t="shared" si="2"/>
        <v>0.91039407407407436</v>
      </c>
    </row>
    <row r="4" spans="1:11" x14ac:dyDescent="0.3">
      <c r="A4" t="s">
        <v>32</v>
      </c>
      <c r="B4" t="s">
        <v>37</v>
      </c>
      <c r="C4" t="s">
        <v>38</v>
      </c>
      <c r="D4" t="s">
        <v>39</v>
      </c>
      <c r="E4" s="1">
        <v>41.956521739130437</v>
      </c>
      <c r="F4" s="1">
        <v>34.831086956521716</v>
      </c>
      <c r="G4" s="1">
        <v>19.565543478260874</v>
      </c>
      <c r="H4" s="1">
        <v>106.21641304347824</v>
      </c>
      <c r="I4" s="1">
        <f t="shared" si="0"/>
        <v>160.61304347826083</v>
      </c>
      <c r="J4" s="1">
        <f t="shared" si="1"/>
        <v>3.8280829015544029</v>
      </c>
      <c r="K4" s="1">
        <f t="shared" si="2"/>
        <v>0.83017098445595794</v>
      </c>
    </row>
    <row r="5" spans="1:11" x14ac:dyDescent="0.3">
      <c r="A5" t="s">
        <v>32</v>
      </c>
      <c r="B5" t="s">
        <v>40</v>
      </c>
      <c r="C5" t="s">
        <v>34</v>
      </c>
      <c r="D5" t="s">
        <v>35</v>
      </c>
      <c r="E5" s="1">
        <v>37.543478260869563</v>
      </c>
      <c r="F5" s="1">
        <v>37.217934782608687</v>
      </c>
      <c r="G5" s="1">
        <v>12.844891304347824</v>
      </c>
      <c r="H5" s="1">
        <v>138.3805434782609</v>
      </c>
      <c r="I5" s="1">
        <f t="shared" si="0"/>
        <v>188.44336956521741</v>
      </c>
      <c r="J5" s="1">
        <f t="shared" si="1"/>
        <v>5.0193370005790392</v>
      </c>
      <c r="K5" s="1">
        <f t="shared" si="2"/>
        <v>0.99132889403590019</v>
      </c>
    </row>
    <row r="6" spans="1:11" x14ac:dyDescent="0.3">
      <c r="A6" t="s">
        <v>32</v>
      </c>
      <c r="B6" t="s">
        <v>41</v>
      </c>
      <c r="C6" t="s">
        <v>38</v>
      </c>
      <c r="D6" t="s">
        <v>39</v>
      </c>
      <c r="E6" s="1">
        <v>120.17391304347827</v>
      </c>
      <c r="F6" s="1">
        <v>66.783043478260893</v>
      </c>
      <c r="G6" s="1">
        <v>69.693478260869568</v>
      </c>
      <c r="H6" s="1">
        <v>261.8478260869565</v>
      </c>
      <c r="I6" s="1">
        <f t="shared" si="0"/>
        <v>398.32434782608698</v>
      </c>
      <c r="J6" s="1">
        <f t="shared" si="1"/>
        <v>3.3145658465991317</v>
      </c>
      <c r="K6" s="1">
        <f t="shared" si="2"/>
        <v>0.55571997105644011</v>
      </c>
    </row>
    <row r="7" spans="1:11" x14ac:dyDescent="0.3">
      <c r="A7" t="s">
        <v>32</v>
      </c>
      <c r="B7" t="s">
        <v>42</v>
      </c>
      <c r="C7" t="s">
        <v>43</v>
      </c>
      <c r="D7" t="s">
        <v>44</v>
      </c>
      <c r="E7" s="1">
        <v>22.771739130434781</v>
      </c>
      <c r="F7" s="1">
        <v>13.271739130434783</v>
      </c>
      <c r="G7" s="1">
        <v>10.021739130434783</v>
      </c>
      <c r="H7" s="1">
        <v>57.839673913043477</v>
      </c>
      <c r="I7" s="1">
        <f t="shared" si="0"/>
        <v>81.133152173913047</v>
      </c>
      <c r="J7" s="1">
        <f t="shared" si="1"/>
        <v>3.5628878281622915</v>
      </c>
      <c r="K7" s="1">
        <f t="shared" si="2"/>
        <v>0.58281622911694519</v>
      </c>
    </row>
    <row r="8" spans="1:11" x14ac:dyDescent="0.3">
      <c r="A8" t="s">
        <v>32</v>
      </c>
      <c r="B8" t="s">
        <v>45</v>
      </c>
      <c r="C8" t="s">
        <v>46</v>
      </c>
      <c r="D8" t="s">
        <v>35</v>
      </c>
      <c r="E8" s="1">
        <v>36</v>
      </c>
      <c r="F8" s="1">
        <v>10.526086956521736</v>
      </c>
      <c r="G8" s="1">
        <v>28.006521739130427</v>
      </c>
      <c r="H8" s="1">
        <v>95.160869565217382</v>
      </c>
      <c r="I8" s="1">
        <f t="shared" si="0"/>
        <v>133.69347826086954</v>
      </c>
      <c r="J8" s="1">
        <f t="shared" si="1"/>
        <v>3.7137077294685983</v>
      </c>
      <c r="K8" s="1">
        <f t="shared" si="2"/>
        <v>0.29239130434782601</v>
      </c>
    </row>
    <row r="9" spans="1:11" x14ac:dyDescent="0.3">
      <c r="A9" t="s">
        <v>32</v>
      </c>
      <c r="B9" t="s">
        <v>47</v>
      </c>
      <c r="C9" t="s">
        <v>34</v>
      </c>
      <c r="D9" t="s">
        <v>35</v>
      </c>
      <c r="E9" s="1">
        <v>113.66304347826087</v>
      </c>
      <c r="F9" s="1">
        <v>53.153913043478248</v>
      </c>
      <c r="G9" s="1">
        <v>112.4727173913043</v>
      </c>
      <c r="H9" s="1">
        <v>253.96815217391313</v>
      </c>
      <c r="I9" s="1">
        <f t="shared" si="0"/>
        <v>419.59478260869571</v>
      </c>
      <c r="J9" s="1">
        <f t="shared" si="1"/>
        <v>3.6915673711389503</v>
      </c>
      <c r="K9" s="1">
        <f t="shared" si="2"/>
        <v>0.46764463995409761</v>
      </c>
    </row>
    <row r="10" spans="1:11" x14ac:dyDescent="0.3">
      <c r="A10" t="s">
        <v>32</v>
      </c>
      <c r="B10" t="s">
        <v>48</v>
      </c>
      <c r="C10" t="s">
        <v>34</v>
      </c>
      <c r="D10" t="s">
        <v>35</v>
      </c>
      <c r="E10" s="1">
        <v>20.804347826086957</v>
      </c>
      <c r="F10" s="1">
        <v>26.919021739130436</v>
      </c>
      <c r="G10" s="1">
        <v>28.952173913043488</v>
      </c>
      <c r="H10" s="1">
        <v>90.672826086956519</v>
      </c>
      <c r="I10" s="1">
        <f t="shared" si="0"/>
        <v>146.54402173913044</v>
      </c>
      <c r="J10" s="1">
        <f t="shared" si="1"/>
        <v>7.0439132706374092</v>
      </c>
      <c r="K10" s="1">
        <f t="shared" si="2"/>
        <v>1.2939132706374086</v>
      </c>
    </row>
    <row r="11" spans="1:11" x14ac:dyDescent="0.3">
      <c r="A11" t="s">
        <v>32</v>
      </c>
      <c r="B11" t="s">
        <v>49</v>
      </c>
      <c r="C11" t="s">
        <v>50</v>
      </c>
      <c r="D11" t="s">
        <v>51</v>
      </c>
      <c r="E11" s="1">
        <v>47.913043478260867</v>
      </c>
      <c r="F11" s="1">
        <v>27.879673913043483</v>
      </c>
      <c r="G11" s="1">
        <v>24.939673913043482</v>
      </c>
      <c r="H11" s="1">
        <v>84.169891304347786</v>
      </c>
      <c r="I11" s="1">
        <f t="shared" si="0"/>
        <v>136.98923913043475</v>
      </c>
      <c r="J11" s="1">
        <f t="shared" si="1"/>
        <v>2.8591220508166963</v>
      </c>
      <c r="K11" s="1">
        <f t="shared" si="2"/>
        <v>0.58188067150635225</v>
      </c>
    </row>
    <row r="12" spans="1:11" x14ac:dyDescent="0.3">
      <c r="A12" t="s">
        <v>32</v>
      </c>
      <c r="B12" t="s">
        <v>52</v>
      </c>
      <c r="C12" t="s">
        <v>50</v>
      </c>
      <c r="D12" t="s">
        <v>51</v>
      </c>
      <c r="E12" s="1">
        <v>34.989130434782609</v>
      </c>
      <c r="F12" s="1">
        <v>48.005869565217381</v>
      </c>
      <c r="G12" s="1">
        <v>42.160543478260863</v>
      </c>
      <c r="H12" s="1">
        <v>168.46858695652165</v>
      </c>
      <c r="I12" s="1">
        <f t="shared" si="0"/>
        <v>258.63499999999988</v>
      </c>
      <c r="J12" s="1">
        <f t="shared" si="1"/>
        <v>7.3918670394532429</v>
      </c>
      <c r="K12" s="1">
        <f t="shared" si="2"/>
        <v>1.3720223671947807</v>
      </c>
    </row>
    <row r="13" spans="1:11" x14ac:dyDescent="0.3">
      <c r="A13" t="s">
        <v>32</v>
      </c>
      <c r="B13" t="s">
        <v>53</v>
      </c>
      <c r="C13" t="s">
        <v>54</v>
      </c>
      <c r="D13" t="s">
        <v>35</v>
      </c>
      <c r="E13" s="1">
        <v>90.119565217391298</v>
      </c>
      <c r="F13" s="1">
        <v>41.190108695652171</v>
      </c>
      <c r="G13" s="1">
        <v>118.42739130434782</v>
      </c>
      <c r="H13" s="1">
        <v>192.81521739130432</v>
      </c>
      <c r="I13" s="1">
        <f t="shared" si="0"/>
        <v>352.43271739130432</v>
      </c>
      <c r="J13" s="1">
        <f t="shared" si="1"/>
        <v>3.9107236762754796</v>
      </c>
      <c r="K13" s="1">
        <f t="shared" si="2"/>
        <v>0.4570606681944277</v>
      </c>
    </row>
    <row r="14" spans="1:11" x14ac:dyDescent="0.3">
      <c r="A14" t="s">
        <v>32</v>
      </c>
      <c r="B14" t="s">
        <v>55</v>
      </c>
      <c r="C14" t="s">
        <v>56</v>
      </c>
      <c r="D14" t="s">
        <v>35</v>
      </c>
      <c r="E14" s="1">
        <v>174.7391304347826</v>
      </c>
      <c r="F14" s="1">
        <v>53.0625</v>
      </c>
      <c r="G14" s="1">
        <v>161.83695652173913</v>
      </c>
      <c r="H14" s="1">
        <v>424.64673913043481</v>
      </c>
      <c r="I14" s="1">
        <f t="shared" si="0"/>
        <v>639.54619565217399</v>
      </c>
      <c r="J14" s="1">
        <f t="shared" si="1"/>
        <v>3.6600055984075648</v>
      </c>
      <c r="K14" s="1">
        <f t="shared" si="2"/>
        <v>0.30366695695446633</v>
      </c>
    </row>
    <row r="15" spans="1:11" x14ac:dyDescent="0.3">
      <c r="A15" t="s">
        <v>32</v>
      </c>
      <c r="B15" t="s">
        <v>57</v>
      </c>
      <c r="C15" t="s">
        <v>34</v>
      </c>
      <c r="D15" t="s">
        <v>35</v>
      </c>
      <c r="E15" s="1">
        <v>47.913043478260867</v>
      </c>
      <c r="F15" s="1">
        <v>5.7593478260869553</v>
      </c>
      <c r="G15" s="1">
        <v>25.795434782608694</v>
      </c>
      <c r="H15" s="1">
        <v>62.411739130434796</v>
      </c>
      <c r="I15" s="1">
        <f t="shared" si="0"/>
        <v>93.966521739130442</v>
      </c>
      <c r="J15" s="1">
        <f t="shared" si="1"/>
        <v>1.9611887477313976</v>
      </c>
      <c r="K15" s="1">
        <f t="shared" si="2"/>
        <v>0.12020417422867512</v>
      </c>
    </row>
    <row r="16" spans="1:11" x14ac:dyDescent="0.3">
      <c r="A16" t="s">
        <v>32</v>
      </c>
      <c r="B16" t="s">
        <v>58</v>
      </c>
      <c r="C16" t="s">
        <v>34</v>
      </c>
      <c r="D16" t="s">
        <v>35</v>
      </c>
      <c r="E16" s="1">
        <v>131.67391304347825</v>
      </c>
      <c r="F16" s="1">
        <v>69.703804347826093</v>
      </c>
      <c r="G16" s="1">
        <v>95.923913043478265</v>
      </c>
      <c r="H16" s="1">
        <v>297.875</v>
      </c>
      <c r="I16" s="1">
        <f t="shared" si="0"/>
        <v>463.50271739130437</v>
      </c>
      <c r="J16" s="1">
        <f t="shared" si="1"/>
        <v>3.5200800726432231</v>
      </c>
      <c r="K16" s="1">
        <f t="shared" si="2"/>
        <v>0.52936684827472358</v>
      </c>
    </row>
    <row r="17" spans="1:11" x14ac:dyDescent="0.3">
      <c r="A17" t="s">
        <v>32</v>
      </c>
      <c r="B17" t="s">
        <v>59</v>
      </c>
      <c r="C17" t="s">
        <v>60</v>
      </c>
      <c r="D17" t="s">
        <v>61</v>
      </c>
      <c r="E17" s="1">
        <v>52.010869565217391</v>
      </c>
      <c r="F17" s="1">
        <v>20.739130434782609</v>
      </c>
      <c r="G17" s="1">
        <v>20.391304347826086</v>
      </c>
      <c r="H17" s="1">
        <v>86.470108695652172</v>
      </c>
      <c r="I17" s="1">
        <f t="shared" si="0"/>
        <v>127.60054347826087</v>
      </c>
      <c r="J17" s="1">
        <f t="shared" si="1"/>
        <v>2.4533437826541276</v>
      </c>
      <c r="K17" s="1">
        <f t="shared" si="2"/>
        <v>0.3987460815047022</v>
      </c>
    </row>
    <row r="18" spans="1:11" x14ac:dyDescent="0.3">
      <c r="A18" t="s">
        <v>32</v>
      </c>
      <c r="B18" t="s">
        <v>62</v>
      </c>
      <c r="C18" t="s">
        <v>63</v>
      </c>
      <c r="D18" t="s">
        <v>64</v>
      </c>
      <c r="E18" s="1">
        <v>39.706521739130437</v>
      </c>
      <c r="F18" s="1">
        <v>45.502717391304351</v>
      </c>
      <c r="G18" s="1">
        <v>21.130434782608695</v>
      </c>
      <c r="H18" s="1">
        <v>113.8125</v>
      </c>
      <c r="I18" s="1">
        <f t="shared" si="0"/>
        <v>180.44565217391306</v>
      </c>
      <c r="J18" s="1">
        <f t="shared" si="1"/>
        <v>4.5444839857651251</v>
      </c>
      <c r="K18" s="1">
        <f t="shared" si="2"/>
        <v>1.1459759102107856</v>
      </c>
    </row>
    <row r="19" spans="1:11" x14ac:dyDescent="0.3">
      <c r="A19" t="s">
        <v>32</v>
      </c>
      <c r="B19" t="s">
        <v>65</v>
      </c>
      <c r="C19" t="s">
        <v>66</v>
      </c>
      <c r="D19" t="s">
        <v>39</v>
      </c>
      <c r="E19" s="1">
        <v>119.01086956521739</v>
      </c>
      <c r="F19" s="1">
        <v>64.96054347826086</v>
      </c>
      <c r="G19" s="1">
        <v>70.114891304347836</v>
      </c>
      <c r="H19" s="1">
        <v>206.38967391304345</v>
      </c>
      <c r="I19" s="1">
        <f t="shared" si="0"/>
        <v>341.46510869565213</v>
      </c>
      <c r="J19" s="1">
        <f t="shared" si="1"/>
        <v>2.8691926203306233</v>
      </c>
      <c r="K19" s="1">
        <f t="shared" si="2"/>
        <v>0.54583706274545618</v>
      </c>
    </row>
    <row r="20" spans="1:11" x14ac:dyDescent="0.3">
      <c r="A20" t="s">
        <v>32</v>
      </c>
      <c r="B20" t="s">
        <v>67</v>
      </c>
      <c r="C20" t="s">
        <v>68</v>
      </c>
      <c r="D20" t="s">
        <v>69</v>
      </c>
      <c r="E20" s="1">
        <v>103.30434782608695</v>
      </c>
      <c r="F20" s="1">
        <v>57.453804347826086</v>
      </c>
      <c r="G20" s="1">
        <v>50.336956521739133</v>
      </c>
      <c r="H20" s="1">
        <v>191.97554347826087</v>
      </c>
      <c r="I20" s="1">
        <f t="shared" si="0"/>
        <v>299.76630434782612</v>
      </c>
      <c r="J20" s="1">
        <f t="shared" si="1"/>
        <v>2.901778198653199</v>
      </c>
      <c r="K20" s="1">
        <f t="shared" si="2"/>
        <v>0.55616056397306401</v>
      </c>
    </row>
    <row r="21" spans="1:11" x14ac:dyDescent="0.3">
      <c r="A21" t="s">
        <v>32</v>
      </c>
      <c r="B21" t="s">
        <v>70</v>
      </c>
      <c r="C21" t="s">
        <v>71</v>
      </c>
      <c r="D21" t="s">
        <v>72</v>
      </c>
      <c r="E21" s="1">
        <v>63.239130434782609</v>
      </c>
      <c r="F21" s="1">
        <v>15.366847826086957</v>
      </c>
      <c r="G21" s="1">
        <v>43.641304347826086</v>
      </c>
      <c r="H21" s="1">
        <v>156.27173913043478</v>
      </c>
      <c r="I21" s="1">
        <f t="shared" si="0"/>
        <v>215.27989130434781</v>
      </c>
      <c r="J21" s="1">
        <f t="shared" si="1"/>
        <v>3.4042196631144721</v>
      </c>
      <c r="K21" s="1">
        <f t="shared" si="2"/>
        <v>0.24299587487108973</v>
      </c>
    </row>
    <row r="22" spans="1:11" x14ac:dyDescent="0.3">
      <c r="A22" t="s">
        <v>32</v>
      </c>
      <c r="B22" t="s">
        <v>73</v>
      </c>
      <c r="C22" t="s">
        <v>74</v>
      </c>
      <c r="D22" t="s">
        <v>35</v>
      </c>
      <c r="E22" s="1">
        <v>64.358695652173907</v>
      </c>
      <c r="F22" s="1">
        <v>35.519021739130437</v>
      </c>
      <c r="G22" s="1">
        <v>40.989130434782609</v>
      </c>
      <c r="H22" s="1">
        <v>142.95380434782609</v>
      </c>
      <c r="I22" s="1">
        <f t="shared" si="0"/>
        <v>219.46195652173913</v>
      </c>
      <c r="J22" s="1">
        <f t="shared" si="1"/>
        <v>3.409981422057085</v>
      </c>
      <c r="K22" s="1">
        <f t="shared" si="2"/>
        <v>0.55189157236953224</v>
      </c>
    </row>
    <row r="23" spans="1:11" x14ac:dyDescent="0.3">
      <c r="A23" t="s">
        <v>32</v>
      </c>
      <c r="B23" t="s">
        <v>75</v>
      </c>
      <c r="C23" t="s">
        <v>34</v>
      </c>
      <c r="D23" t="s">
        <v>35</v>
      </c>
      <c r="E23" s="1">
        <v>125.25</v>
      </c>
      <c r="F23" s="1">
        <v>41.184782608695635</v>
      </c>
      <c r="G23" s="1">
        <v>135.87684782608696</v>
      </c>
      <c r="H23" s="1">
        <v>227.91706521739141</v>
      </c>
      <c r="I23" s="1">
        <f t="shared" si="0"/>
        <v>404.978695652174</v>
      </c>
      <c r="J23" s="1">
        <f t="shared" si="1"/>
        <v>3.2333628395383154</v>
      </c>
      <c r="K23" s="1">
        <f t="shared" si="2"/>
        <v>0.32882061963030446</v>
      </c>
    </row>
    <row r="24" spans="1:11" x14ac:dyDescent="0.3">
      <c r="A24" t="s">
        <v>32</v>
      </c>
      <c r="B24" t="s">
        <v>76</v>
      </c>
      <c r="C24" t="s">
        <v>56</v>
      </c>
      <c r="D24" t="s">
        <v>35</v>
      </c>
      <c r="E24" s="1">
        <v>99.076086956521735</v>
      </c>
      <c r="F24" s="1">
        <v>77.947934782608684</v>
      </c>
      <c r="G24" s="1">
        <v>168.45065217391308</v>
      </c>
      <c r="H24" s="1">
        <v>260.93130434782614</v>
      </c>
      <c r="I24" s="1">
        <f t="shared" si="0"/>
        <v>507.32989130434794</v>
      </c>
      <c r="J24" s="1">
        <f t="shared" si="1"/>
        <v>5.1206088864509063</v>
      </c>
      <c r="K24" s="1">
        <f t="shared" si="2"/>
        <v>0.7867482172243554</v>
      </c>
    </row>
    <row r="25" spans="1:11" x14ac:dyDescent="0.3">
      <c r="A25" t="s">
        <v>32</v>
      </c>
      <c r="B25" t="s">
        <v>77</v>
      </c>
      <c r="C25" t="s">
        <v>34</v>
      </c>
      <c r="D25" t="s">
        <v>35</v>
      </c>
      <c r="E25" s="1">
        <v>88.630434782608702</v>
      </c>
      <c r="F25" s="1">
        <v>83.108152173913041</v>
      </c>
      <c r="G25" s="1">
        <v>87.293478260869563</v>
      </c>
      <c r="H25" s="1">
        <v>201.27717391304347</v>
      </c>
      <c r="I25" s="1">
        <f t="shared" si="0"/>
        <v>371.67880434782603</v>
      </c>
      <c r="J25" s="1">
        <f t="shared" si="1"/>
        <v>4.1935798381162606</v>
      </c>
      <c r="K25" s="1">
        <f t="shared" si="2"/>
        <v>0.93769315673289177</v>
      </c>
    </row>
    <row r="26" spans="1:11" x14ac:dyDescent="0.3">
      <c r="A26" t="s">
        <v>32</v>
      </c>
      <c r="B26" t="s">
        <v>78</v>
      </c>
      <c r="C26" t="s">
        <v>34</v>
      </c>
      <c r="D26" t="s">
        <v>35</v>
      </c>
      <c r="E26" s="1">
        <v>108.58695652173913</v>
      </c>
      <c r="F26" s="1">
        <v>81.820652173913047</v>
      </c>
      <c r="G26" s="1">
        <v>123.76902173913044</v>
      </c>
      <c r="H26" s="1">
        <v>310.55978260869563</v>
      </c>
      <c r="I26" s="1">
        <f t="shared" si="0"/>
        <v>516.14945652173913</v>
      </c>
      <c r="J26" s="1">
        <f t="shared" si="1"/>
        <v>4.7533283283283287</v>
      </c>
      <c r="K26" s="1">
        <f t="shared" si="2"/>
        <v>0.75350350350350359</v>
      </c>
    </row>
    <row r="27" spans="1:11" x14ac:dyDescent="0.3">
      <c r="A27" t="s">
        <v>32</v>
      </c>
      <c r="B27" t="s">
        <v>79</v>
      </c>
      <c r="C27" t="s">
        <v>56</v>
      </c>
      <c r="D27" t="s">
        <v>35</v>
      </c>
      <c r="E27" s="1">
        <v>259.85869565217394</v>
      </c>
      <c r="F27" s="1">
        <v>79.298913043478265</v>
      </c>
      <c r="G27" s="1">
        <v>213.8125</v>
      </c>
      <c r="H27" s="1">
        <v>545.33695652173913</v>
      </c>
      <c r="I27" s="1">
        <f t="shared" si="0"/>
        <v>838.44836956521738</v>
      </c>
      <c r="J27" s="1">
        <f t="shared" si="1"/>
        <v>3.2265549838959298</v>
      </c>
      <c r="K27" s="1">
        <f t="shared" si="2"/>
        <v>0.30516166813067302</v>
      </c>
    </row>
    <row r="28" spans="1:11" x14ac:dyDescent="0.3">
      <c r="A28" t="s">
        <v>32</v>
      </c>
      <c r="B28" t="s">
        <v>80</v>
      </c>
      <c r="C28" t="s">
        <v>38</v>
      </c>
      <c r="D28" t="s">
        <v>39</v>
      </c>
      <c r="E28" s="1">
        <v>127.71739130434783</v>
      </c>
      <c r="F28" s="1">
        <v>76.209021739130463</v>
      </c>
      <c r="G28" s="1">
        <v>55.494456521739139</v>
      </c>
      <c r="H28" s="1">
        <v>141.27945652173912</v>
      </c>
      <c r="I28" s="1">
        <f t="shared" si="0"/>
        <v>272.98293478260871</v>
      </c>
      <c r="J28" s="1">
        <f t="shared" si="1"/>
        <v>2.1373982978723407</v>
      </c>
      <c r="K28" s="1">
        <f t="shared" si="2"/>
        <v>0.59670042553191516</v>
      </c>
    </row>
    <row r="29" spans="1:11" x14ac:dyDescent="0.3">
      <c r="A29" t="s">
        <v>32</v>
      </c>
      <c r="B29" t="s">
        <v>81</v>
      </c>
      <c r="C29" t="s">
        <v>34</v>
      </c>
      <c r="D29" t="s">
        <v>35</v>
      </c>
      <c r="E29" s="1">
        <v>76.271739130434781</v>
      </c>
      <c r="F29" s="1">
        <v>37.969782608695645</v>
      </c>
      <c r="G29" s="1">
        <v>73.131521739130406</v>
      </c>
      <c r="H29" s="1">
        <v>206.70913043478262</v>
      </c>
      <c r="I29" s="1">
        <f t="shared" si="0"/>
        <v>317.8104347826087</v>
      </c>
      <c r="J29" s="1">
        <f t="shared" si="1"/>
        <v>4.1668177283739487</v>
      </c>
      <c r="K29" s="1">
        <f t="shared" si="2"/>
        <v>0.4978224312384209</v>
      </c>
    </row>
    <row r="30" spans="1:11" x14ac:dyDescent="0.3">
      <c r="A30" t="s">
        <v>32</v>
      </c>
      <c r="B30" t="s">
        <v>82</v>
      </c>
      <c r="C30" t="s">
        <v>34</v>
      </c>
      <c r="D30" t="s">
        <v>35</v>
      </c>
      <c r="E30" s="1">
        <v>57.565217391304351</v>
      </c>
      <c r="F30" s="1">
        <v>59.18021739130436</v>
      </c>
      <c r="G30" s="1">
        <v>48.71619565217393</v>
      </c>
      <c r="H30" s="1">
        <v>143.45804347826086</v>
      </c>
      <c r="I30" s="1">
        <f t="shared" si="0"/>
        <v>251.35445652173917</v>
      </c>
      <c r="J30" s="1">
        <f t="shared" si="1"/>
        <v>4.3664293806646528</v>
      </c>
      <c r="K30" s="1">
        <f t="shared" si="2"/>
        <v>1.0280551359516619</v>
      </c>
    </row>
    <row r="31" spans="1:11" x14ac:dyDescent="0.3">
      <c r="A31" t="s">
        <v>32</v>
      </c>
      <c r="B31" t="s">
        <v>83</v>
      </c>
      <c r="C31" t="s">
        <v>84</v>
      </c>
      <c r="D31" t="s">
        <v>85</v>
      </c>
      <c r="E31" s="1">
        <v>22.706521739130434</v>
      </c>
      <c r="F31" s="1">
        <v>16.415760869565219</v>
      </c>
      <c r="G31" s="1">
        <v>13.489130434782609</v>
      </c>
      <c r="H31" s="1">
        <v>67.443260869565208</v>
      </c>
      <c r="I31" s="1">
        <f t="shared" si="0"/>
        <v>97.348152173913036</v>
      </c>
      <c r="J31" s="1">
        <f t="shared" si="1"/>
        <v>4.2872331258975587</v>
      </c>
      <c r="K31" s="1">
        <f t="shared" si="2"/>
        <v>0.72295356629966501</v>
      </c>
    </row>
    <row r="32" spans="1:11" x14ac:dyDescent="0.3">
      <c r="A32" t="s">
        <v>32</v>
      </c>
      <c r="B32" t="s">
        <v>86</v>
      </c>
      <c r="C32" t="s">
        <v>34</v>
      </c>
      <c r="D32" t="s">
        <v>35</v>
      </c>
      <c r="E32" s="1">
        <v>170.78260869565219</v>
      </c>
      <c r="F32" s="1">
        <v>64.200869565217388</v>
      </c>
      <c r="G32" s="1">
        <v>168.04</v>
      </c>
      <c r="H32" s="1">
        <v>350.40858695652162</v>
      </c>
      <c r="I32" s="1">
        <f t="shared" si="0"/>
        <v>582.64945652173901</v>
      </c>
      <c r="J32" s="1">
        <f t="shared" si="1"/>
        <v>3.4116439663951112</v>
      </c>
      <c r="K32" s="1">
        <f t="shared" si="2"/>
        <v>0.37592158859470465</v>
      </c>
    </row>
    <row r="33" spans="1:11" x14ac:dyDescent="0.3">
      <c r="A33" t="s">
        <v>32</v>
      </c>
      <c r="B33" t="s">
        <v>87</v>
      </c>
      <c r="C33" t="s">
        <v>38</v>
      </c>
      <c r="D33" t="s">
        <v>39</v>
      </c>
      <c r="E33" s="1">
        <v>94.413043478260875</v>
      </c>
      <c r="F33" s="1">
        <v>67.099673913043461</v>
      </c>
      <c r="G33" s="1">
        <v>81.134565217391284</v>
      </c>
      <c r="H33" s="1">
        <v>200.01880434782609</v>
      </c>
      <c r="I33" s="1">
        <f t="shared" si="0"/>
        <v>348.25304347826079</v>
      </c>
      <c r="J33" s="1">
        <f t="shared" si="1"/>
        <v>3.6886115588303006</v>
      </c>
      <c r="K33" s="1">
        <f t="shared" si="2"/>
        <v>0.71070343080819687</v>
      </c>
    </row>
    <row r="34" spans="1:11" x14ac:dyDescent="0.3">
      <c r="A34" t="s">
        <v>32</v>
      </c>
      <c r="B34" t="s">
        <v>88</v>
      </c>
      <c r="C34" t="s">
        <v>34</v>
      </c>
      <c r="D34" t="s">
        <v>35</v>
      </c>
      <c r="E34" s="1">
        <v>72.543478260869563</v>
      </c>
      <c r="F34" s="1">
        <v>34.965652173913057</v>
      </c>
      <c r="G34" s="1">
        <v>97.103043478260858</v>
      </c>
      <c r="H34" s="1">
        <v>142.67913043478259</v>
      </c>
      <c r="I34" s="1">
        <f t="shared" si="0"/>
        <v>274.74782608695648</v>
      </c>
      <c r="J34" s="1">
        <f t="shared" si="1"/>
        <v>3.7873539106982315</v>
      </c>
      <c r="K34" s="1">
        <f t="shared" si="2"/>
        <v>0.48199580461492381</v>
      </c>
    </row>
    <row r="35" spans="1:11" x14ac:dyDescent="0.3">
      <c r="A35" t="s">
        <v>32</v>
      </c>
      <c r="B35" t="s">
        <v>89</v>
      </c>
      <c r="C35" t="s">
        <v>34</v>
      </c>
      <c r="D35" t="s">
        <v>35</v>
      </c>
      <c r="E35" s="1">
        <v>100</v>
      </c>
      <c r="F35" s="1">
        <v>61.190217391304351</v>
      </c>
      <c r="G35" s="1">
        <v>116.87228260869566</v>
      </c>
      <c r="H35" s="1">
        <v>243.25815217391303</v>
      </c>
      <c r="I35" s="1">
        <f t="shared" si="0"/>
        <v>421.320652173913</v>
      </c>
      <c r="J35" s="1">
        <f t="shared" si="1"/>
        <v>4.2132065217391297</v>
      </c>
      <c r="K35" s="1">
        <f t="shared" si="2"/>
        <v>0.61190217391304347</v>
      </c>
    </row>
    <row r="36" spans="1:11" x14ac:dyDescent="0.3">
      <c r="A36" t="s">
        <v>32</v>
      </c>
      <c r="B36" t="s">
        <v>90</v>
      </c>
      <c r="C36" t="s">
        <v>34</v>
      </c>
      <c r="D36" t="s">
        <v>35</v>
      </c>
      <c r="E36" s="1">
        <v>151.14130434782609</v>
      </c>
      <c r="F36" s="1">
        <v>88.442934782608702</v>
      </c>
      <c r="G36" s="1">
        <v>109.41847826086956</v>
      </c>
      <c r="H36" s="1">
        <v>409.26358695652175</v>
      </c>
      <c r="I36" s="1">
        <f t="shared" si="0"/>
        <v>607.125</v>
      </c>
      <c r="J36" s="1">
        <f t="shared" si="1"/>
        <v>4.0169363538295579</v>
      </c>
      <c r="K36" s="1">
        <f t="shared" si="2"/>
        <v>0.58516720604099248</v>
      </c>
    </row>
    <row r="37" spans="1:11" x14ac:dyDescent="0.3">
      <c r="A37" t="s">
        <v>32</v>
      </c>
      <c r="B37" t="s">
        <v>91</v>
      </c>
      <c r="C37" t="s">
        <v>54</v>
      </c>
      <c r="D37" t="s">
        <v>35</v>
      </c>
      <c r="E37" s="1">
        <v>185.85869565217391</v>
      </c>
      <c r="F37" s="1">
        <v>30.509021739130429</v>
      </c>
      <c r="G37" s="1">
        <v>136.03978260869567</v>
      </c>
      <c r="H37" s="1">
        <v>345.49902173913051</v>
      </c>
      <c r="I37" s="1">
        <f t="shared" si="0"/>
        <v>512.04782608695655</v>
      </c>
      <c r="J37" s="1">
        <f t="shared" si="1"/>
        <v>2.7550383063337041</v>
      </c>
      <c r="K37" s="1">
        <f t="shared" si="2"/>
        <v>0.16415170477805716</v>
      </c>
    </row>
    <row r="38" spans="1:11" x14ac:dyDescent="0.3">
      <c r="A38" t="s">
        <v>32</v>
      </c>
      <c r="B38" t="s">
        <v>92</v>
      </c>
      <c r="C38" t="s">
        <v>46</v>
      </c>
      <c r="D38" t="s">
        <v>35</v>
      </c>
      <c r="E38" s="1">
        <v>76.119565217391298</v>
      </c>
      <c r="F38" s="1">
        <v>33.943260869565208</v>
      </c>
      <c r="G38" s="1">
        <v>57.492500000000014</v>
      </c>
      <c r="H38" s="1">
        <v>121.37163043478259</v>
      </c>
      <c r="I38" s="1">
        <f t="shared" si="0"/>
        <v>212.80739130434782</v>
      </c>
      <c r="J38" s="1">
        <f t="shared" si="1"/>
        <v>2.7956989861487935</v>
      </c>
      <c r="K38" s="1">
        <f t="shared" si="2"/>
        <v>0.4459203198629158</v>
      </c>
    </row>
    <row r="39" spans="1:11" x14ac:dyDescent="0.3">
      <c r="A39" t="s">
        <v>32</v>
      </c>
      <c r="B39" t="s">
        <v>93</v>
      </c>
      <c r="C39" t="s">
        <v>50</v>
      </c>
      <c r="D39" t="s">
        <v>51</v>
      </c>
      <c r="E39" s="1">
        <v>126.31521739130434</v>
      </c>
      <c r="F39" s="1">
        <v>26.546195652173914</v>
      </c>
      <c r="G39" s="1">
        <v>61.592391304347828</v>
      </c>
      <c r="H39" s="1">
        <v>198.32880434782609</v>
      </c>
      <c r="I39" s="1">
        <f t="shared" si="0"/>
        <v>286.46739130434787</v>
      </c>
      <c r="J39" s="1">
        <f t="shared" si="1"/>
        <v>2.2678771190086917</v>
      </c>
      <c r="K39" s="1">
        <f t="shared" si="2"/>
        <v>0.21015833405042597</v>
      </c>
    </row>
    <row r="40" spans="1:11" x14ac:dyDescent="0.3">
      <c r="A40" t="s">
        <v>32</v>
      </c>
      <c r="B40" t="s">
        <v>94</v>
      </c>
      <c r="C40" t="s">
        <v>34</v>
      </c>
      <c r="D40" t="s">
        <v>35</v>
      </c>
      <c r="E40" s="1">
        <v>31.880434782608695</v>
      </c>
      <c r="F40" s="1">
        <v>47.786413043478234</v>
      </c>
      <c r="G40" s="1">
        <v>68.247282608695627</v>
      </c>
      <c r="H40" s="1">
        <v>130.47554347826087</v>
      </c>
      <c r="I40" s="1">
        <f t="shared" si="0"/>
        <v>246.50923913043474</v>
      </c>
      <c r="J40" s="1">
        <f t="shared" si="1"/>
        <v>7.7323048073644722</v>
      </c>
      <c r="K40" s="1">
        <f t="shared" si="2"/>
        <v>1.4989260143198082</v>
      </c>
    </row>
    <row r="41" spans="1:11" x14ac:dyDescent="0.3">
      <c r="A41" t="s">
        <v>32</v>
      </c>
      <c r="B41" t="s">
        <v>95</v>
      </c>
      <c r="C41" t="s">
        <v>46</v>
      </c>
      <c r="D41" t="s">
        <v>35</v>
      </c>
      <c r="E41" s="1">
        <v>165.95652173913044</v>
      </c>
      <c r="F41" s="1">
        <v>88.849673913043475</v>
      </c>
      <c r="G41" s="1">
        <v>159.60619565217391</v>
      </c>
      <c r="H41" s="1">
        <v>459.11576086956524</v>
      </c>
      <c r="I41" s="1">
        <f t="shared" si="0"/>
        <v>707.57163043478261</v>
      </c>
      <c r="J41" s="1">
        <f t="shared" si="1"/>
        <v>4.2635964107938173</v>
      </c>
      <c r="K41" s="1">
        <f t="shared" si="2"/>
        <v>0.53537922452187581</v>
      </c>
    </row>
    <row r="42" spans="1:11" x14ac:dyDescent="0.3">
      <c r="A42" t="s">
        <v>32</v>
      </c>
      <c r="B42" t="s">
        <v>96</v>
      </c>
      <c r="C42" t="s">
        <v>54</v>
      </c>
      <c r="D42" t="s">
        <v>35</v>
      </c>
      <c r="E42" s="1">
        <v>170.30434782608697</v>
      </c>
      <c r="F42" s="1">
        <v>11.694891304347827</v>
      </c>
      <c r="G42" s="1">
        <v>157.82586956521746</v>
      </c>
      <c r="H42" s="1">
        <v>347.16967391304343</v>
      </c>
      <c r="I42" s="1">
        <f t="shared" si="0"/>
        <v>516.69043478260869</v>
      </c>
      <c r="J42" s="1">
        <f t="shared" si="1"/>
        <v>3.0339239213683942</v>
      </c>
      <c r="K42" s="1">
        <f t="shared" si="2"/>
        <v>6.8670538677559359E-2</v>
      </c>
    </row>
    <row r="43" spans="1:11" x14ac:dyDescent="0.3">
      <c r="A43" t="s">
        <v>32</v>
      </c>
      <c r="B43" t="s">
        <v>97</v>
      </c>
      <c r="C43" t="s">
        <v>50</v>
      </c>
      <c r="D43" t="s">
        <v>51</v>
      </c>
      <c r="E43" s="1">
        <v>102.51086956521739</v>
      </c>
      <c r="F43" s="1">
        <v>62.263586956521742</v>
      </c>
      <c r="G43" s="1">
        <v>57.5</v>
      </c>
      <c r="H43" s="1">
        <v>156.75271739130434</v>
      </c>
      <c r="I43" s="1">
        <f t="shared" si="0"/>
        <v>276.51630434782612</v>
      </c>
      <c r="J43" s="1">
        <f t="shared" si="1"/>
        <v>2.6974339942742023</v>
      </c>
      <c r="K43" s="1">
        <f t="shared" si="2"/>
        <v>0.60738521895875308</v>
      </c>
    </row>
    <row r="44" spans="1:11" x14ac:dyDescent="0.3">
      <c r="A44" t="s">
        <v>32</v>
      </c>
      <c r="B44" t="s">
        <v>98</v>
      </c>
      <c r="C44" t="s">
        <v>99</v>
      </c>
      <c r="D44" t="s">
        <v>100</v>
      </c>
      <c r="E44" s="1">
        <v>82.826086956521735</v>
      </c>
      <c r="F44" s="1">
        <v>15.760869565217391</v>
      </c>
      <c r="G44" s="1">
        <v>70.967391304347828</v>
      </c>
      <c r="H44" s="1">
        <v>161.23641304347825</v>
      </c>
      <c r="I44" s="1">
        <f t="shared" si="0"/>
        <v>247.96467391304347</v>
      </c>
      <c r="J44" s="1">
        <f t="shared" si="1"/>
        <v>2.9937992125984252</v>
      </c>
      <c r="K44" s="1">
        <f t="shared" si="2"/>
        <v>0.19028871391076116</v>
      </c>
    </row>
    <row r="45" spans="1:11" x14ac:dyDescent="0.3">
      <c r="A45" t="s">
        <v>32</v>
      </c>
      <c r="B45" t="s">
        <v>101</v>
      </c>
      <c r="C45" t="s">
        <v>102</v>
      </c>
      <c r="D45" t="s">
        <v>103</v>
      </c>
      <c r="E45" s="1">
        <v>23.554347826086957</v>
      </c>
      <c r="F45" s="1">
        <v>17.133043478260859</v>
      </c>
      <c r="G45" s="1">
        <v>6.0893478260869571</v>
      </c>
      <c r="H45" s="1">
        <v>35.905217391304348</v>
      </c>
      <c r="I45" s="1">
        <f t="shared" si="0"/>
        <v>59.127608695652164</v>
      </c>
      <c r="J45" s="1">
        <f t="shared" si="1"/>
        <v>2.5102630364559295</v>
      </c>
      <c r="K45" s="1">
        <f t="shared" si="2"/>
        <v>0.72738347946469728</v>
      </c>
    </row>
    <row r="46" spans="1:11" x14ac:dyDescent="0.3">
      <c r="A46" t="s">
        <v>32</v>
      </c>
      <c r="B46" t="s">
        <v>104</v>
      </c>
      <c r="C46" t="s">
        <v>34</v>
      </c>
      <c r="D46" t="s">
        <v>35</v>
      </c>
      <c r="E46" s="1">
        <v>92.858695652173907</v>
      </c>
      <c r="F46" s="1">
        <v>38.245869565217383</v>
      </c>
      <c r="G46" s="1">
        <v>89.897500000000022</v>
      </c>
      <c r="H46" s="1">
        <v>192.7235869565217</v>
      </c>
      <c r="I46" s="1">
        <f t="shared" si="0"/>
        <v>320.8669565217391</v>
      </c>
      <c r="J46" s="1">
        <f t="shared" si="1"/>
        <v>3.455432517850872</v>
      </c>
      <c r="K46" s="1">
        <f t="shared" si="2"/>
        <v>0.41187170783097266</v>
      </c>
    </row>
    <row r="47" spans="1:11" x14ac:dyDescent="0.3">
      <c r="A47" t="s">
        <v>32</v>
      </c>
      <c r="B47" t="s">
        <v>105</v>
      </c>
      <c r="C47" t="s">
        <v>38</v>
      </c>
      <c r="D47" t="s">
        <v>39</v>
      </c>
      <c r="E47" s="1">
        <v>78.239130434782609</v>
      </c>
      <c r="F47" s="1">
        <v>39.222499999999997</v>
      </c>
      <c r="G47" s="1">
        <v>62.300869565217404</v>
      </c>
      <c r="H47" s="1">
        <v>175.6575</v>
      </c>
      <c r="I47" s="1">
        <f t="shared" si="0"/>
        <v>277.18086956521739</v>
      </c>
      <c r="J47" s="1">
        <f t="shared" si="1"/>
        <v>3.5427396499027508</v>
      </c>
      <c r="K47" s="1">
        <f t="shared" si="2"/>
        <v>0.50131564323423172</v>
      </c>
    </row>
    <row r="48" spans="1:11" x14ac:dyDescent="0.3">
      <c r="A48" t="s">
        <v>32</v>
      </c>
      <c r="B48" t="s">
        <v>106</v>
      </c>
      <c r="C48" t="s">
        <v>34</v>
      </c>
      <c r="D48" t="s">
        <v>35</v>
      </c>
      <c r="E48" s="1">
        <v>44.076086956521742</v>
      </c>
      <c r="F48" s="1">
        <v>42.031521739130447</v>
      </c>
      <c r="G48" s="1">
        <v>86.142391304347797</v>
      </c>
      <c r="H48" s="1">
        <v>127.47999999999998</v>
      </c>
      <c r="I48" s="1">
        <f t="shared" si="0"/>
        <v>255.65391304347821</v>
      </c>
      <c r="J48" s="1">
        <f t="shared" si="1"/>
        <v>5.8002860665844622</v>
      </c>
      <c r="K48" s="1">
        <f t="shared" si="2"/>
        <v>0.9536128236744762</v>
      </c>
    </row>
    <row r="49" spans="1:11" x14ac:dyDescent="0.3">
      <c r="A49" t="s">
        <v>32</v>
      </c>
      <c r="B49" t="s">
        <v>107</v>
      </c>
      <c r="C49" t="s">
        <v>34</v>
      </c>
      <c r="D49" t="s">
        <v>35</v>
      </c>
      <c r="E49" s="1">
        <v>93.456521739130437</v>
      </c>
      <c r="F49" s="1">
        <v>59.068043478260883</v>
      </c>
      <c r="G49" s="1">
        <v>89.543586956521722</v>
      </c>
      <c r="H49" s="1">
        <v>202.87510869565224</v>
      </c>
      <c r="I49" s="1">
        <f t="shared" si="0"/>
        <v>351.48673913043484</v>
      </c>
      <c r="J49" s="1">
        <f t="shared" si="1"/>
        <v>3.7609653407769255</v>
      </c>
      <c r="K49" s="1">
        <f t="shared" si="2"/>
        <v>0.63203768318213549</v>
      </c>
    </row>
    <row r="50" spans="1:11" x14ac:dyDescent="0.3">
      <c r="A50" t="s">
        <v>32</v>
      </c>
      <c r="B50" t="s">
        <v>108</v>
      </c>
      <c r="C50" t="s">
        <v>38</v>
      </c>
      <c r="D50" t="s">
        <v>39</v>
      </c>
      <c r="E50" s="1">
        <v>95.358695652173907</v>
      </c>
      <c r="F50" s="1">
        <v>33.633695652173913</v>
      </c>
      <c r="G50" s="1">
        <v>83.788152173913005</v>
      </c>
      <c r="H50" s="1">
        <v>179.62434782608699</v>
      </c>
      <c r="I50" s="1">
        <f t="shared" si="0"/>
        <v>297.04619565217388</v>
      </c>
      <c r="J50" s="1">
        <f t="shared" si="1"/>
        <v>3.1150404650632622</v>
      </c>
      <c r="K50" s="1">
        <f t="shared" si="2"/>
        <v>0.35270716972529353</v>
      </c>
    </row>
    <row r="51" spans="1:11" x14ac:dyDescent="0.3">
      <c r="A51" t="s">
        <v>32</v>
      </c>
      <c r="B51" t="s">
        <v>109</v>
      </c>
      <c r="C51" t="s">
        <v>34</v>
      </c>
      <c r="D51" t="s">
        <v>35</v>
      </c>
      <c r="E51" s="1">
        <v>134.60869565217391</v>
      </c>
      <c r="F51" s="1">
        <v>98.72913043478259</v>
      </c>
      <c r="G51" s="1">
        <v>111.92532608695652</v>
      </c>
      <c r="H51" s="1">
        <v>261.64206521739123</v>
      </c>
      <c r="I51" s="1">
        <f t="shared" si="0"/>
        <v>472.29652173913036</v>
      </c>
      <c r="J51" s="1">
        <f t="shared" si="1"/>
        <v>3.5086627906976742</v>
      </c>
      <c r="K51" s="1">
        <f t="shared" si="2"/>
        <v>0.73345284237726083</v>
      </c>
    </row>
    <row r="52" spans="1:11" x14ac:dyDescent="0.3">
      <c r="A52" t="s">
        <v>32</v>
      </c>
      <c r="B52" t="s">
        <v>110</v>
      </c>
      <c r="C52" t="s">
        <v>34</v>
      </c>
      <c r="D52" t="s">
        <v>35</v>
      </c>
      <c r="E52" s="1">
        <v>133.7608695652174</v>
      </c>
      <c r="F52" s="1">
        <v>87.372934782608667</v>
      </c>
      <c r="G52" s="1">
        <v>122.40913043478258</v>
      </c>
      <c r="H52" s="1">
        <v>270.48032608695655</v>
      </c>
      <c r="I52" s="1">
        <f t="shared" si="0"/>
        <v>480.26239130434783</v>
      </c>
      <c r="J52" s="1">
        <f t="shared" si="1"/>
        <v>3.5904550625711034</v>
      </c>
      <c r="K52" s="1">
        <f t="shared" si="2"/>
        <v>0.65320250284414083</v>
      </c>
    </row>
    <row r="53" spans="1:11" x14ac:dyDescent="0.3">
      <c r="A53" t="s">
        <v>32</v>
      </c>
      <c r="B53" t="s">
        <v>111</v>
      </c>
      <c r="C53" t="s">
        <v>112</v>
      </c>
      <c r="D53" t="s">
        <v>113</v>
      </c>
      <c r="E53" s="1">
        <v>36.489130434782609</v>
      </c>
      <c r="F53" s="1">
        <v>12.742391304347823</v>
      </c>
      <c r="G53" s="1">
        <v>50.985000000000007</v>
      </c>
      <c r="H53" s="1">
        <v>123.58228260869569</v>
      </c>
      <c r="I53" s="1">
        <f t="shared" si="0"/>
        <v>187.30967391304353</v>
      </c>
      <c r="J53" s="1">
        <f t="shared" si="1"/>
        <v>5.1333005659815321</v>
      </c>
      <c r="K53" s="1">
        <f t="shared" si="2"/>
        <v>0.34921060470658316</v>
      </c>
    </row>
    <row r="54" spans="1:11" x14ac:dyDescent="0.3">
      <c r="A54" t="s">
        <v>32</v>
      </c>
      <c r="B54" t="s">
        <v>114</v>
      </c>
      <c r="C54" t="s">
        <v>34</v>
      </c>
      <c r="D54" t="s">
        <v>35</v>
      </c>
      <c r="E54" s="1">
        <v>129.41304347826087</v>
      </c>
      <c r="F54" s="1">
        <v>33.158695652173932</v>
      </c>
      <c r="G54" s="1">
        <v>198.62630434782616</v>
      </c>
      <c r="H54" s="1">
        <v>220.62945652173912</v>
      </c>
      <c r="I54" s="1">
        <f t="shared" si="0"/>
        <v>452.41445652173923</v>
      </c>
      <c r="J54" s="1">
        <f t="shared" si="1"/>
        <v>3.4958953468839247</v>
      </c>
      <c r="K54" s="1">
        <f t="shared" si="2"/>
        <v>0.25622375272971626</v>
      </c>
    </row>
    <row r="55" spans="1:11" x14ac:dyDescent="0.3">
      <c r="A55" t="s">
        <v>32</v>
      </c>
      <c r="B55" t="s">
        <v>115</v>
      </c>
      <c r="C55" t="s">
        <v>34</v>
      </c>
      <c r="D55" t="s">
        <v>35</v>
      </c>
      <c r="E55" s="1">
        <v>172.08695652173913</v>
      </c>
      <c r="F55" s="1">
        <v>113.86532608695654</v>
      </c>
      <c r="G55" s="1">
        <v>255.91619565217391</v>
      </c>
      <c r="H55" s="1">
        <v>366.91793478260865</v>
      </c>
      <c r="I55" s="1">
        <f t="shared" si="0"/>
        <v>736.69945652173908</v>
      </c>
      <c r="J55" s="1">
        <f t="shared" si="1"/>
        <v>4.2809720818595247</v>
      </c>
      <c r="K55" s="1">
        <f t="shared" si="2"/>
        <v>0.66167319353208709</v>
      </c>
    </row>
    <row r="56" spans="1:11" x14ac:dyDescent="0.3">
      <c r="A56" t="s">
        <v>32</v>
      </c>
      <c r="B56" t="s">
        <v>116</v>
      </c>
      <c r="C56" t="s">
        <v>56</v>
      </c>
      <c r="D56" t="s">
        <v>35</v>
      </c>
      <c r="E56" s="1">
        <v>228.97826086956522</v>
      </c>
      <c r="F56" s="1">
        <v>116.02315217391312</v>
      </c>
      <c r="G56" s="1">
        <v>220.62391304347827</v>
      </c>
      <c r="H56" s="1">
        <v>546.38782608695635</v>
      </c>
      <c r="I56" s="1">
        <f t="shared" si="0"/>
        <v>883.03489130434775</v>
      </c>
      <c r="J56" s="1">
        <f t="shared" si="1"/>
        <v>3.8564136523307697</v>
      </c>
      <c r="K56" s="1">
        <f t="shared" si="2"/>
        <v>0.50669942086774933</v>
      </c>
    </row>
    <row r="57" spans="1:11" x14ac:dyDescent="0.3">
      <c r="A57" t="s">
        <v>32</v>
      </c>
      <c r="B57" t="s">
        <v>117</v>
      </c>
      <c r="C57" t="s">
        <v>34</v>
      </c>
      <c r="D57" t="s">
        <v>35</v>
      </c>
      <c r="E57" s="1">
        <v>93.923913043478265</v>
      </c>
      <c r="F57" s="1">
        <v>21.587500000000009</v>
      </c>
      <c r="G57" s="1">
        <v>91.653369565217375</v>
      </c>
      <c r="H57" s="1">
        <v>215.91554347826087</v>
      </c>
      <c r="I57" s="1">
        <f t="shared" si="0"/>
        <v>329.15641304347827</v>
      </c>
      <c r="J57" s="1">
        <f t="shared" si="1"/>
        <v>3.504500636500405</v>
      </c>
      <c r="K57" s="1">
        <f t="shared" si="2"/>
        <v>0.2298402962620068</v>
      </c>
    </row>
    <row r="58" spans="1:11" x14ac:dyDescent="0.3">
      <c r="A58" t="s">
        <v>32</v>
      </c>
      <c r="B58" t="s">
        <v>118</v>
      </c>
      <c r="C58" t="s">
        <v>34</v>
      </c>
      <c r="D58" t="s">
        <v>35</v>
      </c>
      <c r="E58" s="1">
        <v>38.282608695652172</v>
      </c>
      <c r="F58" s="1">
        <v>16.300652173913043</v>
      </c>
      <c r="G58" s="1">
        <v>51.496413043478263</v>
      </c>
      <c r="H58" s="1">
        <v>98.680217391304382</v>
      </c>
      <c r="I58" s="1">
        <f t="shared" si="0"/>
        <v>166.4772826086957</v>
      </c>
      <c r="J58" s="1">
        <f t="shared" si="1"/>
        <v>4.348639977285635</v>
      </c>
      <c r="K58" s="1">
        <f t="shared" si="2"/>
        <v>0.42579784213515048</v>
      </c>
    </row>
    <row r="59" spans="1:11" x14ac:dyDescent="0.3">
      <c r="A59" t="s">
        <v>32</v>
      </c>
      <c r="B59" t="s">
        <v>119</v>
      </c>
      <c r="C59" t="s">
        <v>120</v>
      </c>
      <c r="D59" t="s">
        <v>121</v>
      </c>
      <c r="E59" s="1">
        <v>33.597826086956523</v>
      </c>
      <c r="F59" s="1">
        <v>3.4489130434782611</v>
      </c>
      <c r="G59" s="1">
        <v>23.913043478260875</v>
      </c>
      <c r="H59" s="1">
        <v>49.224021739130428</v>
      </c>
      <c r="I59" s="1">
        <f t="shared" si="0"/>
        <v>76.585978260869567</v>
      </c>
      <c r="J59" s="1">
        <f t="shared" si="1"/>
        <v>2.2794920737625364</v>
      </c>
      <c r="K59" s="1">
        <f t="shared" si="2"/>
        <v>0.1026528631510838</v>
      </c>
    </row>
    <row r="60" spans="1:11" x14ac:dyDescent="0.3">
      <c r="A60" t="s">
        <v>32</v>
      </c>
      <c r="B60" t="s">
        <v>122</v>
      </c>
      <c r="C60" t="s">
        <v>66</v>
      </c>
      <c r="D60" t="s">
        <v>39</v>
      </c>
      <c r="E60" s="1">
        <v>74.206521739130437</v>
      </c>
      <c r="F60" s="1">
        <v>49.830652173913052</v>
      </c>
      <c r="G60" s="1">
        <v>49.65782608695649</v>
      </c>
      <c r="H60" s="1">
        <v>112.20184782608692</v>
      </c>
      <c r="I60" s="1">
        <f t="shared" si="0"/>
        <v>211.69032608695647</v>
      </c>
      <c r="J60" s="1">
        <f t="shared" si="1"/>
        <v>2.8527186172550163</v>
      </c>
      <c r="K60" s="1">
        <f t="shared" si="2"/>
        <v>0.67151310971143996</v>
      </c>
    </row>
  </sheetData>
  <pageMargins left="0.7" right="0.7" top="0.75" bottom="0.75" header="0.3" footer="0.3"/>
  <ignoredErrors>
    <ignoredError sqref="I2:I60"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0"/>
  <sheetViews>
    <sheetView workbookViewId="0">
      <pane ySplit="1" topLeftCell="A2" activePane="bottomLeft" state="frozen"/>
      <selection pane="bottomLeft"/>
    </sheetView>
  </sheetViews>
  <sheetFormatPr defaultColWidth="12.77734375" defaultRowHeight="14.4" x14ac:dyDescent="0.3"/>
  <sheetData>
    <row r="1" spans="1:14" ht="65.25" customHeight="1" x14ac:dyDescent="0.3">
      <c r="A1" s="4" t="s">
        <v>0</v>
      </c>
      <c r="B1" s="4" t="s">
        <v>1</v>
      </c>
      <c r="C1" s="4" t="s">
        <v>2</v>
      </c>
      <c r="D1" s="4" t="s">
        <v>3</v>
      </c>
      <c r="E1" s="4" t="s">
        <v>4</v>
      </c>
      <c r="F1" s="4" t="s">
        <v>17</v>
      </c>
      <c r="G1" s="4" t="s">
        <v>18</v>
      </c>
      <c r="H1" s="5" t="s">
        <v>19</v>
      </c>
      <c r="I1" s="4" t="s">
        <v>20</v>
      </c>
      <c r="J1" s="4" t="s">
        <v>21</v>
      </c>
      <c r="K1" s="5" t="s">
        <v>22</v>
      </c>
      <c r="L1" s="4" t="s">
        <v>23</v>
      </c>
      <c r="M1" s="4" t="s">
        <v>24</v>
      </c>
      <c r="N1" s="4" t="s">
        <v>25</v>
      </c>
    </row>
    <row r="2" spans="1:14" x14ac:dyDescent="0.3">
      <c r="A2" t="s">
        <v>32</v>
      </c>
      <c r="B2" t="s">
        <v>33</v>
      </c>
      <c r="C2" t="s">
        <v>34</v>
      </c>
      <c r="D2" t="s">
        <v>35</v>
      </c>
      <c r="E2" s="1">
        <v>37.597826086956523</v>
      </c>
      <c r="F2" s="1">
        <v>50.233152173913034</v>
      </c>
      <c r="G2" s="1">
        <v>0</v>
      </c>
      <c r="H2" s="2">
        <f t="shared" ref="H2:H60" si="0">G2/F2</f>
        <v>0</v>
      </c>
      <c r="I2" s="1">
        <v>6.1793478260869561</v>
      </c>
      <c r="J2" s="1">
        <v>0</v>
      </c>
      <c r="K2" s="2">
        <f t="shared" ref="K2:K60" si="1">J2/I2</f>
        <v>0</v>
      </c>
      <c r="L2" s="1">
        <v>127.5317391304348</v>
      </c>
      <c r="M2" s="1">
        <v>0</v>
      </c>
      <c r="N2" s="2">
        <f t="shared" ref="N2:N60" si="2">M2/L2</f>
        <v>0</v>
      </c>
    </row>
    <row r="3" spans="1:14" x14ac:dyDescent="0.3">
      <c r="A3" t="s">
        <v>32</v>
      </c>
      <c r="B3" t="s">
        <v>36</v>
      </c>
      <c r="C3" t="s">
        <v>34</v>
      </c>
      <c r="D3" t="s">
        <v>35</v>
      </c>
      <c r="E3" s="1">
        <v>36.684782608695649</v>
      </c>
      <c r="F3" s="1">
        <v>33.397608695652181</v>
      </c>
      <c r="G3" s="1">
        <v>0</v>
      </c>
      <c r="H3" s="2">
        <f t="shared" si="0"/>
        <v>0</v>
      </c>
      <c r="I3" s="1">
        <v>31.801521739130433</v>
      </c>
      <c r="J3" s="1">
        <v>0</v>
      </c>
      <c r="K3" s="2">
        <f t="shared" si="1"/>
        <v>0</v>
      </c>
      <c r="L3" s="1">
        <v>117.99369565217394</v>
      </c>
      <c r="M3" s="1">
        <v>0</v>
      </c>
      <c r="N3" s="2">
        <f t="shared" si="2"/>
        <v>0</v>
      </c>
    </row>
    <row r="4" spans="1:14" x14ac:dyDescent="0.3">
      <c r="A4" t="s">
        <v>32</v>
      </c>
      <c r="B4" t="s">
        <v>37</v>
      </c>
      <c r="C4" t="s">
        <v>38</v>
      </c>
      <c r="D4" t="s">
        <v>39</v>
      </c>
      <c r="E4" s="1">
        <v>41.956521739130437</v>
      </c>
      <c r="F4" s="1">
        <v>34.831086956521716</v>
      </c>
      <c r="G4" s="1">
        <v>0</v>
      </c>
      <c r="H4" s="2">
        <f t="shared" si="0"/>
        <v>0</v>
      </c>
      <c r="I4" s="1">
        <v>19.565543478260874</v>
      </c>
      <c r="J4" s="1">
        <v>0</v>
      </c>
      <c r="K4" s="2">
        <f t="shared" si="1"/>
        <v>0</v>
      </c>
      <c r="L4" s="1">
        <v>106.21641304347824</v>
      </c>
      <c r="M4" s="1">
        <v>0</v>
      </c>
      <c r="N4" s="2">
        <f t="shared" si="2"/>
        <v>0</v>
      </c>
    </row>
    <row r="5" spans="1:14" x14ac:dyDescent="0.3">
      <c r="A5" t="s">
        <v>32</v>
      </c>
      <c r="B5" t="s">
        <v>40</v>
      </c>
      <c r="C5" t="s">
        <v>34</v>
      </c>
      <c r="D5" t="s">
        <v>35</v>
      </c>
      <c r="E5" s="1">
        <v>37.543478260869563</v>
      </c>
      <c r="F5" s="1">
        <v>37.217934782608687</v>
      </c>
      <c r="G5" s="1">
        <v>1.4021739130434783</v>
      </c>
      <c r="H5" s="2">
        <f t="shared" si="0"/>
        <v>3.7674683488850932E-2</v>
      </c>
      <c r="I5" s="1">
        <v>12.844891304347824</v>
      </c>
      <c r="J5" s="1">
        <v>0.25</v>
      </c>
      <c r="K5" s="2">
        <f t="shared" si="1"/>
        <v>1.9462990700075317E-2</v>
      </c>
      <c r="L5" s="1">
        <v>138.3805434782609</v>
      </c>
      <c r="M5" s="1">
        <v>0.69565217391304346</v>
      </c>
      <c r="N5" s="2">
        <f t="shared" si="2"/>
        <v>5.0270952579567511E-3</v>
      </c>
    </row>
    <row r="6" spans="1:14" x14ac:dyDescent="0.3">
      <c r="A6" t="s">
        <v>32</v>
      </c>
      <c r="B6" t="s">
        <v>41</v>
      </c>
      <c r="C6" t="s">
        <v>38</v>
      </c>
      <c r="D6" t="s">
        <v>39</v>
      </c>
      <c r="E6" s="1">
        <v>120.17391304347827</v>
      </c>
      <c r="F6" s="1">
        <v>66.783043478260893</v>
      </c>
      <c r="G6" s="1">
        <v>0</v>
      </c>
      <c r="H6" s="2">
        <f t="shared" si="0"/>
        <v>0</v>
      </c>
      <c r="I6" s="1">
        <v>69.693478260869568</v>
      </c>
      <c r="J6" s="1">
        <v>0</v>
      </c>
      <c r="K6" s="2">
        <f t="shared" si="1"/>
        <v>0</v>
      </c>
      <c r="L6" s="1">
        <v>261.8478260869565</v>
      </c>
      <c r="M6" s="1">
        <v>0</v>
      </c>
      <c r="N6" s="2">
        <f t="shared" si="2"/>
        <v>0</v>
      </c>
    </row>
    <row r="7" spans="1:14" x14ac:dyDescent="0.3">
      <c r="A7" t="s">
        <v>32</v>
      </c>
      <c r="B7" t="s">
        <v>42</v>
      </c>
      <c r="C7" t="s">
        <v>43</v>
      </c>
      <c r="D7" t="s">
        <v>44</v>
      </c>
      <c r="E7" s="1">
        <v>22.771739130434781</v>
      </c>
      <c r="F7" s="1">
        <v>13.271739130434783</v>
      </c>
      <c r="G7" s="1">
        <v>0</v>
      </c>
      <c r="H7" s="2">
        <f t="shared" si="0"/>
        <v>0</v>
      </c>
      <c r="I7" s="1">
        <v>10.021739130434783</v>
      </c>
      <c r="J7" s="1">
        <v>0</v>
      </c>
      <c r="K7" s="2">
        <f t="shared" si="1"/>
        <v>0</v>
      </c>
      <c r="L7" s="1">
        <v>57.839673913043477</v>
      </c>
      <c r="M7" s="1">
        <v>0</v>
      </c>
      <c r="N7" s="2">
        <f t="shared" si="2"/>
        <v>0</v>
      </c>
    </row>
    <row r="8" spans="1:14" x14ac:dyDescent="0.3">
      <c r="A8" t="s">
        <v>32</v>
      </c>
      <c r="B8" t="s">
        <v>45</v>
      </c>
      <c r="C8" t="s">
        <v>46</v>
      </c>
      <c r="D8" t="s">
        <v>35</v>
      </c>
      <c r="E8" s="1">
        <v>36</v>
      </c>
      <c r="F8" s="1">
        <v>10.526086956521736</v>
      </c>
      <c r="G8" s="1">
        <v>0.30978260869565216</v>
      </c>
      <c r="H8" s="2">
        <f t="shared" si="0"/>
        <v>2.9429987608426279E-2</v>
      </c>
      <c r="I8" s="1">
        <v>28.006521739130427</v>
      </c>
      <c r="J8" s="1">
        <v>2.1413043478260869</v>
      </c>
      <c r="K8" s="2">
        <f t="shared" si="1"/>
        <v>7.6457346891252054E-2</v>
      </c>
      <c r="L8" s="1">
        <v>95.160869565217382</v>
      </c>
      <c r="M8" s="1">
        <v>4.3945652173913041</v>
      </c>
      <c r="N8" s="2">
        <f t="shared" si="2"/>
        <v>4.6180381048110751E-2</v>
      </c>
    </row>
    <row r="9" spans="1:14" x14ac:dyDescent="0.3">
      <c r="A9" t="s">
        <v>32</v>
      </c>
      <c r="B9" t="s">
        <v>47</v>
      </c>
      <c r="C9" t="s">
        <v>34</v>
      </c>
      <c r="D9" t="s">
        <v>35</v>
      </c>
      <c r="E9" s="1">
        <v>113.66304347826087</v>
      </c>
      <c r="F9" s="1">
        <v>53.153913043478248</v>
      </c>
      <c r="G9" s="1">
        <v>2.347826086956522</v>
      </c>
      <c r="H9" s="2">
        <f t="shared" si="0"/>
        <v>4.4170333895005492E-2</v>
      </c>
      <c r="I9" s="1">
        <v>112.4727173913043</v>
      </c>
      <c r="J9" s="1">
        <v>0</v>
      </c>
      <c r="K9" s="2">
        <f t="shared" si="1"/>
        <v>0</v>
      </c>
      <c r="L9" s="1">
        <v>253.96815217391313</v>
      </c>
      <c r="M9" s="1">
        <v>0</v>
      </c>
      <c r="N9" s="2">
        <f t="shared" si="2"/>
        <v>0</v>
      </c>
    </row>
    <row r="10" spans="1:14" x14ac:dyDescent="0.3">
      <c r="A10" t="s">
        <v>32</v>
      </c>
      <c r="B10" t="s">
        <v>48</v>
      </c>
      <c r="C10" t="s">
        <v>34</v>
      </c>
      <c r="D10" t="s">
        <v>35</v>
      </c>
      <c r="E10" s="1">
        <v>20.804347826086957</v>
      </c>
      <c r="F10" s="1">
        <v>26.919021739130436</v>
      </c>
      <c r="G10" s="1">
        <v>0</v>
      </c>
      <c r="H10" s="2">
        <f t="shared" si="0"/>
        <v>0</v>
      </c>
      <c r="I10" s="1">
        <v>28.952173913043488</v>
      </c>
      <c r="J10" s="1">
        <v>0</v>
      </c>
      <c r="K10" s="2">
        <f t="shared" si="1"/>
        <v>0</v>
      </c>
      <c r="L10" s="1">
        <v>90.672826086956519</v>
      </c>
      <c r="M10" s="1">
        <v>0</v>
      </c>
      <c r="N10" s="2">
        <f t="shared" si="2"/>
        <v>0</v>
      </c>
    </row>
    <row r="11" spans="1:14" x14ac:dyDescent="0.3">
      <c r="A11" t="s">
        <v>32</v>
      </c>
      <c r="B11" t="s">
        <v>49</v>
      </c>
      <c r="C11" t="s">
        <v>50</v>
      </c>
      <c r="D11" t="s">
        <v>51</v>
      </c>
      <c r="E11" s="1">
        <v>47.913043478260867</v>
      </c>
      <c r="F11" s="1">
        <v>27.879673913043483</v>
      </c>
      <c r="G11" s="1">
        <v>0</v>
      </c>
      <c r="H11" s="2">
        <f t="shared" si="0"/>
        <v>0</v>
      </c>
      <c r="I11" s="1">
        <v>24.939673913043482</v>
      </c>
      <c r="J11" s="1">
        <v>1.5869565217391304</v>
      </c>
      <c r="K11" s="2">
        <f t="shared" si="1"/>
        <v>6.363180718690753E-2</v>
      </c>
      <c r="L11" s="1">
        <v>84.169891304347786</v>
      </c>
      <c r="M11" s="1">
        <v>1.3641304347826086</v>
      </c>
      <c r="N11" s="2">
        <f t="shared" si="2"/>
        <v>1.6206869388129347E-2</v>
      </c>
    </row>
    <row r="12" spans="1:14" x14ac:dyDescent="0.3">
      <c r="A12" t="s">
        <v>32</v>
      </c>
      <c r="B12" t="s">
        <v>52</v>
      </c>
      <c r="C12" t="s">
        <v>50</v>
      </c>
      <c r="D12" t="s">
        <v>51</v>
      </c>
      <c r="E12" s="1">
        <v>34.989130434782609</v>
      </c>
      <c r="F12" s="1">
        <v>48.005869565217381</v>
      </c>
      <c r="G12" s="1">
        <v>0</v>
      </c>
      <c r="H12" s="2">
        <f t="shared" si="0"/>
        <v>0</v>
      </c>
      <c r="I12" s="1">
        <v>42.160543478260863</v>
      </c>
      <c r="J12" s="1">
        <v>0</v>
      </c>
      <c r="K12" s="2">
        <f t="shared" si="1"/>
        <v>0</v>
      </c>
      <c r="L12" s="1">
        <v>168.46858695652165</v>
      </c>
      <c r="M12" s="1">
        <v>0</v>
      </c>
      <c r="N12" s="2">
        <f t="shared" si="2"/>
        <v>0</v>
      </c>
    </row>
    <row r="13" spans="1:14" x14ac:dyDescent="0.3">
      <c r="A13" t="s">
        <v>32</v>
      </c>
      <c r="B13" t="s">
        <v>53</v>
      </c>
      <c r="C13" t="s">
        <v>54</v>
      </c>
      <c r="D13" t="s">
        <v>35</v>
      </c>
      <c r="E13" s="1">
        <v>90.119565217391298</v>
      </c>
      <c r="F13" s="1">
        <v>41.190108695652171</v>
      </c>
      <c r="G13" s="1">
        <v>0</v>
      </c>
      <c r="H13" s="2">
        <f t="shared" si="0"/>
        <v>0</v>
      </c>
      <c r="I13" s="1">
        <v>118.42739130434782</v>
      </c>
      <c r="J13" s="1">
        <v>0</v>
      </c>
      <c r="K13" s="2">
        <f t="shared" si="1"/>
        <v>0</v>
      </c>
      <c r="L13" s="1">
        <v>192.81521739130432</v>
      </c>
      <c r="M13" s="1">
        <v>0</v>
      </c>
      <c r="N13" s="2">
        <f t="shared" si="2"/>
        <v>0</v>
      </c>
    </row>
    <row r="14" spans="1:14" x14ac:dyDescent="0.3">
      <c r="A14" t="s">
        <v>32</v>
      </c>
      <c r="B14" t="s">
        <v>55</v>
      </c>
      <c r="C14" t="s">
        <v>56</v>
      </c>
      <c r="D14" t="s">
        <v>35</v>
      </c>
      <c r="E14" s="1">
        <v>174.7391304347826</v>
      </c>
      <c r="F14" s="1">
        <v>53.0625</v>
      </c>
      <c r="G14" s="1">
        <v>0</v>
      </c>
      <c r="H14" s="2">
        <f t="shared" si="0"/>
        <v>0</v>
      </c>
      <c r="I14" s="1">
        <v>161.83695652173913</v>
      </c>
      <c r="J14" s="1">
        <v>0</v>
      </c>
      <c r="K14" s="2">
        <f t="shared" si="1"/>
        <v>0</v>
      </c>
      <c r="L14" s="1">
        <v>424.64673913043481</v>
      </c>
      <c r="M14" s="1">
        <v>0</v>
      </c>
      <c r="N14" s="2">
        <f t="shared" si="2"/>
        <v>0</v>
      </c>
    </row>
    <row r="15" spans="1:14" x14ac:dyDescent="0.3">
      <c r="A15" t="s">
        <v>32</v>
      </c>
      <c r="B15" t="s">
        <v>57</v>
      </c>
      <c r="C15" t="s">
        <v>34</v>
      </c>
      <c r="D15" t="s">
        <v>35</v>
      </c>
      <c r="E15" s="1">
        <v>47.913043478260867</v>
      </c>
      <c r="F15" s="1">
        <v>5.7593478260869553</v>
      </c>
      <c r="G15" s="1">
        <v>0</v>
      </c>
      <c r="H15" s="2">
        <f t="shared" si="0"/>
        <v>0</v>
      </c>
      <c r="I15" s="1">
        <v>25.795434782608694</v>
      </c>
      <c r="J15" s="1">
        <v>0</v>
      </c>
      <c r="K15" s="2">
        <f t="shared" si="1"/>
        <v>0</v>
      </c>
      <c r="L15" s="1">
        <v>62.411739130434796</v>
      </c>
      <c r="M15" s="1">
        <v>0</v>
      </c>
      <c r="N15" s="2">
        <f t="shared" si="2"/>
        <v>0</v>
      </c>
    </row>
    <row r="16" spans="1:14" x14ac:dyDescent="0.3">
      <c r="A16" t="s">
        <v>32</v>
      </c>
      <c r="B16" t="s">
        <v>58</v>
      </c>
      <c r="C16" t="s">
        <v>34</v>
      </c>
      <c r="D16" t="s">
        <v>35</v>
      </c>
      <c r="E16" s="1">
        <v>131.67391304347825</v>
      </c>
      <c r="F16" s="1">
        <v>69.703804347826093</v>
      </c>
      <c r="G16" s="1">
        <v>0</v>
      </c>
      <c r="H16" s="2">
        <f t="shared" si="0"/>
        <v>0</v>
      </c>
      <c r="I16" s="1">
        <v>95.923913043478265</v>
      </c>
      <c r="J16" s="1">
        <v>0</v>
      </c>
      <c r="K16" s="2">
        <f t="shared" si="1"/>
        <v>0</v>
      </c>
      <c r="L16" s="1">
        <v>297.875</v>
      </c>
      <c r="M16" s="1">
        <v>0</v>
      </c>
      <c r="N16" s="2">
        <f t="shared" si="2"/>
        <v>0</v>
      </c>
    </row>
    <row r="17" spans="1:14" x14ac:dyDescent="0.3">
      <c r="A17" t="s">
        <v>32</v>
      </c>
      <c r="B17" t="s">
        <v>59</v>
      </c>
      <c r="C17" t="s">
        <v>60</v>
      </c>
      <c r="D17" t="s">
        <v>61</v>
      </c>
      <c r="E17" s="1">
        <v>52.010869565217391</v>
      </c>
      <c r="F17" s="1">
        <v>20.739130434782609</v>
      </c>
      <c r="G17" s="1">
        <v>0</v>
      </c>
      <c r="H17" s="2">
        <f t="shared" si="0"/>
        <v>0</v>
      </c>
      <c r="I17" s="1">
        <v>20.391304347826086</v>
      </c>
      <c r="J17" s="1">
        <v>0</v>
      </c>
      <c r="K17" s="2">
        <f t="shared" si="1"/>
        <v>0</v>
      </c>
      <c r="L17" s="1">
        <v>86.470108695652172</v>
      </c>
      <c r="M17" s="1">
        <v>0</v>
      </c>
      <c r="N17" s="2">
        <f t="shared" si="2"/>
        <v>0</v>
      </c>
    </row>
    <row r="18" spans="1:14" x14ac:dyDescent="0.3">
      <c r="A18" t="s">
        <v>32</v>
      </c>
      <c r="B18" t="s">
        <v>62</v>
      </c>
      <c r="C18" t="s">
        <v>63</v>
      </c>
      <c r="D18" t="s">
        <v>64</v>
      </c>
      <c r="E18" s="1">
        <v>39.706521739130437</v>
      </c>
      <c r="F18" s="1">
        <v>45.502717391304351</v>
      </c>
      <c r="G18" s="1">
        <v>0</v>
      </c>
      <c r="H18" s="2">
        <f t="shared" si="0"/>
        <v>0</v>
      </c>
      <c r="I18" s="1">
        <v>21.130434782608695</v>
      </c>
      <c r="J18" s="1">
        <v>0</v>
      </c>
      <c r="K18" s="2">
        <f t="shared" si="1"/>
        <v>0</v>
      </c>
      <c r="L18" s="1">
        <v>113.8125</v>
      </c>
      <c r="M18" s="1">
        <v>0</v>
      </c>
      <c r="N18" s="2">
        <f t="shared" si="2"/>
        <v>0</v>
      </c>
    </row>
    <row r="19" spans="1:14" x14ac:dyDescent="0.3">
      <c r="A19" t="s">
        <v>32</v>
      </c>
      <c r="B19" t="s">
        <v>65</v>
      </c>
      <c r="C19" t="s">
        <v>66</v>
      </c>
      <c r="D19" t="s">
        <v>39</v>
      </c>
      <c r="E19" s="1">
        <v>119.01086956521739</v>
      </c>
      <c r="F19" s="1">
        <v>64.96054347826086</v>
      </c>
      <c r="G19" s="1">
        <v>0</v>
      </c>
      <c r="H19" s="2">
        <f t="shared" si="0"/>
        <v>0</v>
      </c>
      <c r="I19" s="1">
        <v>70.114891304347836</v>
      </c>
      <c r="J19" s="1">
        <v>0</v>
      </c>
      <c r="K19" s="2">
        <f t="shared" si="1"/>
        <v>0</v>
      </c>
      <c r="L19" s="1">
        <v>206.38967391304345</v>
      </c>
      <c r="M19" s="1">
        <v>0</v>
      </c>
      <c r="N19" s="2">
        <f t="shared" si="2"/>
        <v>0</v>
      </c>
    </row>
    <row r="20" spans="1:14" x14ac:dyDescent="0.3">
      <c r="A20" t="s">
        <v>32</v>
      </c>
      <c r="B20" t="s">
        <v>67</v>
      </c>
      <c r="C20" t="s">
        <v>68</v>
      </c>
      <c r="D20" t="s">
        <v>69</v>
      </c>
      <c r="E20" s="1">
        <v>103.30434782608695</v>
      </c>
      <c r="F20" s="1">
        <v>57.453804347826086</v>
      </c>
      <c r="G20" s="1">
        <v>0</v>
      </c>
      <c r="H20" s="2">
        <f t="shared" si="0"/>
        <v>0</v>
      </c>
      <c r="I20" s="1">
        <v>50.336956521739133</v>
      </c>
      <c r="J20" s="1">
        <v>8.8586956521739122</v>
      </c>
      <c r="K20" s="2">
        <f t="shared" si="1"/>
        <v>0.17598790757935648</v>
      </c>
      <c r="L20" s="1">
        <v>191.97554347826087</v>
      </c>
      <c r="M20" s="1">
        <v>0</v>
      </c>
      <c r="N20" s="2">
        <f t="shared" si="2"/>
        <v>0</v>
      </c>
    </row>
    <row r="21" spans="1:14" x14ac:dyDescent="0.3">
      <c r="A21" t="s">
        <v>32</v>
      </c>
      <c r="B21" t="s">
        <v>70</v>
      </c>
      <c r="C21" t="s">
        <v>71</v>
      </c>
      <c r="D21" t="s">
        <v>72</v>
      </c>
      <c r="E21" s="1">
        <v>63.239130434782609</v>
      </c>
      <c r="F21" s="1">
        <v>15.366847826086957</v>
      </c>
      <c r="G21" s="1">
        <v>0</v>
      </c>
      <c r="H21" s="2">
        <f t="shared" si="0"/>
        <v>0</v>
      </c>
      <c r="I21" s="1">
        <v>43.641304347826086</v>
      </c>
      <c r="J21" s="1">
        <v>5.2173913043478262</v>
      </c>
      <c r="K21" s="2">
        <f t="shared" si="1"/>
        <v>0.11955168119551682</v>
      </c>
      <c r="L21" s="1">
        <v>156.27173913043478</v>
      </c>
      <c r="M21" s="1">
        <v>0</v>
      </c>
      <c r="N21" s="2">
        <f t="shared" si="2"/>
        <v>0</v>
      </c>
    </row>
    <row r="22" spans="1:14" x14ac:dyDescent="0.3">
      <c r="A22" t="s">
        <v>32</v>
      </c>
      <c r="B22" t="s">
        <v>73</v>
      </c>
      <c r="C22" t="s">
        <v>74</v>
      </c>
      <c r="D22" t="s">
        <v>35</v>
      </c>
      <c r="E22" s="1">
        <v>64.358695652173907</v>
      </c>
      <c r="F22" s="1">
        <v>35.519021739130437</v>
      </c>
      <c r="G22" s="1">
        <v>0</v>
      </c>
      <c r="H22" s="2">
        <f t="shared" si="0"/>
        <v>0</v>
      </c>
      <c r="I22" s="1">
        <v>40.989130434782609</v>
      </c>
      <c r="J22" s="1">
        <v>0</v>
      </c>
      <c r="K22" s="2">
        <f t="shared" si="1"/>
        <v>0</v>
      </c>
      <c r="L22" s="1">
        <v>142.95380434782609</v>
      </c>
      <c r="M22" s="1">
        <v>0</v>
      </c>
      <c r="N22" s="2">
        <f t="shared" si="2"/>
        <v>0</v>
      </c>
    </row>
    <row r="23" spans="1:14" x14ac:dyDescent="0.3">
      <c r="A23" t="s">
        <v>32</v>
      </c>
      <c r="B23" t="s">
        <v>75</v>
      </c>
      <c r="C23" t="s">
        <v>34</v>
      </c>
      <c r="D23" t="s">
        <v>35</v>
      </c>
      <c r="E23" s="1">
        <v>125.25</v>
      </c>
      <c r="F23" s="1">
        <v>41.184782608695635</v>
      </c>
      <c r="G23" s="1">
        <v>0</v>
      </c>
      <c r="H23" s="2">
        <f t="shared" si="0"/>
        <v>0</v>
      </c>
      <c r="I23" s="1">
        <v>135.87684782608696</v>
      </c>
      <c r="J23" s="1">
        <v>0</v>
      </c>
      <c r="K23" s="2">
        <f t="shared" si="1"/>
        <v>0</v>
      </c>
      <c r="L23" s="1">
        <v>227.91706521739141</v>
      </c>
      <c r="M23" s="1">
        <v>0</v>
      </c>
      <c r="N23" s="2">
        <f t="shared" si="2"/>
        <v>0</v>
      </c>
    </row>
    <row r="24" spans="1:14" x14ac:dyDescent="0.3">
      <c r="A24" t="s">
        <v>32</v>
      </c>
      <c r="B24" t="s">
        <v>76</v>
      </c>
      <c r="C24" t="s">
        <v>56</v>
      </c>
      <c r="D24" t="s">
        <v>35</v>
      </c>
      <c r="E24" s="1">
        <v>99.076086956521735</v>
      </c>
      <c r="F24" s="1">
        <v>77.947934782608684</v>
      </c>
      <c r="G24" s="1">
        <v>0</v>
      </c>
      <c r="H24" s="2">
        <f t="shared" si="0"/>
        <v>0</v>
      </c>
      <c r="I24" s="1">
        <v>168.45065217391308</v>
      </c>
      <c r="J24" s="1">
        <v>0</v>
      </c>
      <c r="K24" s="2">
        <f t="shared" si="1"/>
        <v>0</v>
      </c>
      <c r="L24" s="1">
        <v>260.93130434782614</v>
      </c>
      <c r="M24" s="1">
        <v>0</v>
      </c>
      <c r="N24" s="2">
        <f t="shared" si="2"/>
        <v>0</v>
      </c>
    </row>
    <row r="25" spans="1:14" x14ac:dyDescent="0.3">
      <c r="A25" t="s">
        <v>32</v>
      </c>
      <c r="B25" t="s">
        <v>77</v>
      </c>
      <c r="C25" t="s">
        <v>34</v>
      </c>
      <c r="D25" t="s">
        <v>35</v>
      </c>
      <c r="E25" s="1">
        <v>88.630434782608702</v>
      </c>
      <c r="F25" s="1">
        <v>83.108152173913041</v>
      </c>
      <c r="G25" s="1">
        <v>18.05108695652174</v>
      </c>
      <c r="H25" s="2">
        <f t="shared" si="0"/>
        <v>0.21719995553201368</v>
      </c>
      <c r="I25" s="1">
        <v>87.293478260869563</v>
      </c>
      <c r="J25" s="1">
        <v>0</v>
      </c>
      <c r="K25" s="2">
        <f t="shared" si="1"/>
        <v>0</v>
      </c>
      <c r="L25" s="1">
        <v>201.27717391304347</v>
      </c>
      <c r="M25" s="1">
        <v>26.959239130434781</v>
      </c>
      <c r="N25" s="2">
        <f t="shared" si="2"/>
        <v>0.13394086674767111</v>
      </c>
    </row>
    <row r="26" spans="1:14" x14ac:dyDescent="0.3">
      <c r="A26" t="s">
        <v>32</v>
      </c>
      <c r="B26" t="s">
        <v>78</v>
      </c>
      <c r="C26" t="s">
        <v>34</v>
      </c>
      <c r="D26" t="s">
        <v>35</v>
      </c>
      <c r="E26" s="1">
        <v>108.58695652173913</v>
      </c>
      <c r="F26" s="1">
        <v>81.820652173913047</v>
      </c>
      <c r="G26" s="1">
        <v>17.953804347826086</v>
      </c>
      <c r="H26" s="2">
        <f t="shared" si="0"/>
        <v>0.21942876120890067</v>
      </c>
      <c r="I26" s="1">
        <v>123.76902173913044</v>
      </c>
      <c r="J26" s="1">
        <v>0</v>
      </c>
      <c r="K26" s="2">
        <f t="shared" si="1"/>
        <v>0</v>
      </c>
      <c r="L26" s="1">
        <v>310.55978260869563</v>
      </c>
      <c r="M26" s="1">
        <v>22.478260869565219</v>
      </c>
      <c r="N26" s="2">
        <f t="shared" si="2"/>
        <v>7.237981905045239E-2</v>
      </c>
    </row>
    <row r="27" spans="1:14" x14ac:dyDescent="0.3">
      <c r="A27" t="s">
        <v>32</v>
      </c>
      <c r="B27" t="s">
        <v>79</v>
      </c>
      <c r="C27" t="s">
        <v>56</v>
      </c>
      <c r="D27" t="s">
        <v>35</v>
      </c>
      <c r="E27" s="1">
        <v>259.85869565217394</v>
      </c>
      <c r="F27" s="1">
        <v>79.298913043478265</v>
      </c>
      <c r="G27" s="1">
        <v>0.52717391304347827</v>
      </c>
      <c r="H27" s="2">
        <f t="shared" si="0"/>
        <v>6.6479336577342195E-3</v>
      </c>
      <c r="I27" s="1">
        <v>213.8125</v>
      </c>
      <c r="J27" s="1">
        <v>0</v>
      </c>
      <c r="K27" s="2">
        <f t="shared" si="1"/>
        <v>0</v>
      </c>
      <c r="L27" s="1">
        <v>545.33695652173913</v>
      </c>
      <c r="M27" s="1">
        <v>0</v>
      </c>
      <c r="N27" s="2">
        <f t="shared" si="2"/>
        <v>0</v>
      </c>
    </row>
    <row r="28" spans="1:14" x14ac:dyDescent="0.3">
      <c r="A28" t="s">
        <v>32</v>
      </c>
      <c r="B28" t="s">
        <v>80</v>
      </c>
      <c r="C28" t="s">
        <v>38</v>
      </c>
      <c r="D28" t="s">
        <v>39</v>
      </c>
      <c r="E28" s="1">
        <v>127.71739130434783</v>
      </c>
      <c r="F28" s="1">
        <v>76.209021739130463</v>
      </c>
      <c r="G28" s="1">
        <v>32.316086956521737</v>
      </c>
      <c r="H28" s="2">
        <f t="shared" si="0"/>
        <v>0.42404542426935055</v>
      </c>
      <c r="I28" s="1">
        <v>55.494456521739139</v>
      </c>
      <c r="J28" s="1">
        <v>20.891304347826086</v>
      </c>
      <c r="K28" s="2">
        <f t="shared" si="1"/>
        <v>0.37645749967192171</v>
      </c>
      <c r="L28" s="1">
        <v>141.27945652173912</v>
      </c>
      <c r="M28" s="1">
        <v>48.71141304347826</v>
      </c>
      <c r="N28" s="2">
        <f t="shared" si="2"/>
        <v>0.34478765874911815</v>
      </c>
    </row>
    <row r="29" spans="1:14" x14ac:dyDescent="0.3">
      <c r="A29" t="s">
        <v>32</v>
      </c>
      <c r="B29" t="s">
        <v>81</v>
      </c>
      <c r="C29" t="s">
        <v>34</v>
      </c>
      <c r="D29" t="s">
        <v>35</v>
      </c>
      <c r="E29" s="1">
        <v>76.271739130434781</v>
      </c>
      <c r="F29" s="1">
        <v>37.969782608695645</v>
      </c>
      <c r="G29" s="1">
        <v>0</v>
      </c>
      <c r="H29" s="2">
        <f t="shared" si="0"/>
        <v>0</v>
      </c>
      <c r="I29" s="1">
        <v>73.131521739130406</v>
      </c>
      <c r="J29" s="1">
        <v>0</v>
      </c>
      <c r="K29" s="2">
        <f t="shared" si="1"/>
        <v>0</v>
      </c>
      <c r="L29" s="1">
        <v>206.70913043478262</v>
      </c>
      <c r="M29" s="1">
        <v>0</v>
      </c>
      <c r="N29" s="2">
        <f t="shared" si="2"/>
        <v>0</v>
      </c>
    </row>
    <row r="30" spans="1:14" x14ac:dyDescent="0.3">
      <c r="A30" t="s">
        <v>32</v>
      </c>
      <c r="B30" t="s">
        <v>82</v>
      </c>
      <c r="C30" t="s">
        <v>34</v>
      </c>
      <c r="D30" t="s">
        <v>35</v>
      </c>
      <c r="E30" s="1">
        <v>57.565217391304351</v>
      </c>
      <c r="F30" s="1">
        <v>59.18021739130436</v>
      </c>
      <c r="G30" s="1">
        <v>0.32608695652173914</v>
      </c>
      <c r="H30" s="2">
        <f t="shared" si="0"/>
        <v>5.5100668922120699E-3</v>
      </c>
      <c r="I30" s="1">
        <v>48.71619565217393</v>
      </c>
      <c r="J30" s="1">
        <v>1.3913043478260869</v>
      </c>
      <c r="K30" s="2">
        <f t="shared" si="1"/>
        <v>2.8559380082956064E-2</v>
      </c>
      <c r="L30" s="1">
        <v>143.45804347826086</v>
      </c>
      <c r="M30" s="1">
        <v>3.5054347826086958</v>
      </c>
      <c r="N30" s="2">
        <f t="shared" si="2"/>
        <v>2.4435261332278642E-2</v>
      </c>
    </row>
    <row r="31" spans="1:14" x14ac:dyDescent="0.3">
      <c r="A31" t="s">
        <v>32</v>
      </c>
      <c r="B31" t="s">
        <v>83</v>
      </c>
      <c r="C31" t="s">
        <v>84</v>
      </c>
      <c r="D31" t="s">
        <v>85</v>
      </c>
      <c r="E31" s="1">
        <v>22.706521739130434</v>
      </c>
      <c r="F31" s="1">
        <v>16.415760869565219</v>
      </c>
      <c r="G31" s="1">
        <v>6.6603260869565215</v>
      </c>
      <c r="H31" s="2">
        <f t="shared" si="0"/>
        <v>0.40572752855487498</v>
      </c>
      <c r="I31" s="1">
        <v>13.489130434782609</v>
      </c>
      <c r="J31" s="1">
        <v>0</v>
      </c>
      <c r="K31" s="2">
        <f t="shared" si="1"/>
        <v>0</v>
      </c>
      <c r="L31" s="1">
        <v>67.443260869565208</v>
      </c>
      <c r="M31" s="1">
        <v>0</v>
      </c>
      <c r="N31" s="2">
        <f t="shared" si="2"/>
        <v>0</v>
      </c>
    </row>
    <row r="32" spans="1:14" x14ac:dyDescent="0.3">
      <c r="A32" t="s">
        <v>32</v>
      </c>
      <c r="B32" t="s">
        <v>86</v>
      </c>
      <c r="C32" t="s">
        <v>34</v>
      </c>
      <c r="D32" t="s">
        <v>35</v>
      </c>
      <c r="E32" s="1">
        <v>170.78260869565219</v>
      </c>
      <c r="F32" s="1">
        <v>64.200869565217388</v>
      </c>
      <c r="G32" s="1">
        <v>0</v>
      </c>
      <c r="H32" s="2">
        <f t="shared" si="0"/>
        <v>0</v>
      </c>
      <c r="I32" s="1">
        <v>168.04</v>
      </c>
      <c r="J32" s="1">
        <v>0</v>
      </c>
      <c r="K32" s="2">
        <f t="shared" si="1"/>
        <v>0</v>
      </c>
      <c r="L32" s="1">
        <v>350.40858695652162</v>
      </c>
      <c r="M32" s="1">
        <v>0</v>
      </c>
      <c r="N32" s="2">
        <f t="shared" si="2"/>
        <v>0</v>
      </c>
    </row>
    <row r="33" spans="1:14" x14ac:dyDescent="0.3">
      <c r="A33" t="s">
        <v>32</v>
      </c>
      <c r="B33" t="s">
        <v>87</v>
      </c>
      <c r="C33" t="s">
        <v>38</v>
      </c>
      <c r="D33" t="s">
        <v>39</v>
      </c>
      <c r="E33" s="1">
        <v>94.413043478260875</v>
      </c>
      <c r="F33" s="1">
        <v>67.099673913043461</v>
      </c>
      <c r="G33" s="1">
        <v>0</v>
      </c>
      <c r="H33" s="2">
        <f t="shared" si="0"/>
        <v>0</v>
      </c>
      <c r="I33" s="1">
        <v>81.134565217391284</v>
      </c>
      <c r="J33" s="1">
        <v>14.978260869565217</v>
      </c>
      <c r="K33" s="2">
        <f t="shared" si="1"/>
        <v>0.18461010827423044</v>
      </c>
      <c r="L33" s="1">
        <v>200.01880434782609</v>
      </c>
      <c r="M33" s="1">
        <v>0</v>
      </c>
      <c r="N33" s="2">
        <f t="shared" si="2"/>
        <v>0</v>
      </c>
    </row>
    <row r="34" spans="1:14" x14ac:dyDescent="0.3">
      <c r="A34" t="s">
        <v>32</v>
      </c>
      <c r="B34" t="s">
        <v>88</v>
      </c>
      <c r="C34" t="s">
        <v>34</v>
      </c>
      <c r="D34" t="s">
        <v>35</v>
      </c>
      <c r="E34" s="1">
        <v>72.543478260869563</v>
      </c>
      <c r="F34" s="1">
        <v>34.965652173913057</v>
      </c>
      <c r="G34" s="1">
        <v>0</v>
      </c>
      <c r="H34" s="2">
        <f t="shared" si="0"/>
        <v>0</v>
      </c>
      <c r="I34" s="1">
        <v>97.103043478260858</v>
      </c>
      <c r="J34" s="1">
        <v>0</v>
      </c>
      <c r="K34" s="2">
        <f t="shared" si="1"/>
        <v>0</v>
      </c>
      <c r="L34" s="1">
        <v>142.67913043478259</v>
      </c>
      <c r="M34" s="1">
        <v>0</v>
      </c>
      <c r="N34" s="2">
        <f t="shared" si="2"/>
        <v>0</v>
      </c>
    </row>
    <row r="35" spans="1:14" x14ac:dyDescent="0.3">
      <c r="A35" t="s">
        <v>32</v>
      </c>
      <c r="B35" t="s">
        <v>89</v>
      </c>
      <c r="C35" t="s">
        <v>34</v>
      </c>
      <c r="D35" t="s">
        <v>35</v>
      </c>
      <c r="E35" s="1">
        <v>100</v>
      </c>
      <c r="F35" s="1">
        <v>61.190217391304351</v>
      </c>
      <c r="G35" s="1">
        <v>0</v>
      </c>
      <c r="H35" s="2">
        <f t="shared" si="0"/>
        <v>0</v>
      </c>
      <c r="I35" s="1">
        <v>116.87228260869566</v>
      </c>
      <c r="J35" s="1">
        <v>0</v>
      </c>
      <c r="K35" s="2">
        <f t="shared" si="1"/>
        <v>0</v>
      </c>
      <c r="L35" s="1">
        <v>243.25815217391303</v>
      </c>
      <c r="M35" s="1">
        <v>0</v>
      </c>
      <c r="N35" s="2">
        <f t="shared" si="2"/>
        <v>0</v>
      </c>
    </row>
    <row r="36" spans="1:14" x14ac:dyDescent="0.3">
      <c r="A36" t="s">
        <v>32</v>
      </c>
      <c r="B36" t="s">
        <v>90</v>
      </c>
      <c r="C36" t="s">
        <v>34</v>
      </c>
      <c r="D36" t="s">
        <v>35</v>
      </c>
      <c r="E36" s="1">
        <v>151.14130434782609</v>
      </c>
      <c r="F36" s="1">
        <v>88.442934782608702</v>
      </c>
      <c r="G36" s="1">
        <v>0</v>
      </c>
      <c r="H36" s="2">
        <f t="shared" si="0"/>
        <v>0</v>
      </c>
      <c r="I36" s="1">
        <v>109.41847826086956</v>
      </c>
      <c r="J36" s="1">
        <v>0</v>
      </c>
      <c r="K36" s="2">
        <f t="shared" si="1"/>
        <v>0</v>
      </c>
      <c r="L36" s="1">
        <v>409.26358695652175</v>
      </c>
      <c r="M36" s="1">
        <v>0</v>
      </c>
      <c r="N36" s="2">
        <f t="shared" si="2"/>
        <v>0</v>
      </c>
    </row>
    <row r="37" spans="1:14" x14ac:dyDescent="0.3">
      <c r="A37" t="s">
        <v>32</v>
      </c>
      <c r="B37" t="s">
        <v>91</v>
      </c>
      <c r="C37" t="s">
        <v>54</v>
      </c>
      <c r="D37" t="s">
        <v>35</v>
      </c>
      <c r="E37" s="1">
        <v>185.85869565217391</v>
      </c>
      <c r="F37" s="1">
        <v>30.509021739130429</v>
      </c>
      <c r="G37" s="1">
        <v>0</v>
      </c>
      <c r="H37" s="2">
        <f t="shared" si="0"/>
        <v>0</v>
      </c>
      <c r="I37" s="1">
        <v>136.03978260869567</v>
      </c>
      <c r="J37" s="1">
        <v>0</v>
      </c>
      <c r="K37" s="2">
        <f t="shared" si="1"/>
        <v>0</v>
      </c>
      <c r="L37" s="1">
        <v>345.49902173913051</v>
      </c>
      <c r="M37" s="1">
        <v>0</v>
      </c>
      <c r="N37" s="2">
        <f t="shared" si="2"/>
        <v>0</v>
      </c>
    </row>
    <row r="38" spans="1:14" x14ac:dyDescent="0.3">
      <c r="A38" t="s">
        <v>32</v>
      </c>
      <c r="B38" t="s">
        <v>92</v>
      </c>
      <c r="C38" t="s">
        <v>46</v>
      </c>
      <c r="D38" t="s">
        <v>35</v>
      </c>
      <c r="E38" s="1">
        <v>76.119565217391298</v>
      </c>
      <c r="F38" s="1">
        <v>33.943260869565208</v>
      </c>
      <c r="G38" s="1">
        <v>0</v>
      </c>
      <c r="H38" s="2">
        <f t="shared" si="0"/>
        <v>0</v>
      </c>
      <c r="I38" s="1">
        <v>57.492500000000014</v>
      </c>
      <c r="J38" s="1">
        <v>0</v>
      </c>
      <c r="K38" s="2">
        <f t="shared" si="1"/>
        <v>0</v>
      </c>
      <c r="L38" s="1">
        <v>121.37163043478259</v>
      </c>
      <c r="M38" s="1">
        <v>0</v>
      </c>
      <c r="N38" s="2">
        <f t="shared" si="2"/>
        <v>0</v>
      </c>
    </row>
    <row r="39" spans="1:14" x14ac:dyDescent="0.3">
      <c r="A39" t="s">
        <v>32</v>
      </c>
      <c r="B39" t="s">
        <v>93</v>
      </c>
      <c r="C39" t="s">
        <v>50</v>
      </c>
      <c r="D39" t="s">
        <v>51</v>
      </c>
      <c r="E39" s="1">
        <v>126.31521739130434</v>
      </c>
      <c r="F39" s="1">
        <v>26.546195652173914</v>
      </c>
      <c r="G39" s="1">
        <v>0</v>
      </c>
      <c r="H39" s="2">
        <f t="shared" si="0"/>
        <v>0</v>
      </c>
      <c r="I39" s="1">
        <v>61.592391304347828</v>
      </c>
      <c r="J39" s="1">
        <v>0</v>
      </c>
      <c r="K39" s="2">
        <f t="shared" si="1"/>
        <v>0</v>
      </c>
      <c r="L39" s="1">
        <v>198.32880434782609</v>
      </c>
      <c r="M39" s="1">
        <v>0</v>
      </c>
      <c r="N39" s="2">
        <f t="shared" si="2"/>
        <v>0</v>
      </c>
    </row>
    <row r="40" spans="1:14" x14ac:dyDescent="0.3">
      <c r="A40" t="s">
        <v>32</v>
      </c>
      <c r="B40" t="s">
        <v>94</v>
      </c>
      <c r="C40" t="s">
        <v>34</v>
      </c>
      <c r="D40" t="s">
        <v>35</v>
      </c>
      <c r="E40" s="1">
        <v>31.880434782608695</v>
      </c>
      <c r="F40" s="1">
        <v>47.786413043478234</v>
      </c>
      <c r="G40" s="1">
        <v>0</v>
      </c>
      <c r="H40" s="2">
        <f t="shared" si="0"/>
        <v>0</v>
      </c>
      <c r="I40" s="1">
        <v>68.247282608695627</v>
      </c>
      <c r="J40" s="1">
        <v>0</v>
      </c>
      <c r="K40" s="2">
        <f t="shared" si="1"/>
        <v>0</v>
      </c>
      <c r="L40" s="1">
        <v>130.47554347826087</v>
      </c>
      <c r="M40" s="1">
        <v>0</v>
      </c>
      <c r="N40" s="2">
        <f t="shared" si="2"/>
        <v>0</v>
      </c>
    </row>
    <row r="41" spans="1:14" x14ac:dyDescent="0.3">
      <c r="A41" t="s">
        <v>32</v>
      </c>
      <c r="B41" t="s">
        <v>95</v>
      </c>
      <c r="C41" t="s">
        <v>46</v>
      </c>
      <c r="D41" t="s">
        <v>35</v>
      </c>
      <c r="E41" s="1">
        <v>165.95652173913044</v>
      </c>
      <c r="F41" s="1">
        <v>88.849673913043475</v>
      </c>
      <c r="G41" s="1">
        <v>8.4882608695652184</v>
      </c>
      <c r="H41" s="2">
        <f t="shared" si="0"/>
        <v>9.5535081849288689E-2</v>
      </c>
      <c r="I41" s="1">
        <v>159.60619565217391</v>
      </c>
      <c r="J41" s="1">
        <v>33.097826086956523</v>
      </c>
      <c r="K41" s="2">
        <f t="shared" si="1"/>
        <v>0.20737181255222603</v>
      </c>
      <c r="L41" s="1">
        <v>459.11576086956524</v>
      </c>
      <c r="M41" s="1">
        <v>62.480978260869563</v>
      </c>
      <c r="N41" s="2">
        <f t="shared" si="2"/>
        <v>0.13608981347651972</v>
      </c>
    </row>
    <row r="42" spans="1:14" x14ac:dyDescent="0.3">
      <c r="A42" t="s">
        <v>32</v>
      </c>
      <c r="B42" t="s">
        <v>96</v>
      </c>
      <c r="C42" t="s">
        <v>54</v>
      </c>
      <c r="D42" t="s">
        <v>35</v>
      </c>
      <c r="E42" s="1">
        <v>170.30434782608697</v>
      </c>
      <c r="F42" s="1">
        <v>11.694891304347827</v>
      </c>
      <c r="G42" s="1">
        <v>0</v>
      </c>
      <c r="H42" s="2">
        <f t="shared" si="0"/>
        <v>0</v>
      </c>
      <c r="I42" s="1">
        <v>157.82586956521746</v>
      </c>
      <c r="J42" s="1">
        <v>0</v>
      </c>
      <c r="K42" s="2">
        <f t="shared" si="1"/>
        <v>0</v>
      </c>
      <c r="L42" s="1">
        <v>347.16967391304343</v>
      </c>
      <c r="M42" s="1">
        <v>0</v>
      </c>
      <c r="N42" s="2">
        <f t="shared" si="2"/>
        <v>0</v>
      </c>
    </row>
    <row r="43" spans="1:14" x14ac:dyDescent="0.3">
      <c r="A43" t="s">
        <v>32</v>
      </c>
      <c r="B43" t="s">
        <v>97</v>
      </c>
      <c r="C43" t="s">
        <v>50</v>
      </c>
      <c r="D43" t="s">
        <v>51</v>
      </c>
      <c r="E43" s="1">
        <v>102.51086956521739</v>
      </c>
      <c r="F43" s="1">
        <v>62.263586956521742</v>
      </c>
      <c r="G43" s="1">
        <v>0</v>
      </c>
      <c r="H43" s="2">
        <f t="shared" si="0"/>
        <v>0</v>
      </c>
      <c r="I43" s="1">
        <v>57.5</v>
      </c>
      <c r="J43" s="1">
        <v>0</v>
      </c>
      <c r="K43" s="2">
        <f t="shared" si="1"/>
        <v>0</v>
      </c>
      <c r="L43" s="1">
        <v>156.75271739130434</v>
      </c>
      <c r="M43" s="1">
        <v>0</v>
      </c>
      <c r="N43" s="2">
        <f t="shared" si="2"/>
        <v>0</v>
      </c>
    </row>
    <row r="44" spans="1:14" x14ac:dyDescent="0.3">
      <c r="A44" t="s">
        <v>32</v>
      </c>
      <c r="B44" t="s">
        <v>98</v>
      </c>
      <c r="C44" t="s">
        <v>99</v>
      </c>
      <c r="D44" t="s">
        <v>100</v>
      </c>
      <c r="E44" s="1">
        <v>82.826086956521735</v>
      </c>
      <c r="F44" s="1">
        <v>15.760869565217391</v>
      </c>
      <c r="G44" s="1">
        <v>0</v>
      </c>
      <c r="H44" s="2">
        <f t="shared" si="0"/>
        <v>0</v>
      </c>
      <c r="I44" s="1">
        <v>70.967391304347828</v>
      </c>
      <c r="J44" s="1">
        <v>0</v>
      </c>
      <c r="K44" s="2">
        <f t="shared" si="1"/>
        <v>0</v>
      </c>
      <c r="L44" s="1">
        <v>161.23641304347825</v>
      </c>
      <c r="M44" s="1">
        <v>0</v>
      </c>
      <c r="N44" s="2">
        <f t="shared" si="2"/>
        <v>0</v>
      </c>
    </row>
    <row r="45" spans="1:14" x14ac:dyDescent="0.3">
      <c r="A45" t="s">
        <v>32</v>
      </c>
      <c r="B45" t="s">
        <v>101</v>
      </c>
      <c r="C45" t="s">
        <v>102</v>
      </c>
      <c r="D45" t="s">
        <v>103</v>
      </c>
      <c r="E45" s="1">
        <v>23.554347826086957</v>
      </c>
      <c r="F45" s="1">
        <v>17.133043478260859</v>
      </c>
      <c r="G45" s="1">
        <v>4.7361956521739117</v>
      </c>
      <c r="H45" s="2">
        <f t="shared" si="0"/>
        <v>0.2764363294929707</v>
      </c>
      <c r="I45" s="1">
        <v>6.0893478260869571</v>
      </c>
      <c r="J45" s="1">
        <v>0</v>
      </c>
      <c r="K45" s="2">
        <f t="shared" si="1"/>
        <v>0</v>
      </c>
      <c r="L45" s="1">
        <v>35.905217391304348</v>
      </c>
      <c r="M45" s="1">
        <v>0</v>
      </c>
      <c r="N45" s="2">
        <f t="shared" si="2"/>
        <v>0</v>
      </c>
    </row>
    <row r="46" spans="1:14" x14ac:dyDescent="0.3">
      <c r="A46" t="s">
        <v>32</v>
      </c>
      <c r="B46" t="s">
        <v>104</v>
      </c>
      <c r="C46" t="s">
        <v>34</v>
      </c>
      <c r="D46" t="s">
        <v>35</v>
      </c>
      <c r="E46" s="1">
        <v>92.858695652173907</v>
      </c>
      <c r="F46" s="1">
        <v>38.245869565217383</v>
      </c>
      <c r="G46" s="1">
        <v>0.52173913043478259</v>
      </c>
      <c r="H46" s="2">
        <f t="shared" si="0"/>
        <v>1.3641711807469977E-2</v>
      </c>
      <c r="I46" s="1">
        <v>89.897500000000022</v>
      </c>
      <c r="J46" s="1">
        <v>0</v>
      </c>
      <c r="K46" s="2">
        <f t="shared" si="1"/>
        <v>0</v>
      </c>
      <c r="L46" s="1">
        <v>192.7235869565217</v>
      </c>
      <c r="M46" s="1">
        <v>0</v>
      </c>
      <c r="N46" s="2">
        <f t="shared" si="2"/>
        <v>0</v>
      </c>
    </row>
    <row r="47" spans="1:14" x14ac:dyDescent="0.3">
      <c r="A47" t="s">
        <v>32</v>
      </c>
      <c r="B47" t="s">
        <v>105</v>
      </c>
      <c r="C47" t="s">
        <v>38</v>
      </c>
      <c r="D47" t="s">
        <v>39</v>
      </c>
      <c r="E47" s="1">
        <v>78.239130434782609</v>
      </c>
      <c r="F47" s="1">
        <v>39.222499999999997</v>
      </c>
      <c r="G47" s="1">
        <v>0</v>
      </c>
      <c r="H47" s="2">
        <f t="shared" si="0"/>
        <v>0</v>
      </c>
      <c r="I47" s="1">
        <v>62.300869565217404</v>
      </c>
      <c r="J47" s="1">
        <v>0</v>
      </c>
      <c r="K47" s="2">
        <f t="shared" si="1"/>
        <v>0</v>
      </c>
      <c r="L47" s="1">
        <v>175.6575</v>
      </c>
      <c r="M47" s="1">
        <v>0</v>
      </c>
      <c r="N47" s="2">
        <f t="shared" si="2"/>
        <v>0</v>
      </c>
    </row>
    <row r="48" spans="1:14" x14ac:dyDescent="0.3">
      <c r="A48" t="s">
        <v>32</v>
      </c>
      <c r="B48" t="s">
        <v>106</v>
      </c>
      <c r="C48" t="s">
        <v>34</v>
      </c>
      <c r="D48" t="s">
        <v>35</v>
      </c>
      <c r="E48" s="1">
        <v>44.076086956521742</v>
      </c>
      <c r="F48" s="1">
        <v>42.031521739130447</v>
      </c>
      <c r="G48" s="1">
        <v>0.26902173913043476</v>
      </c>
      <c r="H48" s="2">
        <f t="shared" si="0"/>
        <v>6.4004758333548809E-3</v>
      </c>
      <c r="I48" s="1">
        <v>86.142391304347797</v>
      </c>
      <c r="J48" s="1">
        <v>0</v>
      </c>
      <c r="K48" s="2">
        <f t="shared" si="1"/>
        <v>0</v>
      </c>
      <c r="L48" s="1">
        <v>127.47999999999998</v>
      </c>
      <c r="M48" s="1">
        <v>0</v>
      </c>
      <c r="N48" s="2">
        <f t="shared" si="2"/>
        <v>0</v>
      </c>
    </row>
    <row r="49" spans="1:14" x14ac:dyDescent="0.3">
      <c r="A49" t="s">
        <v>32</v>
      </c>
      <c r="B49" t="s">
        <v>107</v>
      </c>
      <c r="C49" t="s">
        <v>34</v>
      </c>
      <c r="D49" t="s">
        <v>35</v>
      </c>
      <c r="E49" s="1">
        <v>93.456521739130437</v>
      </c>
      <c r="F49" s="1">
        <v>59.068043478260883</v>
      </c>
      <c r="G49" s="1">
        <v>0</v>
      </c>
      <c r="H49" s="2">
        <f t="shared" si="0"/>
        <v>0</v>
      </c>
      <c r="I49" s="1">
        <v>89.543586956521722</v>
      </c>
      <c r="J49" s="1">
        <v>0</v>
      </c>
      <c r="K49" s="2">
        <f t="shared" si="1"/>
        <v>0</v>
      </c>
      <c r="L49" s="1">
        <v>202.87510869565224</v>
      </c>
      <c r="M49" s="1">
        <v>0</v>
      </c>
      <c r="N49" s="2">
        <f t="shared" si="2"/>
        <v>0</v>
      </c>
    </row>
    <row r="50" spans="1:14" x14ac:dyDescent="0.3">
      <c r="A50" t="s">
        <v>32</v>
      </c>
      <c r="B50" t="s">
        <v>108</v>
      </c>
      <c r="C50" t="s">
        <v>38</v>
      </c>
      <c r="D50" t="s">
        <v>39</v>
      </c>
      <c r="E50" s="1">
        <v>95.358695652173907</v>
      </c>
      <c r="F50" s="1">
        <v>33.633695652173913</v>
      </c>
      <c r="G50" s="1">
        <v>23.851304347826083</v>
      </c>
      <c r="H50" s="2">
        <f t="shared" si="0"/>
        <v>0.70914908056749493</v>
      </c>
      <c r="I50" s="1">
        <v>83.788152173913005</v>
      </c>
      <c r="J50" s="1">
        <v>56.489130434782609</v>
      </c>
      <c r="K50" s="2">
        <f t="shared" si="1"/>
        <v>0.67418995370052093</v>
      </c>
      <c r="L50" s="1">
        <v>179.62434782608699</v>
      </c>
      <c r="M50" s="1">
        <v>124.32206521739126</v>
      </c>
      <c r="N50" s="2">
        <f t="shared" si="2"/>
        <v>0.69212256980752063</v>
      </c>
    </row>
    <row r="51" spans="1:14" x14ac:dyDescent="0.3">
      <c r="A51" t="s">
        <v>32</v>
      </c>
      <c r="B51" t="s">
        <v>109</v>
      </c>
      <c r="C51" t="s">
        <v>34</v>
      </c>
      <c r="D51" t="s">
        <v>35</v>
      </c>
      <c r="E51" s="1">
        <v>134.60869565217391</v>
      </c>
      <c r="F51" s="1">
        <v>98.72913043478259</v>
      </c>
      <c r="G51" s="1">
        <v>7.0652173913043473E-2</v>
      </c>
      <c r="H51" s="2">
        <f t="shared" si="0"/>
        <v>7.1561628874786977E-4</v>
      </c>
      <c r="I51" s="1">
        <v>111.92532608695652</v>
      </c>
      <c r="J51" s="1">
        <v>0</v>
      </c>
      <c r="K51" s="2">
        <f t="shared" si="1"/>
        <v>0</v>
      </c>
      <c r="L51" s="1">
        <v>261.64206521739123</v>
      </c>
      <c r="M51" s="1">
        <v>0</v>
      </c>
      <c r="N51" s="2">
        <f t="shared" si="2"/>
        <v>0</v>
      </c>
    </row>
    <row r="52" spans="1:14" x14ac:dyDescent="0.3">
      <c r="A52" t="s">
        <v>32</v>
      </c>
      <c r="B52" t="s">
        <v>110</v>
      </c>
      <c r="C52" t="s">
        <v>34</v>
      </c>
      <c r="D52" t="s">
        <v>35</v>
      </c>
      <c r="E52" s="1">
        <v>133.7608695652174</v>
      </c>
      <c r="F52" s="1">
        <v>87.372934782608667</v>
      </c>
      <c r="G52" s="1">
        <v>0</v>
      </c>
      <c r="H52" s="2">
        <f t="shared" si="0"/>
        <v>0</v>
      </c>
      <c r="I52" s="1">
        <v>122.40913043478258</v>
      </c>
      <c r="J52" s="1">
        <v>0</v>
      </c>
      <c r="K52" s="2">
        <f t="shared" si="1"/>
        <v>0</v>
      </c>
      <c r="L52" s="1">
        <v>270.48032608695655</v>
      </c>
      <c r="M52" s="1">
        <v>0.56521739130434778</v>
      </c>
      <c r="N52" s="2">
        <f t="shared" si="2"/>
        <v>2.0896802347193134E-3</v>
      </c>
    </row>
    <row r="53" spans="1:14" x14ac:dyDescent="0.3">
      <c r="A53" t="s">
        <v>32</v>
      </c>
      <c r="B53" t="s">
        <v>111</v>
      </c>
      <c r="C53" t="s">
        <v>112</v>
      </c>
      <c r="D53" t="s">
        <v>113</v>
      </c>
      <c r="E53" s="1">
        <v>36.489130434782609</v>
      </c>
      <c r="F53" s="1">
        <v>12.742391304347823</v>
      </c>
      <c r="G53" s="1">
        <v>0</v>
      </c>
      <c r="H53" s="2">
        <f t="shared" si="0"/>
        <v>0</v>
      </c>
      <c r="I53" s="1">
        <v>50.985000000000007</v>
      </c>
      <c r="J53" s="1">
        <v>26.130434782608695</v>
      </c>
      <c r="K53" s="2">
        <f t="shared" si="1"/>
        <v>0.51251220520954577</v>
      </c>
      <c r="L53" s="1">
        <v>123.58228260869569</v>
      </c>
      <c r="M53" s="1">
        <v>0</v>
      </c>
      <c r="N53" s="2">
        <f t="shared" si="2"/>
        <v>0</v>
      </c>
    </row>
    <row r="54" spans="1:14" x14ac:dyDescent="0.3">
      <c r="A54" t="s">
        <v>32</v>
      </c>
      <c r="B54" t="s">
        <v>114</v>
      </c>
      <c r="C54" t="s">
        <v>34</v>
      </c>
      <c r="D54" t="s">
        <v>35</v>
      </c>
      <c r="E54" s="1">
        <v>129.41304347826087</v>
      </c>
      <c r="F54" s="1">
        <v>33.158695652173932</v>
      </c>
      <c r="G54" s="1">
        <v>0</v>
      </c>
      <c r="H54" s="2">
        <f t="shared" si="0"/>
        <v>0</v>
      </c>
      <c r="I54" s="1">
        <v>198.62630434782616</v>
      </c>
      <c r="J54" s="1">
        <v>0</v>
      </c>
      <c r="K54" s="2">
        <f t="shared" si="1"/>
        <v>0</v>
      </c>
      <c r="L54" s="1">
        <v>220.62945652173912</v>
      </c>
      <c r="M54" s="1">
        <v>0</v>
      </c>
      <c r="N54" s="2">
        <f t="shared" si="2"/>
        <v>0</v>
      </c>
    </row>
    <row r="55" spans="1:14" x14ac:dyDescent="0.3">
      <c r="A55" t="s">
        <v>32</v>
      </c>
      <c r="B55" t="s">
        <v>115</v>
      </c>
      <c r="C55" t="s">
        <v>34</v>
      </c>
      <c r="D55" t="s">
        <v>35</v>
      </c>
      <c r="E55" s="1">
        <v>172.08695652173913</v>
      </c>
      <c r="F55" s="1">
        <v>113.86532608695654</v>
      </c>
      <c r="G55" s="1">
        <v>0</v>
      </c>
      <c r="H55" s="2">
        <f t="shared" si="0"/>
        <v>0</v>
      </c>
      <c r="I55" s="1">
        <v>255.91619565217391</v>
      </c>
      <c r="J55" s="1">
        <v>0.52173913043478259</v>
      </c>
      <c r="K55" s="2">
        <f t="shared" si="1"/>
        <v>2.0387108721477689E-3</v>
      </c>
      <c r="L55" s="1">
        <v>366.91793478260865</v>
      </c>
      <c r="M55" s="1">
        <v>1.0668478260869565</v>
      </c>
      <c r="N55" s="2">
        <f t="shared" si="2"/>
        <v>2.9075924749196081E-3</v>
      </c>
    </row>
    <row r="56" spans="1:14" x14ac:dyDescent="0.3">
      <c r="A56" t="s">
        <v>32</v>
      </c>
      <c r="B56" t="s">
        <v>116</v>
      </c>
      <c r="C56" t="s">
        <v>56</v>
      </c>
      <c r="D56" t="s">
        <v>35</v>
      </c>
      <c r="E56" s="1">
        <v>228.97826086956522</v>
      </c>
      <c r="F56" s="1">
        <v>116.02315217391312</v>
      </c>
      <c r="G56" s="1">
        <v>0</v>
      </c>
      <c r="H56" s="2">
        <f t="shared" si="0"/>
        <v>0</v>
      </c>
      <c r="I56" s="1">
        <v>220.62391304347827</v>
      </c>
      <c r="J56" s="1">
        <v>0</v>
      </c>
      <c r="K56" s="2">
        <f t="shared" si="1"/>
        <v>0</v>
      </c>
      <c r="L56" s="1">
        <v>546.38782608695635</v>
      </c>
      <c r="M56" s="1">
        <v>0</v>
      </c>
      <c r="N56" s="2">
        <f t="shared" si="2"/>
        <v>0</v>
      </c>
    </row>
    <row r="57" spans="1:14" x14ac:dyDescent="0.3">
      <c r="A57" t="s">
        <v>32</v>
      </c>
      <c r="B57" t="s">
        <v>117</v>
      </c>
      <c r="C57" t="s">
        <v>34</v>
      </c>
      <c r="D57" t="s">
        <v>35</v>
      </c>
      <c r="E57" s="1">
        <v>93.923913043478265</v>
      </c>
      <c r="F57" s="1">
        <v>21.587500000000009</v>
      </c>
      <c r="G57" s="1">
        <v>0</v>
      </c>
      <c r="H57" s="2">
        <f t="shared" si="0"/>
        <v>0</v>
      </c>
      <c r="I57" s="1">
        <v>91.653369565217375</v>
      </c>
      <c r="J57" s="1">
        <v>0</v>
      </c>
      <c r="K57" s="2">
        <f t="shared" si="1"/>
        <v>0</v>
      </c>
      <c r="L57" s="1">
        <v>215.91554347826087</v>
      </c>
      <c r="M57" s="1">
        <v>0</v>
      </c>
      <c r="N57" s="2">
        <f t="shared" si="2"/>
        <v>0</v>
      </c>
    </row>
    <row r="58" spans="1:14" x14ac:dyDescent="0.3">
      <c r="A58" t="s">
        <v>32</v>
      </c>
      <c r="B58" t="s">
        <v>118</v>
      </c>
      <c r="C58" t="s">
        <v>34</v>
      </c>
      <c r="D58" t="s">
        <v>35</v>
      </c>
      <c r="E58" s="1">
        <v>38.282608695652172</v>
      </c>
      <c r="F58" s="1">
        <v>16.300652173913043</v>
      </c>
      <c r="G58" s="1">
        <v>0</v>
      </c>
      <c r="H58" s="2">
        <f t="shared" si="0"/>
        <v>0</v>
      </c>
      <c r="I58" s="1">
        <v>51.496413043478263</v>
      </c>
      <c r="J58" s="1">
        <v>0</v>
      </c>
      <c r="K58" s="2">
        <f t="shared" si="1"/>
        <v>0</v>
      </c>
      <c r="L58" s="1">
        <v>98.680217391304382</v>
      </c>
      <c r="M58" s="1">
        <v>0</v>
      </c>
      <c r="N58" s="2">
        <f t="shared" si="2"/>
        <v>0</v>
      </c>
    </row>
    <row r="59" spans="1:14" x14ac:dyDescent="0.3">
      <c r="A59" t="s">
        <v>32</v>
      </c>
      <c r="B59" t="s">
        <v>119</v>
      </c>
      <c r="C59" t="s">
        <v>120</v>
      </c>
      <c r="D59" t="s">
        <v>121</v>
      </c>
      <c r="E59" s="1">
        <v>33.597826086956523</v>
      </c>
      <c r="F59" s="1">
        <v>3.4489130434782611</v>
      </c>
      <c r="G59" s="1">
        <v>0</v>
      </c>
      <c r="H59" s="2">
        <f t="shared" si="0"/>
        <v>0</v>
      </c>
      <c r="I59" s="1">
        <v>23.913043478260875</v>
      </c>
      <c r="J59" s="1">
        <v>0</v>
      </c>
      <c r="K59" s="2">
        <f t="shared" si="1"/>
        <v>0</v>
      </c>
      <c r="L59" s="1">
        <v>49.224021739130428</v>
      </c>
      <c r="M59" s="1">
        <v>0</v>
      </c>
      <c r="N59" s="2">
        <f t="shared" si="2"/>
        <v>0</v>
      </c>
    </row>
    <row r="60" spans="1:14" x14ac:dyDescent="0.3">
      <c r="A60" t="s">
        <v>32</v>
      </c>
      <c r="B60" t="s">
        <v>122</v>
      </c>
      <c r="C60" t="s">
        <v>66</v>
      </c>
      <c r="D60" t="s">
        <v>39</v>
      </c>
      <c r="E60" s="1">
        <v>74.206521739130437</v>
      </c>
      <c r="F60" s="1">
        <v>49.830652173913052</v>
      </c>
      <c r="G60" s="1">
        <v>0</v>
      </c>
      <c r="H60" s="2">
        <f t="shared" si="0"/>
        <v>0</v>
      </c>
      <c r="I60" s="1">
        <v>49.65782608695649</v>
      </c>
      <c r="J60" s="1">
        <v>21.032608695652176</v>
      </c>
      <c r="K60" s="2">
        <f t="shared" si="1"/>
        <v>0.42355073415460615</v>
      </c>
      <c r="L60" s="1">
        <v>112.20184782608692</v>
      </c>
      <c r="M60" s="1">
        <v>4.6548913043478262</v>
      </c>
      <c r="N60" s="2">
        <f t="shared" si="2"/>
        <v>4.1486761533222845E-2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0"/>
  <sheetViews>
    <sheetView workbookViewId="0">
      <pane ySplit="1" topLeftCell="A2" activePane="bottomLeft" state="frozen"/>
      <selection activeCell="D1" sqref="D1"/>
      <selection pane="bottomLeft" sqref="A1:XFD1"/>
    </sheetView>
  </sheetViews>
  <sheetFormatPr defaultColWidth="12.77734375" defaultRowHeight="14.4" x14ac:dyDescent="0.3"/>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1">
        <v>37.597826086956523</v>
      </c>
      <c r="F2" s="1">
        <v>5.5652173913043477</v>
      </c>
      <c r="G2" s="1">
        <v>2.6195652173913042</v>
      </c>
      <c r="H2" s="1">
        <v>0</v>
      </c>
      <c r="I2" s="1">
        <v>1.6630434782608696</v>
      </c>
      <c r="J2" s="1">
        <v>0</v>
      </c>
      <c r="K2" s="1">
        <v>0</v>
      </c>
      <c r="L2" s="1">
        <f t="shared" ref="L2:L60" si="0">SUM(J2,K2)</f>
        <v>0</v>
      </c>
      <c r="M2" s="1">
        <f t="shared" ref="M2:M60" si="1">L2/E2</f>
        <v>0</v>
      </c>
      <c r="N2" s="1">
        <v>3.7499999999999999E-2</v>
      </c>
      <c r="O2" s="1">
        <v>0</v>
      </c>
      <c r="P2" s="1">
        <f t="shared" ref="P2:P60" si="2">SUM(N2,O2)</f>
        <v>3.7499999999999999E-2</v>
      </c>
      <c r="Q2" s="1">
        <f t="shared" ref="Q2:Q60" si="3">P2/E2</f>
        <v>9.9739809193408495E-4</v>
      </c>
    </row>
    <row r="3" spans="1:17" x14ac:dyDescent="0.3">
      <c r="A3" t="s">
        <v>32</v>
      </c>
      <c r="B3" t="s">
        <v>36</v>
      </c>
      <c r="C3" t="s">
        <v>34</v>
      </c>
      <c r="D3" t="s">
        <v>35</v>
      </c>
      <c r="E3" s="1">
        <v>36.684782608695649</v>
      </c>
      <c r="F3" s="1">
        <v>5.797173913043479</v>
      </c>
      <c r="G3" s="1">
        <v>3.6195652173913042</v>
      </c>
      <c r="H3" s="1">
        <v>0</v>
      </c>
      <c r="I3" s="1">
        <v>1.9565217391304348</v>
      </c>
      <c r="J3" s="1">
        <v>0</v>
      </c>
      <c r="K3" s="1">
        <v>0</v>
      </c>
      <c r="L3" s="1">
        <f t="shared" si="0"/>
        <v>0</v>
      </c>
      <c r="M3" s="1">
        <f t="shared" si="1"/>
        <v>0</v>
      </c>
      <c r="N3" s="1">
        <v>0</v>
      </c>
      <c r="O3" s="1">
        <v>0</v>
      </c>
      <c r="P3" s="1">
        <f t="shared" si="2"/>
        <v>0</v>
      </c>
      <c r="Q3" s="1">
        <f t="shared" si="3"/>
        <v>0</v>
      </c>
    </row>
    <row r="4" spans="1:17" x14ac:dyDescent="0.3">
      <c r="A4" t="s">
        <v>32</v>
      </c>
      <c r="B4" t="s">
        <v>37</v>
      </c>
      <c r="C4" t="s">
        <v>38</v>
      </c>
      <c r="D4" t="s">
        <v>39</v>
      </c>
      <c r="E4" s="1">
        <v>41.956521739130437</v>
      </c>
      <c r="F4" s="1">
        <v>5.797173913043479</v>
      </c>
      <c r="G4" s="1">
        <v>5.7391304347826084</v>
      </c>
      <c r="H4" s="1">
        <v>0</v>
      </c>
      <c r="I4" s="1">
        <v>2.2608695652173911</v>
      </c>
      <c r="J4" s="1">
        <v>0</v>
      </c>
      <c r="K4" s="1">
        <v>0</v>
      </c>
      <c r="L4" s="1">
        <f t="shared" si="0"/>
        <v>0</v>
      </c>
      <c r="M4" s="1">
        <f t="shared" si="1"/>
        <v>0</v>
      </c>
      <c r="N4" s="1">
        <v>0</v>
      </c>
      <c r="O4" s="1">
        <v>0</v>
      </c>
      <c r="P4" s="1">
        <f t="shared" si="2"/>
        <v>0</v>
      </c>
      <c r="Q4" s="1">
        <f t="shared" si="3"/>
        <v>0</v>
      </c>
    </row>
    <row r="5" spans="1:17" x14ac:dyDescent="0.3">
      <c r="A5" t="s">
        <v>32</v>
      </c>
      <c r="B5" t="s">
        <v>40</v>
      </c>
      <c r="C5" t="s">
        <v>34</v>
      </c>
      <c r="D5" t="s">
        <v>35</v>
      </c>
      <c r="E5" s="1">
        <v>37.543478260869563</v>
      </c>
      <c r="F5" s="1">
        <v>5.797173913043479</v>
      </c>
      <c r="G5" s="1">
        <v>0</v>
      </c>
      <c r="H5" s="1">
        <v>0</v>
      </c>
      <c r="I5" s="1">
        <v>0</v>
      </c>
      <c r="J5" s="1">
        <v>0</v>
      </c>
      <c r="K5" s="1">
        <v>1.2119565217391304</v>
      </c>
      <c r="L5" s="1">
        <f t="shared" si="0"/>
        <v>1.2119565217391304</v>
      </c>
      <c r="M5" s="1">
        <f t="shared" si="1"/>
        <v>3.2281412854661261E-2</v>
      </c>
      <c r="N5" s="1">
        <v>0.47597826086956518</v>
      </c>
      <c r="O5" s="1">
        <v>0</v>
      </c>
      <c r="P5" s="1">
        <f t="shared" si="2"/>
        <v>0.47597826086956518</v>
      </c>
      <c r="Q5" s="1">
        <f t="shared" si="3"/>
        <v>1.2678054429646786E-2</v>
      </c>
    </row>
    <row r="6" spans="1:17" x14ac:dyDescent="0.3">
      <c r="A6" t="s">
        <v>32</v>
      </c>
      <c r="B6" t="s">
        <v>41</v>
      </c>
      <c r="C6" t="s">
        <v>38</v>
      </c>
      <c r="D6" t="s">
        <v>39</v>
      </c>
      <c r="E6" s="1">
        <v>120.17391304347827</v>
      </c>
      <c r="F6" s="1">
        <v>5.5652173913043477</v>
      </c>
      <c r="G6" s="1">
        <v>0.56521739130434778</v>
      </c>
      <c r="H6" s="1">
        <v>0.54347826086956519</v>
      </c>
      <c r="I6" s="1">
        <v>2.8695652173913042</v>
      </c>
      <c r="J6" s="1">
        <v>5.3366304347826095</v>
      </c>
      <c r="K6" s="1">
        <v>5.6599999999999993</v>
      </c>
      <c r="L6" s="1">
        <f t="shared" si="0"/>
        <v>10.99663043478261</v>
      </c>
      <c r="M6" s="1">
        <f t="shared" si="1"/>
        <v>9.1505969609261939E-2</v>
      </c>
      <c r="N6" s="1">
        <v>12.260869565217391</v>
      </c>
      <c r="O6" s="1">
        <v>18.175652173913036</v>
      </c>
      <c r="P6" s="1">
        <f t="shared" si="2"/>
        <v>30.436521739130427</v>
      </c>
      <c r="Q6" s="1">
        <f t="shared" si="3"/>
        <v>0.25327062228654118</v>
      </c>
    </row>
    <row r="7" spans="1:17" x14ac:dyDescent="0.3">
      <c r="A7" t="s">
        <v>32</v>
      </c>
      <c r="B7" t="s">
        <v>42</v>
      </c>
      <c r="C7" t="s">
        <v>43</v>
      </c>
      <c r="D7" t="s">
        <v>44</v>
      </c>
      <c r="E7" s="1">
        <v>22.771739130434781</v>
      </c>
      <c r="F7" s="1">
        <v>0</v>
      </c>
      <c r="G7" s="1">
        <v>0</v>
      </c>
      <c r="H7" s="1">
        <v>0</v>
      </c>
      <c r="I7" s="1">
        <v>0</v>
      </c>
      <c r="J7" s="1">
        <v>0</v>
      </c>
      <c r="K7" s="1">
        <v>0</v>
      </c>
      <c r="L7" s="1">
        <f t="shared" si="0"/>
        <v>0</v>
      </c>
      <c r="M7" s="1">
        <f t="shared" si="1"/>
        <v>0</v>
      </c>
      <c r="N7" s="1">
        <v>0</v>
      </c>
      <c r="O7" s="1">
        <v>0</v>
      </c>
      <c r="P7" s="1">
        <f t="shared" si="2"/>
        <v>0</v>
      </c>
      <c r="Q7" s="1">
        <f t="shared" si="3"/>
        <v>0</v>
      </c>
    </row>
    <row r="8" spans="1:17" x14ac:dyDescent="0.3">
      <c r="A8" t="s">
        <v>32</v>
      </c>
      <c r="B8" t="s">
        <v>45</v>
      </c>
      <c r="C8" t="s">
        <v>46</v>
      </c>
      <c r="D8" t="s">
        <v>35</v>
      </c>
      <c r="E8" s="1">
        <v>36</v>
      </c>
      <c r="F8" s="1">
        <v>0</v>
      </c>
      <c r="G8" s="1">
        <v>0</v>
      </c>
      <c r="H8" s="1">
        <v>0</v>
      </c>
      <c r="I8" s="1">
        <v>0</v>
      </c>
      <c r="J8" s="1">
        <v>5.3043478260869561</v>
      </c>
      <c r="K8" s="1">
        <v>0</v>
      </c>
      <c r="L8" s="1">
        <f t="shared" si="0"/>
        <v>5.3043478260869561</v>
      </c>
      <c r="M8" s="1">
        <f t="shared" si="1"/>
        <v>0.14734299516908211</v>
      </c>
      <c r="N8" s="1">
        <v>4.8695652173913064</v>
      </c>
      <c r="O8" s="1">
        <v>0</v>
      </c>
      <c r="P8" s="1">
        <f t="shared" si="2"/>
        <v>4.8695652173913064</v>
      </c>
      <c r="Q8" s="1">
        <f t="shared" si="3"/>
        <v>0.13526570048309183</v>
      </c>
    </row>
    <row r="9" spans="1:17" x14ac:dyDescent="0.3">
      <c r="A9" t="s">
        <v>32</v>
      </c>
      <c r="B9" t="s">
        <v>47</v>
      </c>
      <c r="C9" t="s">
        <v>34</v>
      </c>
      <c r="D9" t="s">
        <v>35</v>
      </c>
      <c r="E9" s="1">
        <v>113.66304347826087</v>
      </c>
      <c r="F9" s="1">
        <v>5.7391304347826084</v>
      </c>
      <c r="G9" s="1">
        <v>3.6195652173913042</v>
      </c>
      <c r="H9" s="1">
        <v>0.65489130434782605</v>
      </c>
      <c r="I9" s="1">
        <v>5.6956521739130439</v>
      </c>
      <c r="J9" s="1">
        <v>4.9363043478260868</v>
      </c>
      <c r="K9" s="1">
        <v>22.067173913043476</v>
      </c>
      <c r="L9" s="1">
        <f t="shared" si="0"/>
        <v>27.003478260869564</v>
      </c>
      <c r="M9" s="1">
        <f t="shared" si="1"/>
        <v>0.23757483025724394</v>
      </c>
      <c r="N9" s="1">
        <v>6.4129347826086933</v>
      </c>
      <c r="O9" s="1">
        <v>5.4716304347826101</v>
      </c>
      <c r="P9" s="1">
        <f t="shared" si="2"/>
        <v>11.884565217391303</v>
      </c>
      <c r="Q9" s="1">
        <f t="shared" si="3"/>
        <v>0.10455962513149085</v>
      </c>
    </row>
    <row r="10" spans="1:17" x14ac:dyDescent="0.3">
      <c r="A10" t="s">
        <v>32</v>
      </c>
      <c r="B10" t="s">
        <v>48</v>
      </c>
      <c r="C10" t="s">
        <v>34</v>
      </c>
      <c r="D10" t="s">
        <v>35</v>
      </c>
      <c r="E10" s="1">
        <v>20.804347826086957</v>
      </c>
      <c r="F10" s="1">
        <v>5.7391304347826084</v>
      </c>
      <c r="G10" s="1">
        <v>0</v>
      </c>
      <c r="H10" s="1">
        <v>0</v>
      </c>
      <c r="I10" s="1">
        <v>0.28260869565217389</v>
      </c>
      <c r="J10" s="1">
        <v>0</v>
      </c>
      <c r="K10" s="1">
        <v>0</v>
      </c>
      <c r="L10" s="1">
        <f t="shared" si="0"/>
        <v>0</v>
      </c>
      <c r="M10" s="1">
        <f t="shared" si="1"/>
        <v>0</v>
      </c>
      <c r="N10" s="1">
        <v>0</v>
      </c>
      <c r="O10" s="1">
        <v>0</v>
      </c>
      <c r="P10" s="1">
        <f t="shared" si="2"/>
        <v>0</v>
      </c>
      <c r="Q10" s="1">
        <f t="shared" si="3"/>
        <v>0</v>
      </c>
    </row>
    <row r="11" spans="1:17" x14ac:dyDescent="0.3">
      <c r="A11" t="s">
        <v>32</v>
      </c>
      <c r="B11" t="s">
        <v>49</v>
      </c>
      <c r="C11" t="s">
        <v>50</v>
      </c>
      <c r="D11" t="s">
        <v>51</v>
      </c>
      <c r="E11" s="1">
        <v>47.913043478260867</v>
      </c>
      <c r="F11" s="1">
        <v>5.0244565217391308</v>
      </c>
      <c r="G11" s="1">
        <v>0</v>
      </c>
      <c r="H11" s="1">
        <v>0.25271739130434784</v>
      </c>
      <c r="I11" s="1">
        <v>0.57608695652173914</v>
      </c>
      <c r="J11" s="1">
        <v>4.4351086956521755</v>
      </c>
      <c r="K11" s="1">
        <v>4.6407608695652156</v>
      </c>
      <c r="L11" s="1">
        <f t="shared" si="0"/>
        <v>9.075869565217392</v>
      </c>
      <c r="M11" s="1">
        <f t="shared" si="1"/>
        <v>0.18942377495462798</v>
      </c>
      <c r="N11" s="1">
        <v>5.6630434782608692</v>
      </c>
      <c r="O11" s="1">
        <v>0</v>
      </c>
      <c r="P11" s="1">
        <f t="shared" si="2"/>
        <v>5.6630434782608692</v>
      </c>
      <c r="Q11" s="1">
        <f t="shared" si="3"/>
        <v>0.11819419237749546</v>
      </c>
    </row>
    <row r="12" spans="1:17" x14ac:dyDescent="0.3">
      <c r="A12" t="s">
        <v>32</v>
      </c>
      <c r="B12" t="s">
        <v>52</v>
      </c>
      <c r="C12" t="s">
        <v>50</v>
      </c>
      <c r="D12" t="s">
        <v>51</v>
      </c>
      <c r="E12" s="1">
        <v>34.989130434782609</v>
      </c>
      <c r="F12" s="1">
        <v>9.4782608695652169</v>
      </c>
      <c r="G12" s="1">
        <v>0</v>
      </c>
      <c r="H12" s="1">
        <v>0</v>
      </c>
      <c r="I12" s="1">
        <v>2.9130434782608696</v>
      </c>
      <c r="J12" s="1">
        <v>5.0609782608695664</v>
      </c>
      <c r="K12" s="1">
        <v>16.721956521739138</v>
      </c>
      <c r="L12" s="1">
        <f t="shared" si="0"/>
        <v>21.782934782608706</v>
      </c>
      <c r="M12" s="1">
        <f t="shared" si="1"/>
        <v>0.62256290773532186</v>
      </c>
      <c r="N12" s="1">
        <v>7.7145652173913044</v>
      </c>
      <c r="O12" s="1">
        <v>0</v>
      </c>
      <c r="P12" s="1">
        <f t="shared" si="2"/>
        <v>7.7145652173913044</v>
      </c>
      <c r="Q12" s="1">
        <f t="shared" si="3"/>
        <v>0.22048462255358806</v>
      </c>
    </row>
    <row r="13" spans="1:17" x14ac:dyDescent="0.3">
      <c r="A13" t="s">
        <v>32</v>
      </c>
      <c r="B13" t="s">
        <v>53</v>
      </c>
      <c r="C13" t="s">
        <v>54</v>
      </c>
      <c r="D13" t="s">
        <v>35</v>
      </c>
      <c r="E13" s="1">
        <v>90.119565217391298</v>
      </c>
      <c r="F13" s="1">
        <v>5.5652173913043477</v>
      </c>
      <c r="G13" s="1">
        <v>0</v>
      </c>
      <c r="H13" s="1">
        <v>0.65760869565217395</v>
      </c>
      <c r="I13" s="1">
        <v>3.3913043478260869</v>
      </c>
      <c r="J13" s="1">
        <v>5.2420652173913043</v>
      </c>
      <c r="K13" s="1">
        <v>7.0886956521739117</v>
      </c>
      <c r="L13" s="1">
        <f t="shared" si="0"/>
        <v>12.330760869565216</v>
      </c>
      <c r="M13" s="1">
        <f t="shared" si="1"/>
        <v>0.13682667953202268</v>
      </c>
      <c r="N13" s="1">
        <v>0</v>
      </c>
      <c r="O13" s="1">
        <v>11.001847826086955</v>
      </c>
      <c r="P13" s="1">
        <f t="shared" si="2"/>
        <v>11.001847826086955</v>
      </c>
      <c r="Q13" s="1">
        <f t="shared" si="3"/>
        <v>0.12208056929200337</v>
      </c>
    </row>
    <row r="14" spans="1:17" x14ac:dyDescent="0.3">
      <c r="A14" t="s">
        <v>32</v>
      </c>
      <c r="B14" t="s">
        <v>55</v>
      </c>
      <c r="C14" t="s">
        <v>56</v>
      </c>
      <c r="D14" t="s">
        <v>35</v>
      </c>
      <c r="E14" s="1">
        <v>174.7391304347826</v>
      </c>
      <c r="F14" s="1">
        <v>37.173913043478258</v>
      </c>
      <c r="G14" s="1">
        <v>1.0434782608695652</v>
      </c>
      <c r="H14" s="1">
        <v>0.96195652173913049</v>
      </c>
      <c r="I14" s="1">
        <v>1.5326086956521738</v>
      </c>
      <c r="J14" s="1">
        <v>0.60869565217391308</v>
      </c>
      <c r="K14" s="1">
        <v>17.402173913043477</v>
      </c>
      <c r="L14" s="1">
        <f t="shared" si="0"/>
        <v>18.010869565217391</v>
      </c>
      <c r="M14" s="1">
        <f t="shared" si="1"/>
        <v>0.1030729037073899</v>
      </c>
      <c r="N14" s="1">
        <v>10.375</v>
      </c>
      <c r="O14" s="1">
        <v>0</v>
      </c>
      <c r="P14" s="1">
        <f t="shared" si="2"/>
        <v>10.375</v>
      </c>
      <c r="Q14" s="1">
        <f t="shared" si="3"/>
        <v>5.9374222443393881E-2</v>
      </c>
    </row>
    <row r="15" spans="1:17" x14ac:dyDescent="0.3">
      <c r="A15" t="s">
        <v>32</v>
      </c>
      <c r="B15" t="s">
        <v>57</v>
      </c>
      <c r="C15" t="s">
        <v>34</v>
      </c>
      <c r="D15" t="s">
        <v>35</v>
      </c>
      <c r="E15" s="1">
        <v>47.913043478260867</v>
      </c>
      <c r="F15" s="1">
        <v>0</v>
      </c>
      <c r="G15" s="1">
        <v>0</v>
      </c>
      <c r="H15" s="1">
        <v>0</v>
      </c>
      <c r="I15" s="1">
        <v>0</v>
      </c>
      <c r="J15" s="1">
        <v>5.3505434782608692</v>
      </c>
      <c r="K15" s="1">
        <v>0</v>
      </c>
      <c r="L15" s="1">
        <f t="shared" si="0"/>
        <v>5.3505434782608692</v>
      </c>
      <c r="M15" s="1">
        <f t="shared" si="1"/>
        <v>0.11167196007259528</v>
      </c>
      <c r="N15" s="1">
        <v>3.0706521739130435</v>
      </c>
      <c r="O15" s="1">
        <v>0</v>
      </c>
      <c r="P15" s="1">
        <f t="shared" si="2"/>
        <v>3.0706521739130435</v>
      </c>
      <c r="Q15" s="1">
        <f t="shared" si="3"/>
        <v>6.40880217785844E-2</v>
      </c>
    </row>
    <row r="16" spans="1:17" x14ac:dyDescent="0.3">
      <c r="A16" t="s">
        <v>32</v>
      </c>
      <c r="B16" t="s">
        <v>58</v>
      </c>
      <c r="C16" t="s">
        <v>34</v>
      </c>
      <c r="D16" t="s">
        <v>35</v>
      </c>
      <c r="E16" s="1">
        <v>131.67391304347825</v>
      </c>
      <c r="F16" s="1">
        <v>6.3423913043478262</v>
      </c>
      <c r="G16" s="1">
        <v>8.6956521739130432E-2</v>
      </c>
      <c r="H16" s="1">
        <v>0.2608695652173913</v>
      </c>
      <c r="I16" s="1">
        <v>0.56521739130434778</v>
      </c>
      <c r="J16" s="1">
        <v>5.2934782608695654</v>
      </c>
      <c r="K16" s="1">
        <v>23.010869565217391</v>
      </c>
      <c r="L16" s="1">
        <f t="shared" si="0"/>
        <v>28.304347826086957</v>
      </c>
      <c r="M16" s="1">
        <f t="shared" si="1"/>
        <v>0.21495789995047054</v>
      </c>
      <c r="N16" s="1">
        <v>14.592391304347826</v>
      </c>
      <c r="O16" s="1">
        <v>0</v>
      </c>
      <c r="P16" s="1">
        <f t="shared" si="2"/>
        <v>14.592391304347826</v>
      </c>
      <c r="Q16" s="1">
        <f t="shared" si="3"/>
        <v>0.11082218920257554</v>
      </c>
    </row>
    <row r="17" spans="1:17" x14ac:dyDescent="0.3">
      <c r="A17" t="s">
        <v>32</v>
      </c>
      <c r="B17" t="s">
        <v>59</v>
      </c>
      <c r="C17" t="s">
        <v>60</v>
      </c>
      <c r="D17" t="s">
        <v>61</v>
      </c>
      <c r="E17" s="1">
        <v>52.010869565217391</v>
      </c>
      <c r="F17" s="1">
        <v>21.703804347826086</v>
      </c>
      <c r="G17" s="1">
        <v>0</v>
      </c>
      <c r="H17" s="1">
        <v>0</v>
      </c>
      <c r="I17" s="1">
        <v>12.271739130434783</v>
      </c>
      <c r="J17" s="1">
        <v>4.4184782608695654</v>
      </c>
      <c r="K17" s="1">
        <v>3.7608695652173911</v>
      </c>
      <c r="L17" s="1">
        <f t="shared" si="0"/>
        <v>8.179347826086957</v>
      </c>
      <c r="M17" s="1">
        <f t="shared" si="1"/>
        <v>0.15726227795193312</v>
      </c>
      <c r="N17" s="1">
        <v>0.54076086956521741</v>
      </c>
      <c r="O17" s="1">
        <v>0</v>
      </c>
      <c r="P17" s="1">
        <f t="shared" si="2"/>
        <v>0.54076086956521741</v>
      </c>
      <c r="Q17" s="1">
        <f t="shared" si="3"/>
        <v>1.0397074190177638E-2</v>
      </c>
    </row>
    <row r="18" spans="1:17" x14ac:dyDescent="0.3">
      <c r="A18" t="s">
        <v>32</v>
      </c>
      <c r="B18" t="s">
        <v>62</v>
      </c>
      <c r="C18" t="s">
        <v>63</v>
      </c>
      <c r="D18" t="s">
        <v>64</v>
      </c>
      <c r="E18" s="1">
        <v>39.706521739130437</v>
      </c>
      <c r="F18" s="1">
        <v>0</v>
      </c>
      <c r="G18" s="1">
        <v>0.42391304347826086</v>
      </c>
      <c r="H18" s="1">
        <v>0.71739130434782605</v>
      </c>
      <c r="I18" s="1">
        <v>0.91304347826086951</v>
      </c>
      <c r="J18" s="1">
        <v>3.5842391304347827</v>
      </c>
      <c r="K18" s="1">
        <v>4.5326086956521738</v>
      </c>
      <c r="L18" s="1">
        <f t="shared" si="0"/>
        <v>8.116847826086957</v>
      </c>
      <c r="M18" s="1">
        <f t="shared" si="1"/>
        <v>0.2044210238160416</v>
      </c>
      <c r="N18" s="1">
        <v>2.4782608695652173</v>
      </c>
      <c r="O18" s="1">
        <v>0</v>
      </c>
      <c r="P18" s="1">
        <f t="shared" si="2"/>
        <v>2.4782608695652173</v>
      </c>
      <c r="Q18" s="1">
        <f t="shared" si="3"/>
        <v>6.2414453873528598E-2</v>
      </c>
    </row>
    <row r="19" spans="1:17" x14ac:dyDescent="0.3">
      <c r="A19" t="s">
        <v>32</v>
      </c>
      <c r="B19" t="s">
        <v>65</v>
      </c>
      <c r="C19" t="s">
        <v>66</v>
      </c>
      <c r="D19" t="s">
        <v>39</v>
      </c>
      <c r="E19" s="1">
        <v>119.01086956521739</v>
      </c>
      <c r="F19" s="1">
        <v>5.3913043478260869</v>
      </c>
      <c r="G19" s="1">
        <v>0.69565217391304346</v>
      </c>
      <c r="H19" s="1">
        <v>0.71913043478260863</v>
      </c>
      <c r="I19" s="1">
        <v>4.9347826086956523</v>
      </c>
      <c r="J19" s="1">
        <v>5.3754347826086946</v>
      </c>
      <c r="K19" s="1">
        <v>4.7609782608695665</v>
      </c>
      <c r="L19" s="1">
        <f t="shared" si="0"/>
        <v>10.13641304347826</v>
      </c>
      <c r="M19" s="1">
        <f t="shared" si="1"/>
        <v>8.5172161841264041E-2</v>
      </c>
      <c r="N19" s="1">
        <v>10.224130434782609</v>
      </c>
      <c r="O19" s="1">
        <v>4.920108695652174</v>
      </c>
      <c r="P19" s="1">
        <f t="shared" si="2"/>
        <v>15.144239130434784</v>
      </c>
      <c r="Q19" s="1">
        <f t="shared" si="3"/>
        <v>0.12725089049228241</v>
      </c>
    </row>
    <row r="20" spans="1:17" x14ac:dyDescent="0.3">
      <c r="A20" t="s">
        <v>32</v>
      </c>
      <c r="B20" t="s">
        <v>67</v>
      </c>
      <c r="C20" t="s">
        <v>68</v>
      </c>
      <c r="D20" t="s">
        <v>69</v>
      </c>
      <c r="E20" s="1">
        <v>103.30434782608695</v>
      </c>
      <c r="F20" s="1">
        <v>5.2173913043478262</v>
      </c>
      <c r="G20" s="1">
        <v>0.20108695652173914</v>
      </c>
      <c r="H20" s="1">
        <v>0.43923913043478263</v>
      </c>
      <c r="I20" s="1">
        <v>2.3586956521739131</v>
      </c>
      <c r="J20" s="1">
        <v>5.1739130434782608</v>
      </c>
      <c r="K20" s="1">
        <v>27.578804347826086</v>
      </c>
      <c r="L20" s="1">
        <f t="shared" si="0"/>
        <v>32.752717391304344</v>
      </c>
      <c r="M20" s="1">
        <f t="shared" si="1"/>
        <v>0.31705071548821545</v>
      </c>
      <c r="N20" s="1">
        <v>0</v>
      </c>
      <c r="O20" s="1">
        <v>8.9130434782608692</v>
      </c>
      <c r="P20" s="1">
        <f t="shared" si="2"/>
        <v>8.9130434782608692</v>
      </c>
      <c r="Q20" s="1">
        <f t="shared" si="3"/>
        <v>8.6279461279461275E-2</v>
      </c>
    </row>
    <row r="21" spans="1:17" x14ac:dyDescent="0.3">
      <c r="A21" t="s">
        <v>32</v>
      </c>
      <c r="B21" t="s">
        <v>70</v>
      </c>
      <c r="C21" t="s">
        <v>71</v>
      </c>
      <c r="D21" t="s">
        <v>72</v>
      </c>
      <c r="E21" s="1">
        <v>63.239130434782609</v>
      </c>
      <c r="F21" s="1">
        <v>5.0434782608695654</v>
      </c>
      <c r="G21" s="1">
        <v>1.5434782608695652</v>
      </c>
      <c r="H21" s="1">
        <v>0.39315217391304352</v>
      </c>
      <c r="I21" s="1">
        <v>1.0869565217391304</v>
      </c>
      <c r="J21" s="1">
        <v>0.52173913043478259</v>
      </c>
      <c r="K21" s="1">
        <v>7.5190217391304346</v>
      </c>
      <c r="L21" s="1">
        <f t="shared" si="0"/>
        <v>8.0407608695652169</v>
      </c>
      <c r="M21" s="1">
        <f t="shared" si="1"/>
        <v>0.12714850464077002</v>
      </c>
      <c r="N21" s="1">
        <v>0</v>
      </c>
      <c r="O21" s="1">
        <v>7.7989130434782608</v>
      </c>
      <c r="P21" s="1">
        <f t="shared" si="2"/>
        <v>7.7989130434782608</v>
      </c>
      <c r="Q21" s="1">
        <f t="shared" si="3"/>
        <v>0.12332416638019938</v>
      </c>
    </row>
    <row r="22" spans="1:17" x14ac:dyDescent="0.3">
      <c r="A22" t="s">
        <v>32</v>
      </c>
      <c r="B22" t="s">
        <v>73</v>
      </c>
      <c r="C22" t="s">
        <v>74</v>
      </c>
      <c r="D22" t="s">
        <v>35</v>
      </c>
      <c r="E22" s="1">
        <v>64.358695652173907</v>
      </c>
      <c r="F22" s="1">
        <v>5.3913043478260869</v>
      </c>
      <c r="G22" s="1">
        <v>0.56521739130434778</v>
      </c>
      <c r="H22" s="1">
        <v>0.26434782608695651</v>
      </c>
      <c r="I22" s="1">
        <v>0.44565217391304346</v>
      </c>
      <c r="J22" s="1">
        <v>4.8695652173913047</v>
      </c>
      <c r="K22" s="1">
        <v>13.907608695652174</v>
      </c>
      <c r="L22" s="1">
        <f t="shared" si="0"/>
        <v>18.777173913043477</v>
      </c>
      <c r="M22" s="1">
        <f t="shared" si="1"/>
        <v>0.29175814896132413</v>
      </c>
      <c r="N22" s="1">
        <v>0</v>
      </c>
      <c r="O22" s="1">
        <v>11.217391304347826</v>
      </c>
      <c r="P22" s="1">
        <f t="shared" si="2"/>
        <v>11.217391304347826</v>
      </c>
      <c r="Q22" s="1">
        <f t="shared" si="3"/>
        <v>0.17429488262117887</v>
      </c>
    </row>
    <row r="23" spans="1:17" x14ac:dyDescent="0.3">
      <c r="A23" t="s">
        <v>32</v>
      </c>
      <c r="B23" t="s">
        <v>75</v>
      </c>
      <c r="C23" t="s">
        <v>34</v>
      </c>
      <c r="D23" t="s">
        <v>35</v>
      </c>
      <c r="E23" s="1">
        <v>125.25</v>
      </c>
      <c r="F23" s="1">
        <v>5.5652173913043477</v>
      </c>
      <c r="G23" s="1">
        <v>1.3043478260869565</v>
      </c>
      <c r="H23" s="1">
        <v>0.87228260869565222</v>
      </c>
      <c r="I23" s="1">
        <v>1.0217391304347827</v>
      </c>
      <c r="J23" s="1">
        <v>5.1677173913043477</v>
      </c>
      <c r="K23" s="1">
        <v>8.7041304347826092</v>
      </c>
      <c r="L23" s="1">
        <f t="shared" si="0"/>
        <v>13.871847826086956</v>
      </c>
      <c r="M23" s="1">
        <f t="shared" si="1"/>
        <v>0.11075327605658249</v>
      </c>
      <c r="N23" s="1">
        <v>12.966086956521741</v>
      </c>
      <c r="O23" s="1">
        <v>4.6830434782608688</v>
      </c>
      <c r="P23" s="1">
        <f t="shared" si="2"/>
        <v>17.649130434782609</v>
      </c>
      <c r="Q23" s="1">
        <f t="shared" si="3"/>
        <v>0.1409112210361885</v>
      </c>
    </row>
    <row r="24" spans="1:17" x14ac:dyDescent="0.3">
      <c r="A24" t="s">
        <v>32</v>
      </c>
      <c r="B24" t="s">
        <v>76</v>
      </c>
      <c r="C24" t="s">
        <v>56</v>
      </c>
      <c r="D24" t="s">
        <v>35</v>
      </c>
      <c r="E24" s="1">
        <v>99.076086956521735</v>
      </c>
      <c r="F24" s="1">
        <v>4.6956521739130439</v>
      </c>
      <c r="G24" s="1">
        <v>0</v>
      </c>
      <c r="H24" s="1">
        <v>0</v>
      </c>
      <c r="I24" s="1">
        <v>0</v>
      </c>
      <c r="J24" s="1">
        <v>5.3043478260869561</v>
      </c>
      <c r="K24" s="1">
        <v>5.6758695652173916</v>
      </c>
      <c r="L24" s="1">
        <f t="shared" si="0"/>
        <v>10.980217391304347</v>
      </c>
      <c r="M24" s="1">
        <f t="shared" si="1"/>
        <v>0.11082611080636313</v>
      </c>
      <c r="N24" s="1">
        <v>3.8260869565217392</v>
      </c>
      <c r="O24" s="1">
        <v>13.280326086956521</v>
      </c>
      <c r="P24" s="1">
        <f t="shared" si="2"/>
        <v>17.106413043478259</v>
      </c>
      <c r="Q24" s="1">
        <f t="shared" si="3"/>
        <v>0.17265935271530444</v>
      </c>
    </row>
    <row r="25" spans="1:17" x14ac:dyDescent="0.3">
      <c r="A25" t="s">
        <v>32</v>
      </c>
      <c r="B25" t="s">
        <v>77</v>
      </c>
      <c r="C25" t="s">
        <v>34</v>
      </c>
      <c r="D25" t="s">
        <v>35</v>
      </c>
      <c r="E25" s="1">
        <v>88.630434782608702</v>
      </c>
      <c r="F25" s="1">
        <v>5.7391304347826084</v>
      </c>
      <c r="G25" s="1">
        <v>0</v>
      </c>
      <c r="H25" s="1">
        <v>0</v>
      </c>
      <c r="I25" s="1">
        <v>4.7608695652173916</v>
      </c>
      <c r="J25" s="1">
        <v>5.4673913043478262</v>
      </c>
      <c r="K25" s="1">
        <v>0</v>
      </c>
      <c r="L25" s="1">
        <f t="shared" si="0"/>
        <v>5.4673913043478262</v>
      </c>
      <c r="M25" s="1">
        <f t="shared" si="1"/>
        <v>6.1687515329899432E-2</v>
      </c>
      <c r="N25" s="1">
        <v>4.4972826086956523</v>
      </c>
      <c r="O25" s="1">
        <v>0</v>
      </c>
      <c r="P25" s="1">
        <f t="shared" si="2"/>
        <v>4.4972826086956523</v>
      </c>
      <c r="Q25" s="1">
        <f t="shared" si="3"/>
        <v>5.074196713269561E-2</v>
      </c>
    </row>
    <row r="26" spans="1:17" x14ac:dyDescent="0.3">
      <c r="A26" t="s">
        <v>32</v>
      </c>
      <c r="B26" t="s">
        <v>78</v>
      </c>
      <c r="C26" t="s">
        <v>34</v>
      </c>
      <c r="D26" t="s">
        <v>35</v>
      </c>
      <c r="E26" s="1">
        <v>108.58695652173913</v>
      </c>
      <c r="F26" s="1">
        <v>5.7391304347826084</v>
      </c>
      <c r="G26" s="1">
        <v>0</v>
      </c>
      <c r="H26" s="1">
        <v>0</v>
      </c>
      <c r="I26" s="1">
        <v>8.4565217391304355</v>
      </c>
      <c r="J26" s="1">
        <v>0</v>
      </c>
      <c r="K26" s="1">
        <v>4.2228260869565215</v>
      </c>
      <c r="L26" s="1">
        <f t="shared" si="0"/>
        <v>4.2228260869565215</v>
      </c>
      <c r="M26" s="1">
        <f t="shared" si="1"/>
        <v>3.888888888888889E-2</v>
      </c>
      <c r="N26" s="1">
        <v>0</v>
      </c>
      <c r="O26" s="1">
        <v>0</v>
      </c>
      <c r="P26" s="1">
        <f t="shared" si="2"/>
        <v>0</v>
      </c>
      <c r="Q26" s="1">
        <f t="shared" si="3"/>
        <v>0</v>
      </c>
    </row>
    <row r="27" spans="1:17" x14ac:dyDescent="0.3">
      <c r="A27" t="s">
        <v>32</v>
      </c>
      <c r="B27" t="s">
        <v>79</v>
      </c>
      <c r="C27" t="s">
        <v>56</v>
      </c>
      <c r="D27" t="s">
        <v>35</v>
      </c>
      <c r="E27" s="1">
        <v>259.85869565217394</v>
      </c>
      <c r="F27" s="1">
        <v>9.8260869565217384</v>
      </c>
      <c r="G27" s="1">
        <v>0.23478260869565218</v>
      </c>
      <c r="H27" s="1">
        <v>1.1304347826086956</v>
      </c>
      <c r="I27" s="1">
        <v>1.2826086956521738</v>
      </c>
      <c r="J27" s="1">
        <v>0</v>
      </c>
      <c r="K27" s="1">
        <v>0</v>
      </c>
      <c r="L27" s="1">
        <f t="shared" si="0"/>
        <v>0</v>
      </c>
      <c r="M27" s="1">
        <f t="shared" si="1"/>
        <v>0</v>
      </c>
      <c r="N27" s="1">
        <v>16.225543478260871</v>
      </c>
      <c r="O27" s="1">
        <v>6.6385869565217392</v>
      </c>
      <c r="P27" s="1">
        <f t="shared" si="2"/>
        <v>22.864130434782609</v>
      </c>
      <c r="Q27" s="1">
        <f t="shared" si="3"/>
        <v>8.7986782114025178E-2</v>
      </c>
    </row>
    <row r="28" spans="1:17" x14ac:dyDescent="0.3">
      <c r="A28" t="s">
        <v>32</v>
      </c>
      <c r="B28" t="s">
        <v>80</v>
      </c>
      <c r="C28" t="s">
        <v>38</v>
      </c>
      <c r="D28" t="s">
        <v>39</v>
      </c>
      <c r="E28" s="1">
        <v>127.71739130434783</v>
      </c>
      <c r="F28" s="1">
        <v>4.8695652173913047</v>
      </c>
      <c r="G28" s="1">
        <v>6.5217391304347824E-2</v>
      </c>
      <c r="H28" s="1">
        <v>1.1838043478260869</v>
      </c>
      <c r="I28" s="1">
        <v>5.0652173913043477</v>
      </c>
      <c r="J28" s="1">
        <v>4.5778260869565246</v>
      </c>
      <c r="K28" s="1">
        <v>8.2142391304347839</v>
      </c>
      <c r="L28" s="1">
        <f t="shared" si="0"/>
        <v>12.792065217391308</v>
      </c>
      <c r="M28" s="1">
        <f t="shared" si="1"/>
        <v>0.10015914893617024</v>
      </c>
      <c r="N28" s="1">
        <v>11.180652173913044</v>
      </c>
      <c r="O28" s="1">
        <v>5.024782608695654</v>
      </c>
      <c r="P28" s="1">
        <f t="shared" si="2"/>
        <v>16.205434782608698</v>
      </c>
      <c r="Q28" s="1">
        <f t="shared" si="3"/>
        <v>0.12688510638297873</v>
      </c>
    </row>
    <row r="29" spans="1:17" x14ac:dyDescent="0.3">
      <c r="A29" t="s">
        <v>32</v>
      </c>
      <c r="B29" t="s">
        <v>81</v>
      </c>
      <c r="C29" t="s">
        <v>34</v>
      </c>
      <c r="D29" t="s">
        <v>35</v>
      </c>
      <c r="E29" s="1">
        <v>76.271739130434781</v>
      </c>
      <c r="F29" s="1">
        <v>5.3043478260869561</v>
      </c>
      <c r="G29" s="1">
        <v>1.3804347826086956</v>
      </c>
      <c r="H29" s="1">
        <v>0</v>
      </c>
      <c r="I29" s="1">
        <v>5.5978260869565215</v>
      </c>
      <c r="J29" s="1">
        <v>5.5652173913043477</v>
      </c>
      <c r="K29" s="1">
        <v>45.531956521739119</v>
      </c>
      <c r="L29" s="1">
        <f t="shared" si="0"/>
        <v>51.097173913043463</v>
      </c>
      <c r="M29" s="1">
        <f t="shared" si="1"/>
        <v>0.66993587002992716</v>
      </c>
      <c r="N29" s="1">
        <v>4.6956521739130439</v>
      </c>
      <c r="O29" s="1">
        <v>0</v>
      </c>
      <c r="P29" s="1">
        <f t="shared" si="2"/>
        <v>4.6956521739130439</v>
      </c>
      <c r="Q29" s="1">
        <f t="shared" si="3"/>
        <v>6.1564771269773416E-2</v>
      </c>
    </row>
    <row r="30" spans="1:17" x14ac:dyDescent="0.3">
      <c r="A30" t="s">
        <v>32</v>
      </c>
      <c r="B30" t="s">
        <v>82</v>
      </c>
      <c r="C30" t="s">
        <v>34</v>
      </c>
      <c r="D30" t="s">
        <v>35</v>
      </c>
      <c r="E30" s="1">
        <v>57.565217391304351</v>
      </c>
      <c r="F30" s="1">
        <v>30.58184782608695</v>
      </c>
      <c r="G30" s="1">
        <v>0</v>
      </c>
      <c r="H30" s="1">
        <v>0</v>
      </c>
      <c r="I30" s="1">
        <v>3.9347826086956523</v>
      </c>
      <c r="J30" s="1">
        <v>0</v>
      </c>
      <c r="K30" s="1">
        <v>0</v>
      </c>
      <c r="L30" s="1">
        <f t="shared" si="0"/>
        <v>0</v>
      </c>
      <c r="M30" s="1">
        <f t="shared" si="1"/>
        <v>0</v>
      </c>
      <c r="N30" s="1">
        <v>5.0434782608695654</v>
      </c>
      <c r="O30" s="1">
        <v>2.976847826086956</v>
      </c>
      <c r="P30" s="1">
        <f t="shared" si="2"/>
        <v>8.0203260869565209</v>
      </c>
      <c r="Q30" s="1">
        <f t="shared" si="3"/>
        <v>0.13932590634441086</v>
      </c>
    </row>
    <row r="31" spans="1:17" x14ac:dyDescent="0.3">
      <c r="A31" t="s">
        <v>32</v>
      </c>
      <c r="B31" t="s">
        <v>83</v>
      </c>
      <c r="C31" t="s">
        <v>84</v>
      </c>
      <c r="D31" t="s">
        <v>85</v>
      </c>
      <c r="E31" s="1">
        <v>22.706521739130434</v>
      </c>
      <c r="F31" s="1">
        <v>0</v>
      </c>
      <c r="G31" s="1">
        <v>0</v>
      </c>
      <c r="H31" s="1">
        <v>0</v>
      </c>
      <c r="I31" s="1">
        <v>0</v>
      </c>
      <c r="J31" s="1">
        <v>0</v>
      </c>
      <c r="K31" s="1">
        <v>10.228260869565217</v>
      </c>
      <c r="L31" s="1">
        <f t="shared" si="0"/>
        <v>10.228260869565217</v>
      </c>
      <c r="M31" s="1">
        <f t="shared" si="1"/>
        <v>0.45045476304451892</v>
      </c>
      <c r="N31" s="1">
        <v>0.52173913043478259</v>
      </c>
      <c r="O31" s="1">
        <v>0</v>
      </c>
      <c r="P31" s="1">
        <f t="shared" si="2"/>
        <v>0.52173913043478259</v>
      </c>
      <c r="Q31" s="1">
        <f t="shared" si="3"/>
        <v>2.2977501196744854E-2</v>
      </c>
    </row>
    <row r="32" spans="1:17" x14ac:dyDescent="0.3">
      <c r="A32" t="s">
        <v>32</v>
      </c>
      <c r="B32" t="s">
        <v>86</v>
      </c>
      <c r="C32" t="s">
        <v>34</v>
      </c>
      <c r="D32" t="s">
        <v>35</v>
      </c>
      <c r="E32" s="1">
        <v>170.78260869565219</v>
      </c>
      <c r="F32" s="1">
        <v>93.460652173913061</v>
      </c>
      <c r="G32" s="1">
        <v>0.375</v>
      </c>
      <c r="H32" s="1">
        <v>0.83717391304347821</v>
      </c>
      <c r="I32" s="1">
        <v>1.9021739130434783</v>
      </c>
      <c r="J32" s="1">
        <v>0</v>
      </c>
      <c r="K32" s="1">
        <v>23.261630434782607</v>
      </c>
      <c r="L32" s="1">
        <f t="shared" si="0"/>
        <v>23.261630434782607</v>
      </c>
      <c r="M32" s="1">
        <f t="shared" si="1"/>
        <v>0.13620608452138491</v>
      </c>
      <c r="N32" s="1">
        <v>5.7032608695652165</v>
      </c>
      <c r="O32" s="1">
        <v>10.227717391304349</v>
      </c>
      <c r="P32" s="1">
        <f t="shared" si="2"/>
        <v>15.930978260869566</v>
      </c>
      <c r="Q32" s="1">
        <f t="shared" si="3"/>
        <v>9.3282204684317721E-2</v>
      </c>
    </row>
    <row r="33" spans="1:17" x14ac:dyDescent="0.3">
      <c r="A33" t="s">
        <v>32</v>
      </c>
      <c r="B33" t="s">
        <v>87</v>
      </c>
      <c r="C33" t="s">
        <v>38</v>
      </c>
      <c r="D33" t="s">
        <v>39</v>
      </c>
      <c r="E33" s="1">
        <v>94.413043478260875</v>
      </c>
      <c r="F33" s="1">
        <v>51.018043478260907</v>
      </c>
      <c r="G33" s="1">
        <v>0.30978260869565216</v>
      </c>
      <c r="H33" s="1">
        <v>0.53184782608695647</v>
      </c>
      <c r="I33" s="1">
        <v>1.6195652173913044</v>
      </c>
      <c r="J33" s="1">
        <v>5.125</v>
      </c>
      <c r="K33" s="1">
        <v>12.844891304347824</v>
      </c>
      <c r="L33" s="1">
        <f t="shared" si="0"/>
        <v>17.969891304347826</v>
      </c>
      <c r="M33" s="1">
        <f t="shared" si="1"/>
        <v>0.19033271931844345</v>
      </c>
      <c r="N33" s="1">
        <v>5</v>
      </c>
      <c r="O33" s="1">
        <v>6.938260869565215</v>
      </c>
      <c r="P33" s="1">
        <f t="shared" si="2"/>
        <v>11.938260869565216</v>
      </c>
      <c r="Q33" s="1">
        <f t="shared" si="3"/>
        <v>0.12644715634354131</v>
      </c>
    </row>
    <row r="34" spans="1:17" x14ac:dyDescent="0.3">
      <c r="A34" t="s">
        <v>32</v>
      </c>
      <c r="B34" t="s">
        <v>88</v>
      </c>
      <c r="C34" t="s">
        <v>34</v>
      </c>
      <c r="D34" t="s">
        <v>35</v>
      </c>
      <c r="E34" s="1">
        <v>72.543478260869563</v>
      </c>
      <c r="F34" s="1">
        <v>50.843586956521726</v>
      </c>
      <c r="G34" s="1">
        <v>0.30978260869565216</v>
      </c>
      <c r="H34" s="1">
        <v>0.40815217391304343</v>
      </c>
      <c r="I34" s="1">
        <v>2.0217391304347827</v>
      </c>
      <c r="J34" s="1">
        <v>4.0855434782608686</v>
      </c>
      <c r="K34" s="1">
        <v>6.3026086956521734</v>
      </c>
      <c r="L34" s="1">
        <f t="shared" si="0"/>
        <v>10.388152173913042</v>
      </c>
      <c r="M34" s="1">
        <f t="shared" si="1"/>
        <v>0.14319898112076715</v>
      </c>
      <c r="N34" s="1">
        <v>4.1467391304347823</v>
      </c>
      <c r="O34" s="1">
        <v>0.46597826086956518</v>
      </c>
      <c r="P34" s="1">
        <f t="shared" si="2"/>
        <v>4.6127173913043471</v>
      </c>
      <c r="Q34" s="1">
        <f t="shared" si="3"/>
        <v>6.3585555888522619E-2</v>
      </c>
    </row>
    <row r="35" spans="1:17" x14ac:dyDescent="0.3">
      <c r="A35" t="s">
        <v>32</v>
      </c>
      <c r="B35" t="s">
        <v>89</v>
      </c>
      <c r="C35" t="s">
        <v>34</v>
      </c>
      <c r="D35" t="s">
        <v>35</v>
      </c>
      <c r="E35" s="1">
        <v>100</v>
      </c>
      <c r="F35" s="1">
        <v>5.1304347826086953</v>
      </c>
      <c r="G35" s="1">
        <v>0.29891304347826086</v>
      </c>
      <c r="H35" s="1">
        <v>0.25543478260869568</v>
      </c>
      <c r="I35" s="1">
        <v>0</v>
      </c>
      <c r="J35" s="1">
        <v>5.2173913043478262</v>
      </c>
      <c r="K35" s="1">
        <v>11.736413043478262</v>
      </c>
      <c r="L35" s="1">
        <f t="shared" si="0"/>
        <v>16.953804347826086</v>
      </c>
      <c r="M35" s="1">
        <f t="shared" si="1"/>
        <v>0.16953804347826085</v>
      </c>
      <c r="N35" s="1">
        <v>15.073369565217391</v>
      </c>
      <c r="O35" s="1">
        <v>0</v>
      </c>
      <c r="P35" s="1">
        <f t="shared" si="2"/>
        <v>15.073369565217391</v>
      </c>
      <c r="Q35" s="1">
        <f t="shared" si="3"/>
        <v>0.1507336956521739</v>
      </c>
    </row>
    <row r="36" spans="1:17" x14ac:dyDescent="0.3">
      <c r="A36" t="s">
        <v>32</v>
      </c>
      <c r="B36" t="s">
        <v>90</v>
      </c>
      <c r="C36" t="s">
        <v>34</v>
      </c>
      <c r="D36" t="s">
        <v>35</v>
      </c>
      <c r="E36" s="1">
        <v>151.14130434782609</v>
      </c>
      <c r="F36" s="1">
        <v>4.4347826086956523</v>
      </c>
      <c r="G36" s="1">
        <v>6.5217391304347824E-2</v>
      </c>
      <c r="H36" s="1">
        <v>0.35869565217391303</v>
      </c>
      <c r="I36" s="1">
        <v>5.3152173913043477</v>
      </c>
      <c r="J36" s="1">
        <v>5.3043478260869561</v>
      </c>
      <c r="K36" s="1">
        <v>24.035326086956523</v>
      </c>
      <c r="L36" s="1">
        <f t="shared" si="0"/>
        <v>29.33967391304348</v>
      </c>
      <c r="M36" s="1">
        <f t="shared" si="1"/>
        <v>0.1941208198489752</v>
      </c>
      <c r="N36" s="1">
        <v>21.486413043478262</v>
      </c>
      <c r="O36" s="1">
        <v>0</v>
      </c>
      <c r="P36" s="1">
        <f t="shared" si="2"/>
        <v>21.486413043478262</v>
      </c>
      <c r="Q36" s="1">
        <f t="shared" si="3"/>
        <v>0.14216109313196693</v>
      </c>
    </row>
    <row r="37" spans="1:17" x14ac:dyDescent="0.3">
      <c r="A37" t="s">
        <v>32</v>
      </c>
      <c r="B37" t="s">
        <v>91</v>
      </c>
      <c r="C37" t="s">
        <v>54</v>
      </c>
      <c r="D37" t="s">
        <v>35</v>
      </c>
      <c r="E37" s="1">
        <v>185.85869565217391</v>
      </c>
      <c r="F37" s="1">
        <v>4.6086956521739131</v>
      </c>
      <c r="G37" s="1">
        <v>0</v>
      </c>
      <c r="H37" s="1">
        <v>0</v>
      </c>
      <c r="I37" s="1">
        <v>0</v>
      </c>
      <c r="J37" s="1">
        <v>4.7849999999999993</v>
      </c>
      <c r="K37" s="1">
        <v>21.261521739130441</v>
      </c>
      <c r="L37" s="1">
        <f t="shared" si="0"/>
        <v>26.046521739130441</v>
      </c>
      <c r="M37" s="1">
        <f t="shared" si="1"/>
        <v>0.14014152874437105</v>
      </c>
      <c r="N37" s="1">
        <v>5.1182608695652165</v>
      </c>
      <c r="O37" s="1">
        <v>9.6015217391304333</v>
      </c>
      <c r="P37" s="1">
        <f t="shared" si="2"/>
        <v>14.719782608695649</v>
      </c>
      <c r="Q37" s="1">
        <f t="shared" si="3"/>
        <v>7.9198783554593824E-2</v>
      </c>
    </row>
    <row r="38" spans="1:17" x14ac:dyDescent="0.3">
      <c r="A38" t="s">
        <v>32</v>
      </c>
      <c r="B38" t="s">
        <v>92</v>
      </c>
      <c r="C38" t="s">
        <v>46</v>
      </c>
      <c r="D38" t="s">
        <v>35</v>
      </c>
      <c r="E38" s="1">
        <v>76.119565217391298</v>
      </c>
      <c r="F38" s="1">
        <v>4</v>
      </c>
      <c r="G38" s="1">
        <v>0</v>
      </c>
      <c r="H38" s="1">
        <v>0.55706521739130432</v>
      </c>
      <c r="I38" s="1">
        <v>0</v>
      </c>
      <c r="J38" s="1">
        <v>4.5260869565217394</v>
      </c>
      <c r="K38" s="1">
        <v>4.5698913043478253</v>
      </c>
      <c r="L38" s="1">
        <f t="shared" si="0"/>
        <v>9.0959782608695647</v>
      </c>
      <c r="M38" s="1">
        <f t="shared" si="1"/>
        <v>0.11949593031557904</v>
      </c>
      <c r="N38" s="1">
        <v>5.3913043478260869</v>
      </c>
      <c r="O38" s="1">
        <v>9.4976086956521755</v>
      </c>
      <c r="P38" s="1">
        <f t="shared" si="2"/>
        <v>14.888913043478261</v>
      </c>
      <c r="Q38" s="1">
        <f t="shared" si="3"/>
        <v>0.19559902898757678</v>
      </c>
    </row>
    <row r="39" spans="1:17" x14ac:dyDescent="0.3">
      <c r="A39" t="s">
        <v>32</v>
      </c>
      <c r="B39" t="s">
        <v>93</v>
      </c>
      <c r="C39" t="s">
        <v>50</v>
      </c>
      <c r="D39" t="s">
        <v>51</v>
      </c>
      <c r="E39" s="1">
        <v>126.31521739130434</v>
      </c>
      <c r="F39" s="1">
        <v>24.410326086956523</v>
      </c>
      <c r="G39" s="1">
        <v>0</v>
      </c>
      <c r="H39" s="1">
        <v>0</v>
      </c>
      <c r="I39" s="1">
        <v>5.9021739130434785</v>
      </c>
      <c r="J39" s="1">
        <v>5.7907608695652177</v>
      </c>
      <c r="K39" s="1">
        <v>20.100543478260871</v>
      </c>
      <c r="L39" s="1">
        <f t="shared" si="0"/>
        <v>25.89130434782609</v>
      </c>
      <c r="M39" s="1">
        <f t="shared" si="1"/>
        <v>0.20497375441011964</v>
      </c>
      <c r="N39" s="1">
        <v>2.6657608695652173</v>
      </c>
      <c r="O39" s="1">
        <v>0</v>
      </c>
      <c r="P39" s="1">
        <f t="shared" si="2"/>
        <v>2.6657608695652173</v>
      </c>
      <c r="Q39" s="1">
        <f t="shared" si="3"/>
        <v>2.1104035797263575E-2</v>
      </c>
    </row>
    <row r="40" spans="1:17" x14ac:dyDescent="0.3">
      <c r="A40" t="s">
        <v>32</v>
      </c>
      <c r="B40" t="s">
        <v>94</v>
      </c>
      <c r="C40" t="s">
        <v>34</v>
      </c>
      <c r="D40" t="s">
        <v>35</v>
      </c>
      <c r="E40" s="1">
        <v>31.880434782608695</v>
      </c>
      <c r="F40" s="1">
        <v>5.7391304347826084</v>
      </c>
      <c r="G40" s="1">
        <v>0.10869565217391304</v>
      </c>
      <c r="H40" s="1">
        <v>9.7826086956521743E-2</v>
      </c>
      <c r="I40" s="1">
        <v>1.25</v>
      </c>
      <c r="J40" s="1">
        <v>0</v>
      </c>
      <c r="K40" s="1">
        <v>0</v>
      </c>
      <c r="L40" s="1">
        <f t="shared" si="0"/>
        <v>0</v>
      </c>
      <c r="M40" s="1">
        <f t="shared" si="1"/>
        <v>0</v>
      </c>
      <c r="N40" s="1">
        <v>0.96739130434782605</v>
      </c>
      <c r="O40" s="1">
        <v>0.38260869565217392</v>
      </c>
      <c r="P40" s="1">
        <f t="shared" si="2"/>
        <v>1.35</v>
      </c>
      <c r="Q40" s="1">
        <f t="shared" si="3"/>
        <v>4.234572110467099E-2</v>
      </c>
    </row>
    <row r="41" spans="1:17" x14ac:dyDescent="0.3">
      <c r="A41" t="s">
        <v>32</v>
      </c>
      <c r="B41" t="s">
        <v>95</v>
      </c>
      <c r="C41" t="s">
        <v>46</v>
      </c>
      <c r="D41" t="s">
        <v>35</v>
      </c>
      <c r="E41" s="1">
        <v>165.95652173913044</v>
      </c>
      <c r="F41" s="1">
        <v>4.2608695652173916</v>
      </c>
      <c r="G41" s="1">
        <v>0</v>
      </c>
      <c r="H41" s="1">
        <v>0</v>
      </c>
      <c r="I41" s="1">
        <v>6.7173913043478262</v>
      </c>
      <c r="J41" s="1">
        <v>0</v>
      </c>
      <c r="K41" s="1">
        <v>28.046086956521737</v>
      </c>
      <c r="L41" s="1">
        <f t="shared" si="0"/>
        <v>28.046086956521737</v>
      </c>
      <c r="M41" s="1">
        <f t="shared" si="1"/>
        <v>0.16899659418391405</v>
      </c>
      <c r="N41" s="1">
        <v>16.711956521739129</v>
      </c>
      <c r="O41" s="1">
        <v>0</v>
      </c>
      <c r="P41" s="1">
        <f t="shared" si="2"/>
        <v>16.711956521739129</v>
      </c>
      <c r="Q41" s="1">
        <f t="shared" si="3"/>
        <v>0.10070081215614356</v>
      </c>
    </row>
    <row r="42" spans="1:17" x14ac:dyDescent="0.3">
      <c r="A42" t="s">
        <v>32</v>
      </c>
      <c r="B42" t="s">
        <v>96</v>
      </c>
      <c r="C42" t="s">
        <v>54</v>
      </c>
      <c r="D42" t="s">
        <v>35</v>
      </c>
      <c r="E42" s="1">
        <v>170.30434782608697</v>
      </c>
      <c r="F42" s="1">
        <v>9.9782608695652169</v>
      </c>
      <c r="G42" s="1">
        <v>8.6956521739130432E-2</v>
      </c>
      <c r="H42" s="1">
        <v>1.2173913043478262</v>
      </c>
      <c r="I42" s="1">
        <v>5.1195652173913047</v>
      </c>
      <c r="J42" s="1">
        <v>1.9119565217391308</v>
      </c>
      <c r="K42" s="1">
        <v>16.846739130434777</v>
      </c>
      <c r="L42" s="1">
        <f t="shared" si="0"/>
        <v>18.758695652173909</v>
      </c>
      <c r="M42" s="1">
        <f t="shared" si="1"/>
        <v>0.11014807250446768</v>
      </c>
      <c r="N42" s="1">
        <v>16.164999999999992</v>
      </c>
      <c r="O42" s="1">
        <v>0.6303260869565217</v>
      </c>
      <c r="P42" s="1">
        <f t="shared" si="2"/>
        <v>16.795326086956514</v>
      </c>
      <c r="Q42" s="1">
        <f t="shared" si="3"/>
        <v>9.8619479193260098E-2</v>
      </c>
    </row>
    <row r="43" spans="1:17" x14ac:dyDescent="0.3">
      <c r="A43" t="s">
        <v>32</v>
      </c>
      <c r="B43" t="s">
        <v>97</v>
      </c>
      <c r="C43" t="s">
        <v>50</v>
      </c>
      <c r="D43" t="s">
        <v>51</v>
      </c>
      <c r="E43" s="1">
        <v>102.51086956521739</v>
      </c>
      <c r="F43" s="1">
        <v>30.217391304347824</v>
      </c>
      <c r="G43" s="1">
        <v>0</v>
      </c>
      <c r="H43" s="1">
        <v>0</v>
      </c>
      <c r="I43" s="1">
        <v>5.5434782608695654</v>
      </c>
      <c r="J43" s="1">
        <v>5.2173913043478262</v>
      </c>
      <c r="K43" s="1">
        <v>7.375</v>
      </c>
      <c r="L43" s="1">
        <f t="shared" si="0"/>
        <v>12.592391304347826</v>
      </c>
      <c r="M43" s="1">
        <f t="shared" si="1"/>
        <v>0.1228395716254904</v>
      </c>
      <c r="N43" s="1">
        <v>0</v>
      </c>
      <c r="O43" s="1">
        <v>0</v>
      </c>
      <c r="P43" s="1">
        <f t="shared" si="2"/>
        <v>0</v>
      </c>
      <c r="Q43" s="1">
        <f t="shared" si="3"/>
        <v>0</v>
      </c>
    </row>
    <row r="44" spans="1:17" x14ac:dyDescent="0.3">
      <c r="A44" t="s">
        <v>32</v>
      </c>
      <c r="B44" t="s">
        <v>98</v>
      </c>
      <c r="C44" t="s">
        <v>99</v>
      </c>
      <c r="D44" t="s">
        <v>100</v>
      </c>
      <c r="E44" s="1">
        <v>82.826086956521735</v>
      </c>
      <c r="F44" s="1">
        <v>23.241847826086957</v>
      </c>
      <c r="G44" s="1">
        <v>0</v>
      </c>
      <c r="H44" s="1">
        <v>0</v>
      </c>
      <c r="I44" s="1">
        <v>0</v>
      </c>
      <c r="J44" s="1">
        <v>6.2744565217391308</v>
      </c>
      <c r="K44" s="1">
        <v>2.8831521739130435</v>
      </c>
      <c r="L44" s="1">
        <f t="shared" si="0"/>
        <v>9.1576086956521738</v>
      </c>
      <c r="M44" s="1">
        <f t="shared" si="1"/>
        <v>0.11056430446194226</v>
      </c>
      <c r="N44" s="1">
        <v>12.345108695652174</v>
      </c>
      <c r="O44" s="1">
        <v>0</v>
      </c>
      <c r="P44" s="1">
        <f t="shared" si="2"/>
        <v>12.345108695652174</v>
      </c>
      <c r="Q44" s="1">
        <f t="shared" si="3"/>
        <v>0.14904855643044621</v>
      </c>
    </row>
    <row r="45" spans="1:17" x14ac:dyDescent="0.3">
      <c r="A45" t="s">
        <v>32</v>
      </c>
      <c r="B45" t="s">
        <v>101</v>
      </c>
      <c r="C45" t="s">
        <v>102</v>
      </c>
      <c r="D45" t="s">
        <v>103</v>
      </c>
      <c r="E45" s="1">
        <v>23.554347826086957</v>
      </c>
      <c r="F45" s="1">
        <v>0</v>
      </c>
      <c r="G45" s="1">
        <v>0.14673913043478262</v>
      </c>
      <c r="H45" s="1">
        <v>0.13043478260869565</v>
      </c>
      <c r="I45" s="1">
        <v>7.6086956521739135E-2</v>
      </c>
      <c r="J45" s="1">
        <v>0</v>
      </c>
      <c r="K45" s="1">
        <v>0</v>
      </c>
      <c r="L45" s="1">
        <f t="shared" si="0"/>
        <v>0</v>
      </c>
      <c r="M45" s="1">
        <f t="shared" si="1"/>
        <v>0</v>
      </c>
      <c r="N45" s="1">
        <v>0</v>
      </c>
      <c r="O45" s="1">
        <v>0</v>
      </c>
      <c r="P45" s="1">
        <f t="shared" si="2"/>
        <v>0</v>
      </c>
      <c r="Q45" s="1">
        <f t="shared" si="3"/>
        <v>0</v>
      </c>
    </row>
    <row r="46" spans="1:17" x14ac:dyDescent="0.3">
      <c r="A46" t="s">
        <v>32</v>
      </c>
      <c r="B46" t="s">
        <v>104</v>
      </c>
      <c r="C46" t="s">
        <v>34</v>
      </c>
      <c r="D46" t="s">
        <v>35</v>
      </c>
      <c r="E46" s="1">
        <v>92.858695652173907</v>
      </c>
      <c r="F46" s="1">
        <v>5.5652173913043477</v>
      </c>
      <c r="G46" s="1">
        <v>0.22826086956521738</v>
      </c>
      <c r="H46" s="1">
        <v>0.63315217391304346</v>
      </c>
      <c r="I46" s="1">
        <v>5.4021739130434785</v>
      </c>
      <c r="J46" s="1">
        <v>4.8584782608695658</v>
      </c>
      <c r="K46" s="1">
        <v>7.5207608695652173</v>
      </c>
      <c r="L46" s="1">
        <f t="shared" si="0"/>
        <v>12.379239130434783</v>
      </c>
      <c r="M46" s="1">
        <f t="shared" si="1"/>
        <v>0.13331265363455461</v>
      </c>
      <c r="N46" s="1">
        <v>0.2608695652173913</v>
      </c>
      <c r="O46" s="1">
        <v>9.8984782608695632</v>
      </c>
      <c r="P46" s="1">
        <f t="shared" si="2"/>
        <v>10.159347826086954</v>
      </c>
      <c r="Q46" s="1">
        <f t="shared" si="3"/>
        <v>0.10940653166335008</v>
      </c>
    </row>
    <row r="47" spans="1:17" x14ac:dyDescent="0.3">
      <c r="A47" t="s">
        <v>32</v>
      </c>
      <c r="B47" t="s">
        <v>105</v>
      </c>
      <c r="C47" t="s">
        <v>38</v>
      </c>
      <c r="D47" t="s">
        <v>39</v>
      </c>
      <c r="E47" s="1">
        <v>78.239130434782609</v>
      </c>
      <c r="F47" s="1">
        <v>5.0434782608695654</v>
      </c>
      <c r="G47" s="1">
        <v>0.91304347826086951</v>
      </c>
      <c r="H47" s="1">
        <v>0.23206521739130437</v>
      </c>
      <c r="I47" s="1">
        <v>1.3586956521739131</v>
      </c>
      <c r="J47" s="1">
        <v>5.5</v>
      </c>
      <c r="K47" s="1">
        <v>5.766521739130436</v>
      </c>
      <c r="L47" s="1">
        <f t="shared" si="0"/>
        <v>11.266521739130436</v>
      </c>
      <c r="M47" s="1">
        <f t="shared" si="1"/>
        <v>0.14400111141983885</v>
      </c>
      <c r="N47" s="1">
        <v>0</v>
      </c>
      <c r="O47" s="1">
        <v>9.0114130434782602</v>
      </c>
      <c r="P47" s="1">
        <f t="shared" si="2"/>
        <v>9.0114130434782602</v>
      </c>
      <c r="Q47" s="1">
        <f t="shared" si="3"/>
        <v>0.11517782717421506</v>
      </c>
    </row>
    <row r="48" spans="1:17" x14ac:dyDescent="0.3">
      <c r="A48" t="s">
        <v>32</v>
      </c>
      <c r="B48" t="s">
        <v>106</v>
      </c>
      <c r="C48" t="s">
        <v>34</v>
      </c>
      <c r="D48" t="s">
        <v>35</v>
      </c>
      <c r="E48" s="1">
        <v>44.076086956521742</v>
      </c>
      <c r="F48" s="1">
        <v>0</v>
      </c>
      <c r="G48" s="1">
        <v>0.37065217391304367</v>
      </c>
      <c r="H48" s="1">
        <v>0</v>
      </c>
      <c r="I48" s="1">
        <v>0</v>
      </c>
      <c r="J48" s="1">
        <v>9.2391304347826081E-2</v>
      </c>
      <c r="K48" s="1">
        <v>6.719130434782608</v>
      </c>
      <c r="L48" s="1">
        <f t="shared" si="0"/>
        <v>6.8115217391304341</v>
      </c>
      <c r="M48" s="1">
        <f t="shared" si="1"/>
        <v>0.15454007398273734</v>
      </c>
      <c r="N48" s="1">
        <v>3.7747826086956531</v>
      </c>
      <c r="O48" s="1">
        <v>5.306195652173912</v>
      </c>
      <c r="P48" s="1">
        <f t="shared" si="2"/>
        <v>9.0809782608695642</v>
      </c>
      <c r="Q48" s="1">
        <f t="shared" si="3"/>
        <v>0.20602959309494448</v>
      </c>
    </row>
    <row r="49" spans="1:17" x14ac:dyDescent="0.3">
      <c r="A49" t="s">
        <v>32</v>
      </c>
      <c r="B49" t="s">
        <v>107</v>
      </c>
      <c r="C49" t="s">
        <v>34</v>
      </c>
      <c r="D49" t="s">
        <v>35</v>
      </c>
      <c r="E49" s="1">
        <v>93.456521739130437</v>
      </c>
      <c r="F49" s="1">
        <v>6.2608695652173916</v>
      </c>
      <c r="G49" s="1">
        <v>0.35869565217391303</v>
      </c>
      <c r="H49" s="1">
        <v>0.42391304347826086</v>
      </c>
      <c r="I49" s="1">
        <v>3.9565217391304346</v>
      </c>
      <c r="J49" s="1">
        <v>0</v>
      </c>
      <c r="K49" s="1">
        <v>11.669565217391305</v>
      </c>
      <c r="L49" s="1">
        <f t="shared" si="0"/>
        <v>11.669565217391305</v>
      </c>
      <c r="M49" s="1">
        <f t="shared" si="1"/>
        <v>0.12486624796464295</v>
      </c>
      <c r="N49" s="1">
        <v>5.4963043478260856</v>
      </c>
      <c r="O49" s="1">
        <v>0</v>
      </c>
      <c r="P49" s="1">
        <f t="shared" si="2"/>
        <v>5.4963043478260856</v>
      </c>
      <c r="Q49" s="1">
        <f t="shared" si="3"/>
        <v>5.881135147708768E-2</v>
      </c>
    </row>
    <row r="50" spans="1:17" x14ac:dyDescent="0.3">
      <c r="A50" t="s">
        <v>32</v>
      </c>
      <c r="B50" t="s">
        <v>108</v>
      </c>
      <c r="C50" t="s">
        <v>38</v>
      </c>
      <c r="D50" t="s">
        <v>39</v>
      </c>
      <c r="E50" s="1">
        <v>95.358695652173907</v>
      </c>
      <c r="F50" s="1">
        <v>5.9130434782608692</v>
      </c>
      <c r="G50" s="1">
        <v>0</v>
      </c>
      <c r="H50" s="1">
        <v>0.69565217391304346</v>
      </c>
      <c r="I50" s="1">
        <v>2.25</v>
      </c>
      <c r="J50" s="1">
        <v>6.5514130434782585</v>
      </c>
      <c r="K50" s="1">
        <v>0.63043478260869568</v>
      </c>
      <c r="L50" s="1">
        <f t="shared" si="0"/>
        <v>7.1818478260869538</v>
      </c>
      <c r="M50" s="1">
        <f t="shared" si="1"/>
        <v>7.5314031688134025E-2</v>
      </c>
      <c r="N50" s="1">
        <v>6.5768478260869561</v>
      </c>
      <c r="O50" s="1">
        <v>4.7482608695652182</v>
      </c>
      <c r="P50" s="1">
        <f t="shared" si="2"/>
        <v>11.325108695652174</v>
      </c>
      <c r="Q50" s="1">
        <f t="shared" si="3"/>
        <v>0.11876325088339224</v>
      </c>
    </row>
    <row r="51" spans="1:17" x14ac:dyDescent="0.3">
      <c r="A51" t="s">
        <v>32</v>
      </c>
      <c r="B51" t="s">
        <v>109</v>
      </c>
      <c r="C51" t="s">
        <v>34</v>
      </c>
      <c r="D51" t="s">
        <v>35</v>
      </c>
      <c r="E51" s="1">
        <v>134.60869565217391</v>
      </c>
      <c r="F51" s="1">
        <v>9.8260869565217384</v>
      </c>
      <c r="G51" s="1">
        <v>1.0869565217391304</v>
      </c>
      <c r="H51" s="1">
        <v>0.6875</v>
      </c>
      <c r="I51" s="1">
        <v>5.5652173913043477</v>
      </c>
      <c r="J51" s="1">
        <v>4.8260869565217392</v>
      </c>
      <c r="K51" s="1">
        <v>14.557717391304347</v>
      </c>
      <c r="L51" s="1">
        <f t="shared" si="0"/>
        <v>19.383804347826086</v>
      </c>
      <c r="M51" s="1">
        <f t="shared" si="1"/>
        <v>0.14400113049095606</v>
      </c>
      <c r="N51" s="1">
        <v>18.000760869565216</v>
      </c>
      <c r="O51" s="1">
        <v>0</v>
      </c>
      <c r="P51" s="1">
        <f t="shared" si="2"/>
        <v>18.000760869565216</v>
      </c>
      <c r="Q51" s="1">
        <f t="shared" si="3"/>
        <v>0.1337265826873385</v>
      </c>
    </row>
    <row r="52" spans="1:17" x14ac:dyDescent="0.3">
      <c r="A52" t="s">
        <v>32</v>
      </c>
      <c r="B52" t="s">
        <v>110</v>
      </c>
      <c r="C52" t="s">
        <v>34</v>
      </c>
      <c r="D52" t="s">
        <v>35</v>
      </c>
      <c r="E52" s="1">
        <v>133.7608695652174</v>
      </c>
      <c r="F52" s="1">
        <v>4.9565217391304346</v>
      </c>
      <c r="G52" s="1">
        <v>0.2391304347826087</v>
      </c>
      <c r="H52" s="1">
        <v>0.74728260869565222</v>
      </c>
      <c r="I52" s="1">
        <v>4.5326086956521738</v>
      </c>
      <c r="J52" s="1">
        <v>5.3913043478260869</v>
      </c>
      <c r="K52" s="1">
        <v>14.238152173913045</v>
      </c>
      <c r="L52" s="1">
        <f t="shared" si="0"/>
        <v>19.629456521739133</v>
      </c>
      <c r="M52" s="1">
        <f t="shared" si="1"/>
        <v>0.14675036567528035</v>
      </c>
      <c r="N52" s="1">
        <v>13.153152173913044</v>
      </c>
      <c r="O52" s="1">
        <v>0</v>
      </c>
      <c r="P52" s="1">
        <f t="shared" si="2"/>
        <v>13.153152173913044</v>
      </c>
      <c r="Q52" s="1">
        <f t="shared" si="3"/>
        <v>9.8333333333333328E-2</v>
      </c>
    </row>
    <row r="53" spans="1:17" x14ac:dyDescent="0.3">
      <c r="A53" t="s">
        <v>32</v>
      </c>
      <c r="B53" t="s">
        <v>111</v>
      </c>
      <c r="C53" t="s">
        <v>112</v>
      </c>
      <c r="D53" t="s">
        <v>113</v>
      </c>
      <c r="E53" s="1">
        <v>36.489130434782609</v>
      </c>
      <c r="F53" s="1">
        <v>0</v>
      </c>
      <c r="G53" s="1">
        <v>0.82608695652173914</v>
      </c>
      <c r="H53" s="1">
        <v>0.71739130434782605</v>
      </c>
      <c r="I53" s="1">
        <v>0.52173913043478259</v>
      </c>
      <c r="J53" s="1">
        <v>2.838043478260869</v>
      </c>
      <c r="K53" s="1">
        <v>25.451413043478269</v>
      </c>
      <c r="L53" s="1">
        <f t="shared" si="0"/>
        <v>28.289456521739137</v>
      </c>
      <c r="M53" s="1">
        <f t="shared" si="1"/>
        <v>0.77528448019064655</v>
      </c>
      <c r="N53" s="1">
        <v>5.0445652173913054</v>
      </c>
      <c r="O53" s="1">
        <v>0</v>
      </c>
      <c r="P53" s="1">
        <f t="shared" si="2"/>
        <v>5.0445652173913054</v>
      </c>
      <c r="Q53" s="1">
        <f t="shared" si="3"/>
        <v>0.13824843610366402</v>
      </c>
    </row>
    <row r="54" spans="1:17" x14ac:dyDescent="0.3">
      <c r="A54" t="s">
        <v>32</v>
      </c>
      <c r="B54" t="s">
        <v>114</v>
      </c>
      <c r="C54" t="s">
        <v>34</v>
      </c>
      <c r="D54" t="s">
        <v>35</v>
      </c>
      <c r="E54" s="1">
        <v>129.41304347826087</v>
      </c>
      <c r="F54" s="1">
        <v>5.5652173913043477</v>
      </c>
      <c r="G54" s="1">
        <v>0.39130434782608697</v>
      </c>
      <c r="H54" s="1">
        <v>0.98913043478260865</v>
      </c>
      <c r="I54" s="1">
        <v>5.4130434782608692</v>
      </c>
      <c r="J54" s="1">
        <v>5.4677173913043484</v>
      </c>
      <c r="K54" s="1">
        <v>6.5252173913043485</v>
      </c>
      <c r="L54" s="1">
        <f t="shared" si="0"/>
        <v>11.992934782608696</v>
      </c>
      <c r="M54" s="1">
        <f t="shared" si="1"/>
        <v>9.2671762136737779E-2</v>
      </c>
      <c r="N54" s="1">
        <v>12.514347826086958</v>
      </c>
      <c r="O54" s="1">
        <v>0</v>
      </c>
      <c r="P54" s="1">
        <f t="shared" si="2"/>
        <v>12.514347826086958</v>
      </c>
      <c r="Q54" s="1">
        <f t="shared" si="3"/>
        <v>9.6700823114396109E-2</v>
      </c>
    </row>
    <row r="55" spans="1:17" x14ac:dyDescent="0.3">
      <c r="A55" t="s">
        <v>32</v>
      </c>
      <c r="B55" t="s">
        <v>115</v>
      </c>
      <c r="C55" t="s">
        <v>34</v>
      </c>
      <c r="D55" t="s">
        <v>35</v>
      </c>
      <c r="E55" s="1">
        <v>172.08695652173913</v>
      </c>
      <c r="F55" s="1">
        <v>8.2065217391304355</v>
      </c>
      <c r="G55" s="1">
        <v>0.42391304347826086</v>
      </c>
      <c r="H55" s="1">
        <v>2.4170652173913045</v>
      </c>
      <c r="I55" s="1">
        <v>10.239130434782609</v>
      </c>
      <c r="J55" s="1">
        <v>0</v>
      </c>
      <c r="K55" s="1">
        <v>35.564891304347832</v>
      </c>
      <c r="L55" s="1">
        <f t="shared" si="0"/>
        <v>35.564891304347832</v>
      </c>
      <c r="M55" s="1">
        <f t="shared" si="1"/>
        <v>0.20666814047498741</v>
      </c>
      <c r="N55" s="1">
        <v>17.133913043478262</v>
      </c>
      <c r="O55" s="1">
        <v>0</v>
      </c>
      <c r="P55" s="1">
        <f t="shared" si="2"/>
        <v>17.133913043478262</v>
      </c>
      <c r="Q55" s="1">
        <f t="shared" si="3"/>
        <v>9.9565437089439129E-2</v>
      </c>
    </row>
    <row r="56" spans="1:17" x14ac:dyDescent="0.3">
      <c r="A56" t="s">
        <v>32</v>
      </c>
      <c r="B56" t="s">
        <v>116</v>
      </c>
      <c r="C56" t="s">
        <v>56</v>
      </c>
      <c r="D56" t="s">
        <v>35</v>
      </c>
      <c r="E56" s="1">
        <v>228.97826086956522</v>
      </c>
      <c r="F56" s="1">
        <v>79.456847826086928</v>
      </c>
      <c r="G56" s="1">
        <v>0.52173913043478259</v>
      </c>
      <c r="H56" s="1">
        <v>0</v>
      </c>
      <c r="I56" s="1">
        <v>13.706521739130435</v>
      </c>
      <c r="J56" s="1">
        <v>5.3913043478260869</v>
      </c>
      <c r="K56" s="1">
        <v>31.503913043478256</v>
      </c>
      <c r="L56" s="1">
        <f t="shared" si="0"/>
        <v>36.895217391304342</v>
      </c>
      <c r="M56" s="1">
        <f t="shared" si="1"/>
        <v>0.16112978258805655</v>
      </c>
      <c r="N56" s="1">
        <v>25.051413043478256</v>
      </c>
      <c r="O56" s="1">
        <v>0</v>
      </c>
      <c r="P56" s="1">
        <f t="shared" si="2"/>
        <v>25.051413043478256</v>
      </c>
      <c r="Q56" s="1">
        <f t="shared" si="3"/>
        <v>0.10940520269628784</v>
      </c>
    </row>
    <row r="57" spans="1:17" x14ac:dyDescent="0.3">
      <c r="A57" t="s">
        <v>32</v>
      </c>
      <c r="B57" t="s">
        <v>117</v>
      </c>
      <c r="C57" t="s">
        <v>34</v>
      </c>
      <c r="D57" t="s">
        <v>35</v>
      </c>
      <c r="E57" s="1">
        <v>93.923913043478265</v>
      </c>
      <c r="F57" s="1">
        <v>5.2173913043478262</v>
      </c>
      <c r="G57" s="1">
        <v>1.1304347826086956</v>
      </c>
      <c r="H57" s="1">
        <v>0</v>
      </c>
      <c r="I57" s="1">
        <v>4.25</v>
      </c>
      <c r="J57" s="1">
        <v>5.5652173913043477</v>
      </c>
      <c r="K57" s="1">
        <v>16.193043478260869</v>
      </c>
      <c r="L57" s="1">
        <f t="shared" si="0"/>
        <v>21.758260869565216</v>
      </c>
      <c r="M57" s="1">
        <f t="shared" si="1"/>
        <v>0.23165837287350999</v>
      </c>
      <c r="N57" s="1">
        <v>5.0108695652173916</v>
      </c>
      <c r="O57" s="1">
        <v>4.1766304347826084</v>
      </c>
      <c r="P57" s="1">
        <f t="shared" si="2"/>
        <v>9.1875</v>
      </c>
      <c r="Q57" s="1">
        <f t="shared" si="3"/>
        <v>9.7818539520888786E-2</v>
      </c>
    </row>
    <row r="58" spans="1:17" x14ac:dyDescent="0.3">
      <c r="A58" t="s">
        <v>32</v>
      </c>
      <c r="B58" t="s">
        <v>118</v>
      </c>
      <c r="C58" t="s">
        <v>34</v>
      </c>
      <c r="D58" t="s">
        <v>35</v>
      </c>
      <c r="E58" s="1">
        <v>38.282608695652172</v>
      </c>
      <c r="F58" s="1">
        <v>5.1304347826086953</v>
      </c>
      <c r="G58" s="1">
        <v>0.32608695652173914</v>
      </c>
      <c r="H58" s="1">
        <v>0.31521739130434784</v>
      </c>
      <c r="I58" s="1">
        <v>2.1086956521739131</v>
      </c>
      <c r="J58" s="1">
        <v>5.0570652173913047</v>
      </c>
      <c r="K58" s="1">
        <v>0</v>
      </c>
      <c r="L58" s="1">
        <f t="shared" si="0"/>
        <v>5.0570652173913047</v>
      </c>
      <c r="M58" s="1">
        <f t="shared" si="1"/>
        <v>0.13209823963657014</v>
      </c>
      <c r="N58" s="1">
        <v>9.5120652173913047</v>
      </c>
      <c r="O58" s="1">
        <v>0</v>
      </c>
      <c r="P58" s="1">
        <f t="shared" si="2"/>
        <v>9.5120652173913047</v>
      </c>
      <c r="Q58" s="1">
        <f t="shared" si="3"/>
        <v>0.24846961953435551</v>
      </c>
    </row>
    <row r="59" spans="1:17" x14ac:dyDescent="0.3">
      <c r="A59" t="s">
        <v>32</v>
      </c>
      <c r="B59" t="s">
        <v>119</v>
      </c>
      <c r="C59" t="s">
        <v>120</v>
      </c>
      <c r="D59" t="s">
        <v>121</v>
      </c>
      <c r="E59" s="1">
        <v>33.597826086956523</v>
      </c>
      <c r="F59" s="1">
        <v>5.4136956521739119</v>
      </c>
      <c r="G59" s="1">
        <v>0.28260869565217389</v>
      </c>
      <c r="H59" s="1">
        <v>0.52173913043478259</v>
      </c>
      <c r="I59" s="1">
        <v>8.0434782608695645</v>
      </c>
      <c r="J59" s="1">
        <v>0</v>
      </c>
      <c r="K59" s="1">
        <v>0</v>
      </c>
      <c r="L59" s="1">
        <f t="shared" si="0"/>
        <v>0</v>
      </c>
      <c r="M59" s="1">
        <f t="shared" si="1"/>
        <v>0</v>
      </c>
      <c r="N59" s="1">
        <v>0</v>
      </c>
      <c r="O59" s="1">
        <v>0</v>
      </c>
      <c r="P59" s="1">
        <f t="shared" si="2"/>
        <v>0</v>
      </c>
      <c r="Q59" s="1">
        <f t="shared" si="3"/>
        <v>0</v>
      </c>
    </row>
    <row r="60" spans="1:17" x14ac:dyDescent="0.3">
      <c r="A60" t="s">
        <v>32</v>
      </c>
      <c r="B60" t="s">
        <v>122</v>
      </c>
      <c r="C60" t="s">
        <v>66</v>
      </c>
      <c r="D60" t="s">
        <v>39</v>
      </c>
      <c r="E60" s="1">
        <v>74.206521739130437</v>
      </c>
      <c r="F60" s="1">
        <v>5.5652173913043477</v>
      </c>
      <c r="G60" s="1">
        <v>0.39130434782608697</v>
      </c>
      <c r="H60" s="1">
        <v>0.49369565217391304</v>
      </c>
      <c r="I60" s="1">
        <v>2.3695652173913042</v>
      </c>
      <c r="J60" s="1">
        <v>6.0442391304347822</v>
      </c>
      <c r="K60" s="1">
        <v>3.8885869565217397</v>
      </c>
      <c r="L60" s="1">
        <f t="shared" si="0"/>
        <v>9.9328260869565224</v>
      </c>
      <c r="M60" s="1">
        <f t="shared" si="1"/>
        <v>0.13385381573165372</v>
      </c>
      <c r="N60" s="1">
        <v>8.1059782608695645</v>
      </c>
      <c r="O60" s="1">
        <v>0</v>
      </c>
      <c r="P60" s="1">
        <f t="shared" si="2"/>
        <v>8.1059782608695645</v>
      </c>
      <c r="Q60" s="1">
        <f t="shared" si="3"/>
        <v>0.1092353888970265</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DDDA5-70A9-40C2-B3A2-4B2B6A5D9944}">
  <dimension ref="B2:C7"/>
  <sheetViews>
    <sheetView workbookViewId="0">
      <selection activeCell="B5" sqref="B5"/>
    </sheetView>
  </sheetViews>
  <sheetFormatPr defaultRowHeight="14.4" x14ac:dyDescent="0.3"/>
  <cols>
    <col min="2" max="2" width="28" bestFit="1" customWidth="1"/>
    <col min="3" max="3" width="19.109375" customWidth="1"/>
  </cols>
  <sheetData>
    <row r="2" spans="2:3" x14ac:dyDescent="0.3">
      <c r="B2" s="22" t="s">
        <v>123</v>
      </c>
      <c r="C2" s="23"/>
    </row>
    <row r="3" spans="2:3" x14ac:dyDescent="0.3">
      <c r="B3" s="7" t="s">
        <v>124</v>
      </c>
      <c r="C3" s="8">
        <f>SUM(Table1[MDS Census])</f>
        <v>5435.380434782609</v>
      </c>
    </row>
    <row r="4" spans="2:3" x14ac:dyDescent="0.3">
      <c r="B4" s="7" t="s">
        <v>125</v>
      </c>
      <c r="C4" s="8">
        <f>SUM(Table1[Total Care Staffing Hours])</f>
        <v>19600.616847826092</v>
      </c>
    </row>
    <row r="5" spans="2:3" ht="15" thickBot="1" x14ac:dyDescent="0.35">
      <c r="B5" s="7" t="s">
        <v>126</v>
      </c>
      <c r="C5" s="8">
        <f>SUM(Table1[RN Hours])</f>
        <v>2780.2594565217387</v>
      </c>
    </row>
    <row r="6" spans="2:3" x14ac:dyDescent="0.3">
      <c r="B6" s="9" t="s">
        <v>127</v>
      </c>
      <c r="C6" s="10">
        <f>C4/C3</f>
        <v>3.6061168271490143</v>
      </c>
    </row>
    <row r="7" spans="2:3" ht="15" thickBot="1" x14ac:dyDescent="0.35">
      <c r="B7" s="11" t="s">
        <v>128</v>
      </c>
      <c r="C7" s="12">
        <f>C5/C3</f>
        <v>0.51151147373788874</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2E285-3701-4EFF-831E-676BC905915F}">
  <dimension ref="A2:E12"/>
  <sheetViews>
    <sheetView zoomScaleNormal="100" workbookViewId="0">
      <selection activeCell="A18" sqref="A18"/>
    </sheetView>
  </sheetViews>
  <sheetFormatPr defaultRowHeight="15.6" x14ac:dyDescent="0.3"/>
  <cols>
    <col min="1" max="1" width="48.44140625" style="13" customWidth="1"/>
    <col min="2" max="2" width="6.88671875" style="13" customWidth="1"/>
    <col min="3" max="3" width="8.88671875" style="13"/>
    <col min="4" max="4" width="112.21875" style="13" customWidth="1"/>
    <col min="5" max="5" width="56.44140625" style="13" customWidth="1"/>
    <col min="6" max="16384" width="8.88671875" style="13"/>
  </cols>
  <sheetData>
    <row r="2" spans="1:5" ht="78" x14ac:dyDescent="0.3">
      <c r="A2" s="24" t="s">
        <v>129</v>
      </c>
      <c r="B2" s="25"/>
      <c r="D2" s="14" t="s">
        <v>134</v>
      </c>
      <c r="E2" s="15"/>
    </row>
    <row r="3" spans="1:5" ht="31.2" x14ac:dyDescent="0.3">
      <c r="A3" s="16" t="s">
        <v>130</v>
      </c>
      <c r="B3" s="17">
        <f>'State Average &amp; Calculations'!C6</f>
        <v>3.6061168271490143</v>
      </c>
      <c r="D3" s="26" t="s">
        <v>131</v>
      </c>
    </row>
    <row r="4" spans="1:5" x14ac:dyDescent="0.3">
      <c r="A4" s="18" t="s">
        <v>132</v>
      </c>
      <c r="B4" s="19">
        <f>'State Average &amp; Calculations'!C7</f>
        <v>0.51151147373788874</v>
      </c>
      <c r="D4" s="27"/>
    </row>
    <row r="5" spans="1:5" x14ac:dyDescent="0.3">
      <c r="D5" s="27"/>
    </row>
    <row r="6" spans="1:5" x14ac:dyDescent="0.3">
      <c r="D6" s="28"/>
    </row>
    <row r="7" spans="1:5" ht="78" x14ac:dyDescent="0.3">
      <c r="D7" s="20" t="s">
        <v>30</v>
      </c>
    </row>
    <row r="8" spans="1:5" x14ac:dyDescent="0.3">
      <c r="D8" s="26" t="s">
        <v>31</v>
      </c>
    </row>
    <row r="9" spans="1:5" x14ac:dyDescent="0.3">
      <c r="D9" s="27"/>
    </row>
    <row r="10" spans="1:5" x14ac:dyDescent="0.3">
      <c r="D10" s="27"/>
    </row>
    <row r="11" spans="1:5" x14ac:dyDescent="0.3">
      <c r="D11" s="28"/>
    </row>
    <row r="12" spans="1:5" x14ac:dyDescent="0.3">
      <c r="D12" s="21" t="s">
        <v>133</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2020-02-21T16:14:58Z</dcterms:modified>
</cp:coreProperties>
</file>