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egold\Desktop\LTCCC\Staffing data Q3\State files\"/>
    </mc:Choice>
  </mc:AlternateContent>
  <xr:revisionPtr revIDLastSave="0" documentId="13_ncr:1_{5B469C9F-AE7E-4AD3-9322-9EBADFD0195C}" xr6:coauthVersionLast="45" xr6:coauthVersionMax="45" xr10:uidLastSave="{00000000-0000-0000-0000-000000000000}"/>
  <bookViews>
    <workbookView xWindow="-108" yWindow="-108" windowWidth="23256" windowHeight="12576" xr2:uid="{00000000-000D-0000-FFFF-FFFF00000000}"/>
  </bookViews>
  <sheets>
    <sheet name="Direct Care Staff" sheetId="3" r:id="rId1"/>
    <sheet name="Contract Staff" sheetId="2" r:id="rId2"/>
    <sheet name="Non-Care Staff" sheetId="1" r:id="rId3"/>
    <sheet name="State Average &amp; Calculations" sheetId="5" r:id="rId4"/>
    <sheet name="Notes" sheetId="6" r:id="rId5"/>
  </sheets>
  <definedNames>
    <definedName name="_xlnm._FilterDatabase" localSheetId="1" hidden="1">'Contract Staff'!$A$1:$N$78</definedName>
    <definedName name="_xlnm._FilterDatabase" localSheetId="0" hidden="1">'Direct Care Staff'!$A$1:$K$78</definedName>
    <definedName name="_xlnm._FilterDatabase" localSheetId="2" hidden="1">'Non-Care Staff'!$A$1:$Q$1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 l="1"/>
  <c r="B3" i="6"/>
  <c r="C5" i="5" l="1"/>
  <c r="C4" i="5"/>
  <c r="C3" i="5"/>
  <c r="C7" i="5" l="1"/>
  <c r="C6" i="5"/>
  <c r="P78" i="1" l="1"/>
  <c r="Q78" i="1" s="1"/>
  <c r="L78" i="1"/>
  <c r="M78" i="1" s="1"/>
  <c r="P77" i="1"/>
  <c r="Q77" i="1" s="1"/>
  <c r="L77" i="1"/>
  <c r="M77" i="1" s="1"/>
  <c r="P76" i="1"/>
  <c r="Q76" i="1" s="1"/>
  <c r="L76" i="1"/>
  <c r="M76" i="1" s="1"/>
  <c r="P75" i="1"/>
  <c r="Q75" i="1" s="1"/>
  <c r="L75" i="1"/>
  <c r="M75" i="1" s="1"/>
  <c r="P74" i="1"/>
  <c r="Q74" i="1" s="1"/>
  <c r="L74" i="1"/>
  <c r="M74" i="1" s="1"/>
  <c r="P73" i="1"/>
  <c r="Q73" i="1" s="1"/>
  <c r="L73" i="1"/>
  <c r="M73" i="1" s="1"/>
  <c r="P72" i="1"/>
  <c r="Q72" i="1" s="1"/>
  <c r="L72" i="1"/>
  <c r="M72" i="1" s="1"/>
  <c r="P71" i="1"/>
  <c r="Q71" i="1" s="1"/>
  <c r="L71" i="1"/>
  <c r="M71" i="1" s="1"/>
  <c r="P70" i="1"/>
  <c r="Q70" i="1" s="1"/>
  <c r="L70" i="1"/>
  <c r="M70" i="1" s="1"/>
  <c r="P69" i="1"/>
  <c r="Q69" i="1" s="1"/>
  <c r="L69" i="1"/>
  <c r="M69" i="1" s="1"/>
  <c r="P68" i="1"/>
  <c r="Q68" i="1" s="1"/>
  <c r="L68" i="1"/>
  <c r="M68" i="1" s="1"/>
  <c r="P67" i="1"/>
  <c r="Q67" i="1" s="1"/>
  <c r="L67" i="1"/>
  <c r="M67" i="1" s="1"/>
  <c r="P66" i="1"/>
  <c r="Q66" i="1" s="1"/>
  <c r="L66" i="1"/>
  <c r="M66" i="1" s="1"/>
  <c r="P65" i="1"/>
  <c r="Q65" i="1" s="1"/>
  <c r="L65" i="1"/>
  <c r="M65" i="1" s="1"/>
  <c r="P64" i="1"/>
  <c r="Q64" i="1" s="1"/>
  <c r="L64" i="1"/>
  <c r="M64" i="1" s="1"/>
  <c r="P63" i="1"/>
  <c r="Q63" i="1" s="1"/>
  <c r="L63" i="1"/>
  <c r="M63" i="1" s="1"/>
  <c r="P62" i="1"/>
  <c r="Q62" i="1" s="1"/>
  <c r="L62" i="1"/>
  <c r="M62" i="1" s="1"/>
  <c r="P61" i="1"/>
  <c r="Q61" i="1" s="1"/>
  <c r="L61" i="1"/>
  <c r="M61" i="1" s="1"/>
  <c r="P60" i="1"/>
  <c r="Q60" i="1" s="1"/>
  <c r="L60" i="1"/>
  <c r="M60" i="1" s="1"/>
  <c r="P59" i="1"/>
  <c r="Q59" i="1" s="1"/>
  <c r="L59" i="1"/>
  <c r="M59" i="1" s="1"/>
  <c r="P58" i="1"/>
  <c r="Q58" i="1" s="1"/>
  <c r="L58" i="1"/>
  <c r="M58" i="1" s="1"/>
  <c r="P57" i="1"/>
  <c r="Q57" i="1" s="1"/>
  <c r="L57" i="1"/>
  <c r="M57" i="1" s="1"/>
  <c r="P56" i="1"/>
  <c r="Q56" i="1" s="1"/>
  <c r="L56" i="1"/>
  <c r="M56" i="1" s="1"/>
  <c r="P55" i="1"/>
  <c r="Q55" i="1" s="1"/>
  <c r="L55" i="1"/>
  <c r="M55" i="1" s="1"/>
  <c r="P54" i="1"/>
  <c r="Q54" i="1" s="1"/>
  <c r="L54" i="1"/>
  <c r="M54" i="1" s="1"/>
  <c r="P53" i="1"/>
  <c r="Q53" i="1" s="1"/>
  <c r="L53" i="1"/>
  <c r="M53" i="1" s="1"/>
  <c r="P52" i="1"/>
  <c r="Q52" i="1" s="1"/>
  <c r="L52" i="1"/>
  <c r="M52" i="1" s="1"/>
  <c r="P51" i="1"/>
  <c r="Q51" i="1" s="1"/>
  <c r="L51" i="1"/>
  <c r="M51" i="1" s="1"/>
  <c r="P50" i="1"/>
  <c r="Q50" i="1" s="1"/>
  <c r="L50" i="1"/>
  <c r="M50" i="1" s="1"/>
  <c r="P49" i="1"/>
  <c r="Q49" i="1" s="1"/>
  <c r="L49" i="1"/>
  <c r="M49" i="1" s="1"/>
  <c r="P48" i="1"/>
  <c r="Q48" i="1" s="1"/>
  <c r="L48" i="1"/>
  <c r="M48" i="1" s="1"/>
  <c r="P47" i="1"/>
  <c r="Q47" i="1" s="1"/>
  <c r="L47" i="1"/>
  <c r="M47" i="1" s="1"/>
  <c r="P46" i="1"/>
  <c r="Q46" i="1" s="1"/>
  <c r="L46" i="1"/>
  <c r="M46" i="1" s="1"/>
  <c r="P45" i="1"/>
  <c r="Q45" i="1" s="1"/>
  <c r="L45" i="1"/>
  <c r="M45" i="1" s="1"/>
  <c r="P44" i="1"/>
  <c r="Q44" i="1" s="1"/>
  <c r="L44" i="1"/>
  <c r="M44" i="1" s="1"/>
  <c r="P43" i="1"/>
  <c r="Q43" i="1" s="1"/>
  <c r="L43" i="1"/>
  <c r="M43" i="1" s="1"/>
  <c r="P42" i="1"/>
  <c r="Q42" i="1" s="1"/>
  <c r="L42" i="1"/>
  <c r="M42" i="1" s="1"/>
  <c r="P41" i="1"/>
  <c r="Q41" i="1" s="1"/>
  <c r="L41" i="1"/>
  <c r="M41" i="1" s="1"/>
  <c r="P40" i="1"/>
  <c r="Q40" i="1" s="1"/>
  <c r="L40" i="1"/>
  <c r="M40" i="1" s="1"/>
  <c r="P39" i="1"/>
  <c r="Q39" i="1" s="1"/>
  <c r="L39" i="1"/>
  <c r="M39" i="1" s="1"/>
  <c r="P38" i="1"/>
  <c r="Q38" i="1" s="1"/>
  <c r="L38" i="1"/>
  <c r="M38" i="1" s="1"/>
  <c r="P37" i="1"/>
  <c r="Q37" i="1" s="1"/>
  <c r="L37" i="1"/>
  <c r="M37" i="1" s="1"/>
  <c r="P36" i="1"/>
  <c r="Q36" i="1" s="1"/>
  <c r="L36" i="1"/>
  <c r="M36" i="1" s="1"/>
  <c r="P35" i="1"/>
  <c r="Q35" i="1" s="1"/>
  <c r="L35" i="1"/>
  <c r="M35" i="1" s="1"/>
  <c r="P34" i="1"/>
  <c r="Q34" i="1" s="1"/>
  <c r="L34" i="1"/>
  <c r="M34" i="1" s="1"/>
  <c r="P33" i="1"/>
  <c r="Q33" i="1" s="1"/>
  <c r="L33" i="1"/>
  <c r="M33" i="1" s="1"/>
  <c r="P32" i="1"/>
  <c r="Q32" i="1" s="1"/>
  <c r="L32" i="1"/>
  <c r="M32" i="1" s="1"/>
  <c r="P31" i="1"/>
  <c r="Q31" i="1" s="1"/>
  <c r="L31" i="1"/>
  <c r="M31" i="1" s="1"/>
  <c r="P30" i="1"/>
  <c r="Q30" i="1" s="1"/>
  <c r="L30" i="1"/>
  <c r="M30" i="1" s="1"/>
  <c r="P29" i="1"/>
  <c r="Q29" i="1" s="1"/>
  <c r="L29" i="1"/>
  <c r="M29" i="1" s="1"/>
  <c r="P28" i="1"/>
  <c r="Q28" i="1" s="1"/>
  <c r="L28" i="1"/>
  <c r="M28" i="1" s="1"/>
  <c r="P27" i="1"/>
  <c r="Q27" i="1" s="1"/>
  <c r="L27" i="1"/>
  <c r="M27" i="1" s="1"/>
  <c r="P26" i="1"/>
  <c r="Q26" i="1" s="1"/>
  <c r="L26" i="1"/>
  <c r="M26" i="1" s="1"/>
  <c r="P25" i="1"/>
  <c r="Q25" i="1" s="1"/>
  <c r="L25" i="1"/>
  <c r="M25" i="1" s="1"/>
  <c r="P24" i="1"/>
  <c r="Q24" i="1" s="1"/>
  <c r="L24" i="1"/>
  <c r="M24" i="1" s="1"/>
  <c r="P23" i="1"/>
  <c r="Q23" i="1" s="1"/>
  <c r="L23" i="1"/>
  <c r="M23" i="1" s="1"/>
  <c r="P22" i="1"/>
  <c r="Q22" i="1" s="1"/>
  <c r="L22" i="1"/>
  <c r="M22" i="1" s="1"/>
  <c r="P21" i="1"/>
  <c r="Q21" i="1" s="1"/>
  <c r="L21" i="1"/>
  <c r="M21" i="1" s="1"/>
  <c r="P20" i="1"/>
  <c r="Q20" i="1" s="1"/>
  <c r="L20" i="1"/>
  <c r="M20" i="1" s="1"/>
  <c r="P19" i="1"/>
  <c r="Q19" i="1" s="1"/>
  <c r="L19" i="1"/>
  <c r="M19" i="1" s="1"/>
  <c r="P18" i="1"/>
  <c r="Q18" i="1" s="1"/>
  <c r="L18" i="1"/>
  <c r="M18" i="1" s="1"/>
  <c r="P17" i="1"/>
  <c r="Q17" i="1" s="1"/>
  <c r="L17" i="1"/>
  <c r="M17" i="1" s="1"/>
  <c r="P16" i="1"/>
  <c r="Q16" i="1" s="1"/>
  <c r="L16" i="1"/>
  <c r="M16" i="1" s="1"/>
  <c r="P15" i="1"/>
  <c r="Q15" i="1" s="1"/>
  <c r="L15" i="1"/>
  <c r="M15" i="1" s="1"/>
  <c r="P14" i="1"/>
  <c r="Q14" i="1" s="1"/>
  <c r="L14" i="1"/>
  <c r="M14" i="1" s="1"/>
  <c r="P13" i="1"/>
  <c r="Q13" i="1" s="1"/>
  <c r="L13" i="1"/>
  <c r="M13" i="1" s="1"/>
  <c r="P12" i="1"/>
  <c r="Q12" i="1" s="1"/>
  <c r="L12" i="1"/>
  <c r="M12" i="1" s="1"/>
  <c r="P11" i="1"/>
  <c r="Q11" i="1" s="1"/>
  <c r="L11" i="1"/>
  <c r="M11" i="1" s="1"/>
  <c r="P10" i="1"/>
  <c r="Q10" i="1" s="1"/>
  <c r="L10" i="1"/>
  <c r="M10" i="1" s="1"/>
  <c r="P9" i="1"/>
  <c r="Q9" i="1" s="1"/>
  <c r="L9" i="1"/>
  <c r="M9" i="1" s="1"/>
  <c r="P8" i="1"/>
  <c r="Q8" i="1" s="1"/>
  <c r="L8" i="1"/>
  <c r="M8" i="1" s="1"/>
  <c r="P7" i="1"/>
  <c r="Q7" i="1" s="1"/>
  <c r="L7" i="1"/>
  <c r="M7" i="1" s="1"/>
  <c r="P6" i="1"/>
  <c r="Q6" i="1" s="1"/>
  <c r="L6" i="1"/>
  <c r="M6" i="1" s="1"/>
  <c r="P5" i="1"/>
  <c r="Q5" i="1" s="1"/>
  <c r="L5" i="1"/>
  <c r="M5" i="1" s="1"/>
  <c r="P4" i="1"/>
  <c r="Q4" i="1" s="1"/>
  <c r="L4" i="1"/>
  <c r="M4" i="1" s="1"/>
  <c r="P3" i="1"/>
  <c r="Q3" i="1" s="1"/>
  <c r="L3" i="1"/>
  <c r="M3" i="1" s="1"/>
  <c r="P2" i="1"/>
  <c r="Q2" i="1" s="1"/>
  <c r="L2" i="1"/>
  <c r="M2" i="1" s="1"/>
  <c r="N78" i="2" l="1"/>
  <c r="K78" i="2"/>
  <c r="H78" i="2"/>
  <c r="N77" i="2"/>
  <c r="K77" i="2"/>
  <c r="H77" i="2"/>
  <c r="N76" i="2"/>
  <c r="K76" i="2"/>
  <c r="H76" i="2"/>
  <c r="N75" i="2"/>
  <c r="K75" i="2"/>
  <c r="H75" i="2"/>
  <c r="N74" i="2"/>
  <c r="K74" i="2"/>
  <c r="H74" i="2"/>
  <c r="N73" i="2"/>
  <c r="K73" i="2"/>
  <c r="H73" i="2"/>
  <c r="N72" i="2"/>
  <c r="K72" i="2"/>
  <c r="H72" i="2"/>
  <c r="N71" i="2"/>
  <c r="K71" i="2"/>
  <c r="H71" i="2"/>
  <c r="N70" i="2"/>
  <c r="K70" i="2"/>
  <c r="H70" i="2"/>
  <c r="N69" i="2"/>
  <c r="K69" i="2"/>
  <c r="H69" i="2"/>
  <c r="N68" i="2"/>
  <c r="K68" i="2"/>
  <c r="H68" i="2"/>
  <c r="N67" i="2"/>
  <c r="K67" i="2"/>
  <c r="H67" i="2"/>
  <c r="N66" i="2"/>
  <c r="K66" i="2"/>
  <c r="H66" i="2"/>
  <c r="N65" i="2"/>
  <c r="K65" i="2"/>
  <c r="H65" i="2"/>
  <c r="N64" i="2"/>
  <c r="K64" i="2"/>
  <c r="H64" i="2"/>
  <c r="N63" i="2"/>
  <c r="K63" i="2"/>
  <c r="H63" i="2"/>
  <c r="N62" i="2"/>
  <c r="K62" i="2"/>
  <c r="H62" i="2"/>
  <c r="N61" i="2"/>
  <c r="K61" i="2"/>
  <c r="H61" i="2"/>
  <c r="N60" i="2"/>
  <c r="K60" i="2"/>
  <c r="H60" i="2"/>
  <c r="N59" i="2"/>
  <c r="K59" i="2"/>
  <c r="H59" i="2"/>
  <c r="N58" i="2"/>
  <c r="K58" i="2"/>
  <c r="H58" i="2"/>
  <c r="N57" i="2"/>
  <c r="K57" i="2"/>
  <c r="H57" i="2"/>
  <c r="N56" i="2"/>
  <c r="K56" i="2"/>
  <c r="H56" i="2"/>
  <c r="N55" i="2"/>
  <c r="K55" i="2"/>
  <c r="H55" i="2"/>
  <c r="N54" i="2"/>
  <c r="K54" i="2"/>
  <c r="H54" i="2"/>
  <c r="N53" i="2"/>
  <c r="K53" i="2"/>
  <c r="H53" i="2"/>
  <c r="N52" i="2"/>
  <c r="K52" i="2"/>
  <c r="H52" i="2"/>
  <c r="N51" i="2"/>
  <c r="K51" i="2"/>
  <c r="H51" i="2"/>
  <c r="N50" i="2"/>
  <c r="K50" i="2"/>
  <c r="H50" i="2"/>
  <c r="N49" i="2"/>
  <c r="K49" i="2"/>
  <c r="H49" i="2"/>
  <c r="N48" i="2"/>
  <c r="K48" i="2"/>
  <c r="H48" i="2"/>
  <c r="N47" i="2"/>
  <c r="K47" i="2"/>
  <c r="H47" i="2"/>
  <c r="N46" i="2"/>
  <c r="K46" i="2"/>
  <c r="H46" i="2"/>
  <c r="N45" i="2"/>
  <c r="K45" i="2"/>
  <c r="H45" i="2"/>
  <c r="N44" i="2"/>
  <c r="K44" i="2"/>
  <c r="H44" i="2"/>
  <c r="N43" i="2"/>
  <c r="K43" i="2"/>
  <c r="H43" i="2"/>
  <c r="N42" i="2"/>
  <c r="K42" i="2"/>
  <c r="H42" i="2"/>
  <c r="N41" i="2"/>
  <c r="K41" i="2"/>
  <c r="H41" i="2"/>
  <c r="N40" i="2"/>
  <c r="K40" i="2"/>
  <c r="H40" i="2"/>
  <c r="N39" i="2"/>
  <c r="K39" i="2"/>
  <c r="H39" i="2"/>
  <c r="N38" i="2"/>
  <c r="K38" i="2"/>
  <c r="H38" i="2"/>
  <c r="N37" i="2"/>
  <c r="K37" i="2"/>
  <c r="H37" i="2"/>
  <c r="N36" i="2"/>
  <c r="K36" i="2"/>
  <c r="H36" i="2"/>
  <c r="N35" i="2"/>
  <c r="K35" i="2"/>
  <c r="H35" i="2"/>
  <c r="N34" i="2"/>
  <c r="K34" i="2"/>
  <c r="H34" i="2"/>
  <c r="N33" i="2"/>
  <c r="K33" i="2"/>
  <c r="H33" i="2"/>
  <c r="N32" i="2"/>
  <c r="K32" i="2"/>
  <c r="H32" i="2"/>
  <c r="N31" i="2"/>
  <c r="H31" i="2"/>
  <c r="N30" i="2"/>
  <c r="K30" i="2"/>
  <c r="H30" i="2"/>
  <c r="N29" i="2"/>
  <c r="K29" i="2"/>
  <c r="H29" i="2"/>
  <c r="N28" i="2"/>
  <c r="K28" i="2"/>
  <c r="H28" i="2"/>
  <c r="N27" i="2"/>
  <c r="K27" i="2"/>
  <c r="H27" i="2"/>
  <c r="N26" i="2"/>
  <c r="K26" i="2"/>
  <c r="H26" i="2"/>
  <c r="N25" i="2"/>
  <c r="K25" i="2"/>
  <c r="H25" i="2"/>
  <c r="N24" i="2"/>
  <c r="K24" i="2"/>
  <c r="H24" i="2"/>
  <c r="N23" i="2"/>
  <c r="K23" i="2"/>
  <c r="H23" i="2"/>
  <c r="N22" i="2"/>
  <c r="K22" i="2"/>
  <c r="H22" i="2"/>
  <c r="N21" i="2"/>
  <c r="K21" i="2"/>
  <c r="H21" i="2"/>
  <c r="N20" i="2"/>
  <c r="K20" i="2"/>
  <c r="H20" i="2"/>
  <c r="N19" i="2"/>
  <c r="K19" i="2"/>
  <c r="H19" i="2"/>
  <c r="N18" i="2"/>
  <c r="K18" i="2"/>
  <c r="H18" i="2"/>
  <c r="N17" i="2"/>
  <c r="K17" i="2"/>
  <c r="H17" i="2"/>
  <c r="N16" i="2"/>
  <c r="K16" i="2"/>
  <c r="H16" i="2"/>
  <c r="N15" i="2"/>
  <c r="K15" i="2"/>
  <c r="H15" i="2"/>
  <c r="N14" i="2"/>
  <c r="K14" i="2"/>
  <c r="H14" i="2"/>
  <c r="N13" i="2"/>
  <c r="K13" i="2"/>
  <c r="H13" i="2"/>
  <c r="N12" i="2"/>
  <c r="K12" i="2"/>
  <c r="H12" i="2"/>
  <c r="N11" i="2"/>
  <c r="K11" i="2"/>
  <c r="H11" i="2"/>
  <c r="N10" i="2"/>
  <c r="K10" i="2"/>
  <c r="H10" i="2"/>
  <c r="N9" i="2"/>
  <c r="K9" i="2"/>
  <c r="H9" i="2"/>
  <c r="N8" i="2"/>
  <c r="K8" i="2"/>
  <c r="H8" i="2"/>
  <c r="N7" i="2"/>
  <c r="K7" i="2"/>
  <c r="H7" i="2"/>
  <c r="N6" i="2"/>
  <c r="K6" i="2"/>
  <c r="H6" i="2"/>
  <c r="N5" i="2"/>
  <c r="K5" i="2"/>
  <c r="H5" i="2"/>
  <c r="N4" i="2"/>
  <c r="K4" i="2"/>
  <c r="H4" i="2"/>
  <c r="N3" i="2"/>
  <c r="K3" i="2"/>
  <c r="H3" i="2"/>
  <c r="N2" i="2"/>
  <c r="K2" i="2"/>
  <c r="H2" i="2"/>
  <c r="K78" i="3"/>
  <c r="I78" i="3"/>
  <c r="J78" i="3" s="1"/>
  <c r="K77" i="3"/>
  <c r="I77" i="3"/>
  <c r="J77" i="3" s="1"/>
  <c r="K76" i="3"/>
  <c r="I76" i="3"/>
  <c r="J76" i="3" s="1"/>
  <c r="K75" i="3"/>
  <c r="I75" i="3"/>
  <c r="J75" i="3" s="1"/>
  <c r="K74" i="3"/>
  <c r="I74" i="3"/>
  <c r="J74" i="3" s="1"/>
  <c r="K73" i="3"/>
  <c r="I73" i="3"/>
  <c r="J73" i="3" s="1"/>
  <c r="K72" i="3"/>
  <c r="I72" i="3"/>
  <c r="J72" i="3" s="1"/>
  <c r="K71" i="3"/>
  <c r="J71" i="3"/>
  <c r="I71" i="3"/>
  <c r="K70" i="3"/>
  <c r="I70" i="3"/>
  <c r="J70" i="3" s="1"/>
  <c r="K69" i="3"/>
  <c r="I69" i="3"/>
  <c r="J69" i="3" s="1"/>
  <c r="K68" i="3"/>
  <c r="I68" i="3"/>
  <c r="J68" i="3" s="1"/>
  <c r="K67" i="3"/>
  <c r="J67" i="3"/>
  <c r="I67" i="3"/>
  <c r="K66" i="3"/>
  <c r="I66" i="3"/>
  <c r="J66" i="3" s="1"/>
  <c r="K65" i="3"/>
  <c r="I65" i="3"/>
  <c r="J65" i="3" s="1"/>
  <c r="K64" i="3"/>
  <c r="I64" i="3"/>
  <c r="J64" i="3" s="1"/>
  <c r="K63" i="3"/>
  <c r="I63" i="3"/>
  <c r="J63" i="3" s="1"/>
  <c r="K62" i="3"/>
  <c r="I62" i="3"/>
  <c r="J62" i="3" s="1"/>
  <c r="K61" i="3"/>
  <c r="I61" i="3"/>
  <c r="J61" i="3" s="1"/>
  <c r="K60" i="3"/>
  <c r="I60" i="3"/>
  <c r="J60" i="3" s="1"/>
  <c r="K59" i="3"/>
  <c r="I59" i="3"/>
  <c r="J59" i="3" s="1"/>
  <c r="K58" i="3"/>
  <c r="I58" i="3"/>
  <c r="J58" i="3" s="1"/>
  <c r="K57" i="3"/>
  <c r="I57" i="3"/>
  <c r="J57" i="3" s="1"/>
  <c r="K56" i="3"/>
  <c r="I56" i="3"/>
  <c r="J56" i="3" s="1"/>
  <c r="K55" i="3"/>
  <c r="I55" i="3"/>
  <c r="J55" i="3" s="1"/>
  <c r="K54" i="3"/>
  <c r="I54" i="3"/>
  <c r="J54" i="3" s="1"/>
  <c r="K53" i="3"/>
  <c r="I53" i="3"/>
  <c r="J53" i="3" s="1"/>
  <c r="K52" i="3"/>
  <c r="I52" i="3"/>
  <c r="J52" i="3" s="1"/>
  <c r="K51" i="3"/>
  <c r="J51" i="3"/>
  <c r="I51" i="3"/>
  <c r="K50" i="3"/>
  <c r="I50" i="3"/>
  <c r="J50" i="3" s="1"/>
  <c r="K49" i="3"/>
  <c r="I49" i="3"/>
  <c r="J49" i="3" s="1"/>
  <c r="K48" i="3"/>
  <c r="I48" i="3"/>
  <c r="J48" i="3" s="1"/>
  <c r="K47" i="3"/>
  <c r="I47" i="3"/>
  <c r="J47" i="3" s="1"/>
  <c r="K46" i="3"/>
  <c r="I46" i="3"/>
  <c r="J46" i="3" s="1"/>
  <c r="K45" i="3"/>
  <c r="I45" i="3"/>
  <c r="J45" i="3" s="1"/>
  <c r="K44" i="3"/>
  <c r="I44" i="3"/>
  <c r="J44" i="3" s="1"/>
  <c r="K43" i="3"/>
  <c r="I43" i="3"/>
  <c r="J43" i="3" s="1"/>
  <c r="K42" i="3"/>
  <c r="I42" i="3"/>
  <c r="J42" i="3" s="1"/>
  <c r="K41" i="3"/>
  <c r="I41" i="3"/>
  <c r="J41" i="3" s="1"/>
  <c r="K40" i="3"/>
  <c r="I40" i="3"/>
  <c r="J40" i="3" s="1"/>
  <c r="K39" i="3"/>
  <c r="I39" i="3"/>
  <c r="J39" i="3" s="1"/>
  <c r="K38" i="3"/>
  <c r="I38" i="3"/>
  <c r="J38" i="3" s="1"/>
  <c r="K37" i="3"/>
  <c r="J37" i="3"/>
  <c r="I37" i="3"/>
  <c r="K36" i="3"/>
  <c r="I36" i="3"/>
  <c r="J36" i="3" s="1"/>
  <c r="K35" i="3"/>
  <c r="I35" i="3"/>
  <c r="J35" i="3" s="1"/>
  <c r="K34" i="3"/>
  <c r="I34" i="3"/>
  <c r="J34" i="3" s="1"/>
  <c r="K33" i="3"/>
  <c r="I33" i="3"/>
  <c r="J33" i="3" s="1"/>
  <c r="K32" i="3"/>
  <c r="I32" i="3"/>
  <c r="J32" i="3" s="1"/>
  <c r="K31" i="3"/>
  <c r="I31" i="3"/>
  <c r="J31" i="3" s="1"/>
  <c r="K30" i="3"/>
  <c r="I30" i="3"/>
  <c r="J30" i="3" s="1"/>
  <c r="K29" i="3"/>
  <c r="J29" i="3"/>
  <c r="I29" i="3"/>
  <c r="K28" i="3"/>
  <c r="I28" i="3"/>
  <c r="J28" i="3" s="1"/>
  <c r="K27" i="3"/>
  <c r="I27" i="3"/>
  <c r="J27" i="3" s="1"/>
  <c r="K26" i="3"/>
  <c r="I26" i="3"/>
  <c r="J26" i="3" s="1"/>
  <c r="K25" i="3"/>
  <c r="I25" i="3"/>
  <c r="J25" i="3" s="1"/>
  <c r="K24" i="3"/>
  <c r="I24" i="3"/>
  <c r="J24" i="3" s="1"/>
  <c r="K23" i="3"/>
  <c r="I23" i="3"/>
  <c r="J23" i="3" s="1"/>
  <c r="K22" i="3"/>
  <c r="I22" i="3"/>
  <c r="J22" i="3" s="1"/>
  <c r="K21" i="3"/>
  <c r="J21" i="3"/>
  <c r="I21" i="3"/>
  <c r="K20" i="3"/>
  <c r="I20" i="3"/>
  <c r="J20" i="3" s="1"/>
  <c r="K19" i="3"/>
  <c r="I19" i="3"/>
  <c r="J19" i="3" s="1"/>
  <c r="K18" i="3"/>
  <c r="I18" i="3"/>
  <c r="J18" i="3" s="1"/>
  <c r="K17" i="3"/>
  <c r="I17" i="3"/>
  <c r="J17" i="3" s="1"/>
  <c r="K16" i="3"/>
  <c r="I16" i="3"/>
  <c r="J16" i="3" s="1"/>
  <c r="K15" i="3"/>
  <c r="I15" i="3"/>
  <c r="J15" i="3" s="1"/>
  <c r="K14" i="3"/>
  <c r="I14" i="3"/>
  <c r="J14" i="3" s="1"/>
  <c r="K13" i="3"/>
  <c r="I13" i="3"/>
  <c r="J13" i="3" s="1"/>
  <c r="K12" i="3"/>
  <c r="I12" i="3"/>
  <c r="J12" i="3" s="1"/>
  <c r="K11" i="3"/>
  <c r="J11" i="3"/>
  <c r="I11" i="3"/>
  <c r="K10" i="3"/>
  <c r="I10" i="3"/>
  <c r="J10" i="3" s="1"/>
  <c r="K9" i="3"/>
  <c r="I9" i="3"/>
  <c r="J9" i="3" s="1"/>
  <c r="K8" i="3"/>
  <c r="I8" i="3"/>
  <c r="J8" i="3" s="1"/>
  <c r="K7" i="3"/>
  <c r="I7" i="3"/>
  <c r="J7" i="3" s="1"/>
  <c r="K6" i="3"/>
  <c r="I6" i="3"/>
  <c r="J6" i="3" s="1"/>
  <c r="K5" i="3"/>
  <c r="I5" i="3"/>
  <c r="J5" i="3" s="1"/>
  <c r="K4" i="3"/>
  <c r="I4" i="3"/>
  <c r="J4" i="3" s="1"/>
  <c r="K3" i="3"/>
  <c r="J3" i="3"/>
  <c r="I3" i="3"/>
  <c r="K2" i="3"/>
  <c r="I2" i="3"/>
  <c r="J2" i="3" s="1"/>
</calcChain>
</file>

<file path=xl/sharedStrings.xml><?xml version="1.0" encoding="utf-8"?>
<sst xmlns="http://schemas.openxmlformats.org/spreadsheetml/2006/main" count="980" uniqueCount="221">
  <si>
    <t>State</t>
  </si>
  <si>
    <t>Provider Name</t>
  </si>
  <si>
    <t xml:space="preserve">City </t>
  </si>
  <si>
    <t>County</t>
  </si>
  <si>
    <t>MDS Census</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</si>
  <si>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</si>
  <si>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</si>
  <si>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</si>
  <si>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</si>
  <si>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</si>
  <si>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</si>
  <si>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</si>
  <si>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</si>
  <si>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</si>
  <si>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</si>
  <si>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</si>
  <si>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</si>
  <si>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RN Hours</t>
  </si>
  <si>
    <t>RN Hours Contract</t>
  </si>
  <si>
    <t>Percent RN Hours Contract</t>
  </si>
  <si>
    <t>LPN Hours</t>
  </si>
  <si>
    <t>LPN Hours Contract</t>
  </si>
  <si>
    <t>Percent LPN Hours Contract</t>
  </si>
  <si>
    <t>CNA Hours</t>
  </si>
  <si>
    <t>CNA Hours Contract</t>
  </si>
  <si>
    <t>Percent CNA Hours Contract</t>
  </si>
  <si>
    <t xml:space="preserve">CNA Hours </t>
  </si>
  <si>
    <t>Total Care Staffing Hours</t>
  </si>
  <si>
    <t>Avg Total Staffing Hours Per Resident Per Day</t>
  </si>
  <si>
    <t>Avg RN Hours Per Resident Per Day</t>
  </si>
  <si>
    <r>
      <rPr>
        <b/>
        <sz val="12"/>
        <color rgb="FF000000"/>
        <rFont val="Calibri"/>
        <family val="2"/>
      </rPr>
      <t>Notes on Non-Nursing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</si>
  <si>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</si>
  <si>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ND</t>
  </si>
  <si>
    <t>ANETA PARKVIEW HEALTH CTR</t>
  </si>
  <si>
    <t>ANETA</t>
  </si>
  <si>
    <t>Nelson</t>
  </si>
  <si>
    <t>ASHLEY MEDICAL CENTER NURSING HOME</t>
  </si>
  <si>
    <t>ASHLEY</t>
  </si>
  <si>
    <t>Mcintosh</t>
  </si>
  <si>
    <t>AUGUSTA PLACE, A PROSPERA COMMUNITY</t>
  </si>
  <si>
    <t>BISMARCK</t>
  </si>
  <si>
    <t>Burleigh</t>
  </si>
  <si>
    <t>AVE MARIA VILLAGE</t>
  </si>
  <si>
    <t>JAMESTOWN</t>
  </si>
  <si>
    <t>Stutsman</t>
  </si>
  <si>
    <t>BAPTIST HEALTH CARE CENTER</t>
  </si>
  <si>
    <t>BENEDICTINE LIVING CENTER OF GARRISON</t>
  </si>
  <si>
    <t>GARRISON</t>
  </si>
  <si>
    <t>Mclean</t>
  </si>
  <si>
    <t>BETHANY ON 42ND</t>
  </si>
  <si>
    <t>FARGO</t>
  </si>
  <si>
    <t>Cass</t>
  </si>
  <si>
    <t>BETHANY ON UNIVERSITY</t>
  </si>
  <si>
    <t>BETHEL LUTHERAN NURSING &amp; REHABILITATION CENTER</t>
  </si>
  <si>
    <t>WILLISTON</t>
  </si>
  <si>
    <t>Williams</t>
  </si>
  <si>
    <t>DAKOTA  ALPHA</t>
  </si>
  <si>
    <t>MANDAN</t>
  </si>
  <si>
    <t>Morton</t>
  </si>
  <si>
    <t>ELIM CARE CENTER</t>
  </si>
  <si>
    <t>ELM CREST MANOR</t>
  </si>
  <si>
    <t>NEW SALEM</t>
  </si>
  <si>
    <t>EVENTIDE AT SHEYENNE CROSSINGS</t>
  </si>
  <si>
    <t>WEST FARGO</t>
  </si>
  <si>
    <t>EVENTIDE DEVILS LAKE CARE CENTER</t>
  </si>
  <si>
    <t>DEVILS LAKE</t>
  </si>
  <si>
    <t>Ramsey</t>
  </si>
  <si>
    <t>EVENTIDE FARGO</t>
  </si>
  <si>
    <t>EVENTIDE HEARTLAND</t>
  </si>
  <si>
    <t>EVENTIDE JAMESTOWN</t>
  </si>
  <si>
    <t>FOUR SEASONS HEALTH CARE INC</t>
  </si>
  <si>
    <t>FORMAN</t>
  </si>
  <si>
    <t>Sargent</t>
  </si>
  <si>
    <t>GARRISON MEM HOSP NSG FAC</t>
  </si>
  <si>
    <t>GOOD SAMARITAN SOCIETY - BOTTINEAU</t>
  </si>
  <si>
    <t>BOTTINEAU</t>
  </si>
  <si>
    <t>Bottineau</t>
  </si>
  <si>
    <t>GOOD SAMARITAN SOCIETY - LAKOTA</t>
  </si>
  <si>
    <t>LAKOTA</t>
  </si>
  <si>
    <t>GOOD SAMARITAN SOCIETY - LARIMORE</t>
  </si>
  <si>
    <t>LARIMORE</t>
  </si>
  <si>
    <t>Grand Forks</t>
  </si>
  <si>
    <t>GOOD SAMARITAN SOCIETY - MOHALL</t>
  </si>
  <si>
    <t>MOHALL</t>
  </si>
  <si>
    <t>Renville</t>
  </si>
  <si>
    <t>GOOD SAMARITAN SOCIETY - MOTT</t>
  </si>
  <si>
    <t>MOTT</t>
  </si>
  <si>
    <t>Hettinger</t>
  </si>
  <si>
    <t>GOOD SAMARITAN SOCIETY - OAKES</t>
  </si>
  <si>
    <t>OAKES</t>
  </si>
  <si>
    <t>Dickey</t>
  </si>
  <si>
    <t>GOOD SAMARITAN SOCIETY - PARK RIVER</t>
  </si>
  <si>
    <t>PARK RIVER</t>
  </si>
  <si>
    <t>Walsh</t>
  </si>
  <si>
    <t>GRIGGS COUNTY CARE CENTER</t>
  </si>
  <si>
    <t>COOPERSTOWN</t>
  </si>
  <si>
    <t>Griggs</t>
  </si>
  <si>
    <t>HATTON PRAIRIE VILLAGE</t>
  </si>
  <si>
    <t>HATTON</t>
  </si>
  <si>
    <t>Traill</t>
  </si>
  <si>
    <t>HEART OF AMERICA CARE CENTER</t>
  </si>
  <si>
    <t>RUGBY</t>
  </si>
  <si>
    <t>Pierce</t>
  </si>
  <si>
    <t>HILL TOP HOME OF COMFORT INC</t>
  </si>
  <si>
    <t>KILLDEER</t>
  </si>
  <si>
    <t>Dunn</t>
  </si>
  <si>
    <t>KNIFE RIVER CARE CENTER</t>
  </si>
  <si>
    <t>BEULAH</t>
  </si>
  <si>
    <t>Mercer</t>
  </si>
  <si>
    <t>LUTHER MEMORIAL HOME</t>
  </si>
  <si>
    <t>MAYVILLE</t>
  </si>
  <si>
    <t>LUTHERAN HOME OF THE GOOD SHEPHERD</t>
  </si>
  <si>
    <t>NEW ROCKFORD</t>
  </si>
  <si>
    <t>Eddy</t>
  </si>
  <si>
    <t>LUTHERAN SUNSET HOME</t>
  </si>
  <si>
    <t>GRAFTON</t>
  </si>
  <si>
    <t>MAPLE MANOR CARE CENTER</t>
  </si>
  <si>
    <t>LANGDON</t>
  </si>
  <si>
    <t>Cavalier</t>
  </si>
  <si>
    <t>MARIAN MANOR HEALTHCARE CENTER</t>
  </si>
  <si>
    <t>GLEN ULLIN</t>
  </si>
  <si>
    <t>MARYHILL MANOR</t>
  </si>
  <si>
    <t>ENDERLIN</t>
  </si>
  <si>
    <t>Ransom</t>
  </si>
  <si>
    <t>MCKENZIE COUNTY HEALTHCARE SYSTEMS LONG TERM CARE</t>
  </si>
  <si>
    <t>WATFORD CITY</t>
  </si>
  <si>
    <t>Mckenzie</t>
  </si>
  <si>
    <t>MILLER POINTE, A PROSPERA COMMUNITY</t>
  </si>
  <si>
    <t>MINOT HEALTH AND REHAB, LLC</t>
  </si>
  <si>
    <t>MINOT</t>
  </si>
  <si>
    <t>Ward</t>
  </si>
  <si>
    <t>MISSOURI SLOPE LUTH CARE CTR</t>
  </si>
  <si>
    <t>MOUNTRAIL BETHEL HOME</t>
  </si>
  <si>
    <t>STANLEY</t>
  </si>
  <si>
    <t>Mountrail</t>
  </si>
  <si>
    <t>NAPOLEON CARE CENTER</t>
  </si>
  <si>
    <t>NAPOLEON</t>
  </si>
  <si>
    <t>Logan</t>
  </si>
  <si>
    <t>NELSON COUNTY HEALTH SYSTEM CARE CENTER</t>
  </si>
  <si>
    <t>MCVILLE</t>
  </si>
  <si>
    <t>NORTH DAKOTA VETERANS HOME</t>
  </si>
  <si>
    <t>LISBON</t>
  </si>
  <si>
    <t>NORTHWOOD DEACONESS HEALTH CNT</t>
  </si>
  <si>
    <t>NORTHWOOD</t>
  </si>
  <si>
    <t>PEMBILIER NURSING CENTER</t>
  </si>
  <si>
    <t>WALHALLA</t>
  </si>
  <si>
    <t>Pembina</t>
  </si>
  <si>
    <t>PRINCE OF PEACE CARE CENTER</t>
  </si>
  <si>
    <t>ELLENDALE</t>
  </si>
  <si>
    <t>RICHARDTON HEALTH CENTER INC</t>
  </si>
  <si>
    <t>RICHARDTON</t>
  </si>
  <si>
    <t>Stark</t>
  </si>
  <si>
    <t>ROLETTE COMMUNITY CARE CENTER</t>
  </si>
  <si>
    <t>ROLETTE</t>
  </si>
  <si>
    <t>Rolette</t>
  </si>
  <si>
    <t>ROSEWOOD ON BROADWAY</t>
  </si>
  <si>
    <t>SANFORD HILLSBORO CARE CENTER</t>
  </si>
  <si>
    <t>HILLSBORO</t>
  </si>
  <si>
    <t>SHEYENNE CARE CENTER</t>
  </si>
  <si>
    <t>VALLEY CITY</t>
  </si>
  <si>
    <t>Barnes</t>
  </si>
  <si>
    <t>SOURIS VALLEY CARE CENTER</t>
  </si>
  <si>
    <t>VELVA</t>
  </si>
  <si>
    <t>Mchenry</t>
  </si>
  <si>
    <t>SOUTHWEST HEALTHCARE SERVS</t>
  </si>
  <si>
    <t>BOWMAN</t>
  </si>
  <si>
    <t>Bowman</t>
  </si>
  <si>
    <t>ST ALEXIUS TRANSITIONAL CARE UNIT</t>
  </si>
  <si>
    <t>ST ALOISIUS MEDICAL CENTER NURSING HOME</t>
  </si>
  <si>
    <t>HARVEY</t>
  </si>
  <si>
    <t>Wells</t>
  </si>
  <si>
    <t>ST BENEDICTS HEALTH CENTER</t>
  </si>
  <si>
    <t>DICKINSON</t>
  </si>
  <si>
    <t>ST CATHERINES LIVING CENTER</t>
  </si>
  <si>
    <t>WAHPETON</t>
  </si>
  <si>
    <t>Richland</t>
  </si>
  <si>
    <t>ST GABRIEL'S COMMUNITY</t>
  </si>
  <si>
    <t>ST GERARD'S COMMUNITY OF CARE</t>
  </si>
  <si>
    <t>HANKINSON</t>
  </si>
  <si>
    <t>ST LUKES HOME</t>
  </si>
  <si>
    <t>ST LUKES SUNRISE CARE CENTER</t>
  </si>
  <si>
    <t>CROSBY</t>
  </si>
  <si>
    <t>Divide</t>
  </si>
  <si>
    <t>ST ROSE CARE CENTER</t>
  </si>
  <si>
    <t>LAMOURE</t>
  </si>
  <si>
    <t>La Moure</t>
  </si>
  <si>
    <t>ST VINCENT'S - A PROSPERA COMMUNITY</t>
  </si>
  <si>
    <t>STRASBURG NURSING HOME</t>
  </si>
  <si>
    <t>STRASBURG</t>
  </si>
  <si>
    <t>Emmons</t>
  </si>
  <si>
    <t>SUNSET DRIVE - A PROSPERA COMMUNITY</t>
  </si>
  <si>
    <t>THE MEADOWS ON UNIVERSITY</t>
  </si>
  <si>
    <t>TIOGA MEDICAL CENTER LTC</t>
  </si>
  <si>
    <t>TIOGA</t>
  </si>
  <si>
    <t>TOWNER COUNTY LIVING CTR</t>
  </si>
  <si>
    <t>CANDO</t>
  </si>
  <si>
    <t>Towner</t>
  </si>
  <si>
    <t>TRINITY HOMES</t>
  </si>
  <si>
    <t>VALLEY SENIOR LIVING ON COLUMBIA</t>
  </si>
  <si>
    <t>GRAND FORKS</t>
  </si>
  <si>
    <t>VILLA MARIA</t>
  </si>
  <si>
    <t>WEDGEWOOD MANOR</t>
  </si>
  <si>
    <t>CAVALIER</t>
  </si>
  <si>
    <t>WESTERN HORIZONS CARE CENTER</t>
  </si>
  <si>
    <t>HETTINGER</t>
  </si>
  <si>
    <t>Adams</t>
  </si>
  <si>
    <t>WISHEK LIVING CENTER</t>
  </si>
  <si>
    <t>WISHEK</t>
  </si>
  <si>
    <t>WOODSIDE VILLAGE</t>
  </si>
  <si>
    <t>State average calculations</t>
  </si>
  <si>
    <t>Let A = Sum of MDS avgs</t>
  </si>
  <si>
    <t>Let B = Sum of total staffing avgs</t>
  </si>
  <si>
    <t>Let C = Sum of RN hour avgs</t>
  </si>
  <si>
    <t>State staffing average =  B/A</t>
  </si>
  <si>
    <t>State RN average = C/A</t>
  </si>
  <si>
    <t>National Care Staff Averages: 3.37 hours of total direct care staff time per resident per day, including 0.42 hours of RN staff time per resident per day.</t>
  </si>
  <si>
    <t>State total direct care staff hours per resident day:</t>
  </si>
  <si>
    <r>
      <rPr>
        <b/>
        <sz val="12"/>
        <color rgb="FF000000"/>
        <rFont val="Calibri"/>
        <family val="2"/>
      </rPr>
      <t>Notes on Average Staffing</t>
    </r>
    <r>
      <rPr>
        <sz val="12"/>
        <color rgb="FF000000"/>
        <rFont val="Calibri"/>
        <family val="2"/>
      </rPr>
      <t xml:space="preserve">: (1) Not all facilities are in compliance with the staff reporting requirement. The inability to include the staffing levels maintained in these facilities may skew the average for the US and/or a particular state. (2) The list includes Transitional Care Units and pediatric nursing homes, which generally have significantly higher staffing than a typical nursing home. This, too, will impact state and national averages.   </t>
    </r>
  </si>
  <si>
    <t>RN staff hours per resident per day:</t>
  </si>
  <si>
    <t>For further information on nursing home quality, staffing, and other data, visit our website, www.nursinghome411.org.</t>
  </si>
  <si>
    <r>
      <rPr>
        <b/>
        <sz val="12"/>
        <color theme="1"/>
        <rFont val="Calibri"/>
        <family val="2"/>
        <scheme val="minor"/>
      </rPr>
      <t>Notes on Q3 state and national average calculations:</t>
    </r>
    <r>
      <rPr>
        <sz val="12"/>
        <color theme="1"/>
        <rFont val="Calibri"/>
        <family val="2"/>
        <scheme val="minor"/>
      </rPr>
      <t xml:space="preserve"> State and national staffing (Total and RN) averages were determined by dividing a given sample's aggregate of facility staffing by its aggregate of facility MDS census, thus accounting for variations in facility size. Previous LTCCC staffing reports used different methodology by averaging all facility HPRDs in a sample (without adjusting for facility size) to determine state and national staffing averages. Calculations for Q3 state staffing averages can be found on "State Average &amp; Calculations"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</si>
</sst>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1"/>
      <color theme="1"/>
      <name val="Calibri"/>
      <family val="2"/>
      <scheme val="minor"/>
    </font>
    <font>
      <sz val="11"/>
      <color theme="1"/>
      <name val="Calibri"/>
      <family val="2"/>
      <scheme val="minor"/>
    </font>
    <font>
      <b/>
      <sz val="11"/>
      <color rgb="FFFFFFFF"/>
      <name val="Calibri"/>
      <family val="2"/>
    </font>
    <font>
      <b/>
      <sz val="12"/>
      <color rgb="FF000000"/>
      <name val="Calibri"/>
      <family val="2"/>
    </font>
    <font>
      <sz val="12"/>
      <color rgb="FF000000"/>
      <name val="Calibri"/>
      <family val="2"/>
    </font>
    <font>
      <sz val="12"/>
      <color theme="1"/>
      <name val="Calibri"/>
      <family val="2"/>
    </font>
    <font>
      <b/>
      <sz val="11"/>
      <color theme="1"/>
      <name val="Calibri"/>
      <family val="2"/>
      <scheme val="minor"/>
    </font>
    <font>
      <sz val="1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rgb="FF8497B0"/>
        <bgColor rgb="FF000000"/>
      </patternFill>
    </fill>
    <fill>
      <patternFill patternType="solid">
        <fgColor rgb="FF92D050"/>
        <bgColor rgb="FF000000"/>
      </patternFill>
    </fill>
    <fill>
      <patternFill patternType="solid">
        <fgColor rgb="FF00B0F0"/>
        <bgColor rgb="FF000000"/>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2"/>
        <bgColor indexed="64"/>
      </patternFill>
    </fill>
  </fills>
  <borders count="18">
    <border>
      <left/>
      <right/>
      <top/>
      <bottom/>
      <diagonal/>
    </border>
    <border>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0" fontId="5" fillId="0" borderId="0"/>
  </cellStyleXfs>
  <cellXfs count="29">
    <xf numFmtId="0" fontId="0" fillId="0" borderId="0" xfId="0"/>
    <xf numFmtId="164" fontId="0" fillId="0" borderId="0" xfId="0" applyNumberFormat="1"/>
    <xf numFmtId="165" fontId="0" fillId="0" borderId="0" xfId="0" applyNumberFormat="1"/>
    <xf numFmtId="0" fontId="2" fillId="4" borderId="1" xfId="0" applyFont="1" applyFill="1" applyBorder="1" applyAlignment="1">
      <alignment wrapText="1"/>
    </xf>
    <xf numFmtId="0" fontId="2" fillId="3" borderId="1" xfId="0" applyFont="1" applyFill="1" applyBorder="1" applyAlignment="1">
      <alignment wrapText="1"/>
    </xf>
    <xf numFmtId="165" fontId="2" fillId="3" borderId="1" xfId="1" applyNumberFormat="1" applyFont="1" applyFill="1" applyBorder="1" applyAlignment="1">
      <alignment wrapText="1"/>
    </xf>
    <xf numFmtId="0" fontId="2" fillId="2" borderId="1" xfId="0" applyFont="1" applyFill="1" applyBorder="1" applyAlignment="1">
      <alignment wrapText="1"/>
    </xf>
    <xf numFmtId="2" fontId="0" fillId="0" borderId="4" xfId="0" applyNumberFormat="1" applyBorder="1"/>
    <xf numFmtId="2" fontId="0" fillId="0" borderId="5" xfId="0" applyNumberFormat="1" applyBorder="1"/>
    <xf numFmtId="2" fontId="6" fillId="6" borderId="6" xfId="0" applyNumberFormat="1" applyFont="1" applyFill="1" applyBorder="1"/>
    <xf numFmtId="2" fontId="6" fillId="6" borderId="7" xfId="0" applyNumberFormat="1" applyFont="1" applyFill="1" applyBorder="1"/>
    <xf numFmtId="2" fontId="6" fillId="6" borderId="8" xfId="0" applyNumberFormat="1" applyFont="1" applyFill="1" applyBorder="1"/>
    <xf numFmtId="2" fontId="6" fillId="6" borderId="9" xfId="0" applyNumberFormat="1" applyFont="1" applyFill="1" applyBorder="1"/>
    <xf numFmtId="0" fontId="7" fillId="0" borderId="0" xfId="0" applyFont="1"/>
    <xf numFmtId="0" fontId="7" fillId="0" borderId="12" xfId="0" applyFont="1" applyBorder="1" applyAlignment="1">
      <alignment vertical="top" wrapText="1"/>
    </xf>
    <xf numFmtId="0" fontId="4" fillId="0" borderId="0" xfId="2" applyFont="1" applyAlignment="1">
      <alignment horizontal="left" vertical="top" wrapText="1"/>
    </xf>
    <xf numFmtId="0" fontId="3" fillId="7" borderId="2" xfId="2" applyFont="1" applyFill="1" applyBorder="1" applyAlignment="1">
      <alignment vertical="top" wrapText="1"/>
    </xf>
    <xf numFmtId="2" fontId="4" fillId="7" borderId="3" xfId="2" applyNumberFormat="1" applyFont="1" applyFill="1" applyBorder="1" applyAlignment="1">
      <alignment vertical="top"/>
    </xf>
    <xf numFmtId="0" fontId="3" fillId="7" borderId="14" xfId="2" applyFont="1" applyFill="1" applyBorder="1" applyAlignment="1">
      <alignment vertical="top"/>
    </xf>
    <xf numFmtId="2" fontId="4" fillId="7" borderId="15" xfId="3" applyNumberFormat="1" applyFont="1" applyFill="1" applyBorder="1" applyAlignment="1">
      <alignment vertical="top"/>
    </xf>
    <xf numFmtId="0" fontId="4" fillId="0" borderId="12" xfId="2" applyFont="1" applyBorder="1" applyAlignment="1">
      <alignment horizontal="left" vertical="top" wrapText="1"/>
    </xf>
    <xf numFmtId="0" fontId="7" fillId="0" borderId="12" xfId="0" applyFont="1" applyBorder="1"/>
    <xf numFmtId="2" fontId="6" fillId="5" borderId="2" xfId="0" applyNumberFormat="1" applyFont="1" applyFill="1" applyBorder="1" applyAlignment="1">
      <alignment horizontal="center"/>
    </xf>
    <xf numFmtId="2" fontId="6" fillId="5" borderId="3" xfId="0" applyNumberFormat="1" applyFont="1" applyFill="1" applyBorder="1" applyAlignment="1">
      <alignment horizontal="center"/>
    </xf>
    <xf numFmtId="0" fontId="3" fillId="7" borderId="10" xfId="2" applyFont="1" applyFill="1" applyBorder="1" applyAlignment="1">
      <alignment horizontal="left" vertical="top" wrapText="1"/>
    </xf>
    <xf numFmtId="0" fontId="3" fillId="7" borderId="11" xfId="2" applyFont="1" applyFill="1" applyBorder="1" applyAlignment="1">
      <alignment horizontal="left" vertical="top" wrapText="1"/>
    </xf>
    <xf numFmtId="0" fontId="4" fillId="0" borderId="13" xfId="2" applyFont="1" applyBorder="1" applyAlignment="1">
      <alignment horizontal="left" vertical="top" wrapText="1"/>
    </xf>
    <xf numFmtId="0" fontId="4" fillId="0" borderId="16" xfId="2" applyFont="1" applyBorder="1" applyAlignment="1">
      <alignment horizontal="left" vertical="top" wrapText="1"/>
    </xf>
    <xf numFmtId="0" fontId="4" fillId="0" borderId="17" xfId="2" applyFont="1" applyBorder="1" applyAlignment="1">
      <alignment horizontal="left" vertical="top" wrapText="1"/>
    </xf>
  </cellXfs>
  <cellStyles count="5">
    <cellStyle name="Normal" xfId="0" builtinId="0"/>
    <cellStyle name="Normal 2 2" xfId="2" xr:uid="{00000000-0005-0000-0000-000001000000}"/>
    <cellStyle name="Normal 4" xfId="3" xr:uid="{00000000-0005-0000-0000-000002000000}"/>
    <cellStyle name="Normal 5" xfId="4" xr:uid="{00000000-0005-0000-0000-000003000000}"/>
    <cellStyle name="Percent" xfId="1" builtinId="5"/>
  </cellStyles>
  <dxfs count="39">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8497B0"/>
        </patternFill>
      </fill>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92D050"/>
        </patternFill>
      </fill>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00B0F0"/>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400B205-240E-4CA4-BA1B-748276D7F50A}" name="Table1" displayName="Table1" ref="A1:K78" totalsRowShown="0" headerRowDxfId="38" headerRowBorderDxfId="37" tableBorderDxfId="36">
  <autoFilter ref="A1:K78" xr:uid="{00000000-0009-0000-0000-000000000000}"/>
  <tableColumns count="11">
    <tableColumn id="1" xr3:uid="{AE6302C6-9FA7-4354-9008-749E1200A80F}" name="State"/>
    <tableColumn id="2" xr3:uid="{35C1B98F-4506-4F54-8E24-25E59AEA7063}" name="Provider Name"/>
    <tableColumn id="3" xr3:uid="{27FF5A46-57C7-4D8D-AE14-463C8A97FF90}" name="City "/>
    <tableColumn id="4" xr3:uid="{EC9202CE-792D-46A4-B1D8-BB49DC20F845}" name="County"/>
    <tableColumn id="5" xr3:uid="{D23B7DCF-CACC-4852-B889-4617ADBA6DA4}" name="MDS Census" dataDxfId="35"/>
    <tableColumn id="6" xr3:uid="{299C6B1A-2A94-43A4-AB06-AEC8B4DC315B}" name="RN Hours" dataDxfId="34"/>
    <tableColumn id="7" xr3:uid="{5EBDB21B-E81B-4A64-8B34-8F0D332F5ABB}" name="LPN Hours" dataDxfId="33"/>
    <tableColumn id="8" xr3:uid="{A4F4375D-F04B-4ED2-9815-B7ECE280A771}" name="CNA Hours " dataDxfId="32"/>
    <tableColumn id="9" xr3:uid="{ACC42B81-22A8-4EEB-BF16-8CF34AE2D3A0}" name="Total Care Staffing Hours" dataDxfId="31">
      <calculatedColumnFormula>SUM(F2:H2)</calculatedColumnFormula>
    </tableColumn>
    <tableColumn id="10" xr3:uid="{F3390B7A-B91C-48DF-8CB4-DC1A6C85E02C}" name="Avg Total Staffing Hours Per Resident Per Day" dataDxfId="30">
      <calculatedColumnFormula>I2/E2</calculatedColumnFormula>
    </tableColumn>
    <tableColumn id="11" xr3:uid="{5D7E880F-BB20-4D07-8DB6-5EF4403BD130}" name="Avg RN Hours Per Resident Per Day" dataDxfId="29">
      <calculatedColumnFormula>F2/E2</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66CB1F1-605F-4D22-ABAC-B511B413A8F9}" name="Table2" displayName="Table2" ref="A1:N78" totalsRowShown="0" headerRowDxfId="28" headerRowBorderDxfId="27" tableBorderDxfId="26">
  <autoFilter ref="A1:N78" xr:uid="{00000000-0009-0000-0000-000001000000}"/>
  <tableColumns count="14">
    <tableColumn id="1" xr3:uid="{879AD001-2686-41C8-8ECB-FF07840C2E28}" name="State"/>
    <tableColumn id="2" xr3:uid="{B01FB426-7991-4B77-A325-DDF12B88F23F}" name="Provider Name"/>
    <tableColumn id="3" xr3:uid="{2D93C408-4AF3-4EBC-8FF5-6F1D35A7837D}" name="City "/>
    <tableColumn id="4" xr3:uid="{FE2C597D-FDBE-4EF5-9AB1-13F22162379C}" name="County"/>
    <tableColumn id="5" xr3:uid="{17B4D4BE-6730-4563-95A9-FC18BB7B482B}" name="MDS Census" dataDxfId="25"/>
    <tableColumn id="6" xr3:uid="{85647A75-E49E-44F4-9CE3-59E727325C50}" name="RN Hours" dataDxfId="24"/>
    <tableColumn id="7" xr3:uid="{86A2C7E8-F37A-4E1C-B65E-753C36C8525A}" name="RN Hours Contract" dataDxfId="23"/>
    <tableColumn id="8" xr3:uid="{101B7D3B-D026-4493-B412-19D657BB3298}" name="Percent RN Hours Contract" dataDxfId="22">
      <calculatedColumnFormula>G2/F2</calculatedColumnFormula>
    </tableColumn>
    <tableColumn id="9" xr3:uid="{AFBA423B-352F-4F1D-9C4C-1B4FFE4A0379}" name="LPN Hours" dataDxfId="21"/>
    <tableColumn id="10" xr3:uid="{82AAAE4F-F769-4AAB-9E37-40620B7A4481}" name="LPN Hours Contract" dataDxfId="20"/>
    <tableColumn id="11" xr3:uid="{3D172788-E78E-49CA-A35B-EA29653D0C94}" name="Percent LPN Hours Contract" dataDxfId="19">
      <calculatedColumnFormula>J2/I2</calculatedColumnFormula>
    </tableColumn>
    <tableColumn id="12" xr3:uid="{782E77A9-F82B-4DEE-8E90-CD03E5994906}" name="CNA Hours" dataDxfId="18"/>
    <tableColumn id="13" xr3:uid="{282611C5-C5AB-4088-B05F-76C86F4870E2}" name="CNA Hours Contract" dataDxfId="17"/>
    <tableColumn id="14" xr3:uid="{55CA6355-05EB-489E-BD18-A3E6A109238C}" name="Percent CNA Hours Contract" dataDxfId="16">
      <calculatedColumnFormula>M2/L2</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23CCC8F-E35D-46A9-BEE6-374611C26D40}" name="Table3" displayName="Table3" ref="A1:Q78" totalsRowShown="0" headerRowDxfId="15" headerRowBorderDxfId="14" tableBorderDxfId="13">
  <autoFilter ref="A1:Q78" xr:uid="{FE849492-54EA-476D-806D-4AFCE83CE997}"/>
  <tableColumns count="17">
    <tableColumn id="1" xr3:uid="{21870C6E-4A56-4646-B5A8-A8E000776F6B}" name="State"/>
    <tableColumn id="2" xr3:uid="{6CF38BC5-9B5A-4DCE-9DA2-C6BBF62DFABA}" name="Provider Name"/>
    <tableColumn id="3" xr3:uid="{17BA2337-6428-4847-B789-820A3C440131}" name="City "/>
    <tableColumn id="4" xr3:uid="{D731C2C7-6D48-4C85-8D21-D5598D89283D}" name="County"/>
    <tableColumn id="5" xr3:uid="{C4399984-34B0-4330-8D16-77613A562988}" name="MDS Census" dataDxfId="12"/>
    <tableColumn id="6" xr3:uid="{0612326C-CEDB-461C-97A4-1DEE6BB4958D}" name="Administrator Hours" dataDxfId="11"/>
    <tableColumn id="7" xr3:uid="{80E52842-0DD6-462E-A05B-2239503F4C2A}" name="Medical Director Hours" dataDxfId="10"/>
    <tableColumn id="8" xr3:uid="{8A2D23F1-C7AE-45CF-AB82-41C7C2B15BE7}" name="Pharmacist Hours" dataDxfId="9"/>
    <tableColumn id="9" xr3:uid="{44344D1B-6293-45EF-949E-EABE9344919D}" name="Dietician Hours" dataDxfId="8"/>
    <tableColumn id="10" xr3:uid="{E1452026-69D1-4AE0-ABCA-3EEC53DC23E7}" name="Hours Qualified Activities Professional" dataDxfId="7"/>
    <tableColumn id="11" xr3:uid="{9D396AE9-53D3-40D0-9E64-A5BBEF482B0E}" name="Hours Other Activities Professional" dataDxfId="6"/>
    <tableColumn id="12" xr3:uid="{92EA9B5C-32A2-4BF6-AC47-79AA2154053D}" name="Total Hours Activities Staff" dataDxfId="5">
      <calculatedColumnFormula>SUM(J2,K2)</calculatedColumnFormula>
    </tableColumn>
    <tableColumn id="13" xr3:uid="{76405E2C-4B4A-459C-AB87-5F26A7E84F19}" name="Average Activities Staff Hours Per Resident Per Day" dataDxfId="4">
      <calculatedColumnFormula>L2/E2</calculatedColumnFormula>
    </tableColumn>
    <tableColumn id="14" xr3:uid="{E38DDC88-F722-4123-BA8D-A4537984CF85}" name="Hours Qualified Social Work Staff" dataDxfId="3"/>
    <tableColumn id="15" xr3:uid="{D6AB68E0-BEBA-449B-B8AF-300C40E65710}" name="Hours Other Social Work Staff" dataDxfId="2"/>
    <tableColumn id="16" xr3:uid="{4D5C3F5B-18C8-4A63-8B05-A6FB58EBC2D7}" name="Total Hours Social Work Staff" dataDxfId="1">
      <calculatedColumnFormula>SUM(N2,O2)</calculatedColumnFormula>
    </tableColumn>
    <tableColumn id="17" xr3:uid="{325390EF-601A-4DA8-9E1A-EEDB62DF1F39}" name="Average Social Work Staff Hours Per Resident Per Day" dataDxfId="0">
      <calculatedColumnFormula>P2/E2</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8"/>
  <sheetViews>
    <sheetView tabSelected="1" workbookViewId="0">
      <pane ySplit="1" topLeftCell="A2" activePane="bottomLeft" state="frozen"/>
      <selection pane="bottomLeft"/>
    </sheetView>
  </sheetViews>
  <sheetFormatPr defaultColWidth="12.77734375" defaultRowHeight="14.4" x14ac:dyDescent="0.3"/>
  <sheetData>
    <row r="1" spans="1:11" ht="57.6" x14ac:dyDescent="0.3">
      <c r="A1" s="3" t="s">
        <v>0</v>
      </c>
      <c r="B1" s="3" t="s">
        <v>1</v>
      </c>
      <c r="C1" s="3" t="s">
        <v>2</v>
      </c>
      <c r="D1" s="3" t="s">
        <v>3</v>
      </c>
      <c r="E1" s="3" t="s">
        <v>4</v>
      </c>
      <c r="F1" s="3" t="s">
        <v>17</v>
      </c>
      <c r="G1" s="3" t="s">
        <v>20</v>
      </c>
      <c r="H1" s="3" t="s">
        <v>26</v>
      </c>
      <c r="I1" s="3" t="s">
        <v>27</v>
      </c>
      <c r="J1" s="3" t="s">
        <v>28</v>
      </c>
      <c r="K1" s="3" t="s">
        <v>29</v>
      </c>
    </row>
    <row r="2" spans="1:11" x14ac:dyDescent="0.3">
      <c r="A2" t="s">
        <v>32</v>
      </c>
      <c r="B2" t="s">
        <v>33</v>
      </c>
      <c r="C2" t="s">
        <v>34</v>
      </c>
      <c r="D2" t="s">
        <v>35</v>
      </c>
      <c r="E2" s="1">
        <v>33.836956521739133</v>
      </c>
      <c r="F2" s="1">
        <v>20.173913043478265</v>
      </c>
      <c r="G2" s="1">
        <v>5.4473913043478266</v>
      </c>
      <c r="H2" s="1">
        <v>85.370869565217376</v>
      </c>
      <c r="I2" s="1">
        <f t="shared" ref="I2:I65" si="0">SUM(F2:H2)</f>
        <v>110.99217391304347</v>
      </c>
      <c r="J2" s="1">
        <f t="shared" ref="J2:J65" si="1">I2/E2</f>
        <v>3.2802055894635398</v>
      </c>
      <c r="K2" s="1">
        <f t="shared" ref="K2:K65" si="2">F2/E2</f>
        <v>0.59620944426598144</v>
      </c>
    </row>
    <row r="3" spans="1:11" x14ac:dyDescent="0.3">
      <c r="A3" t="s">
        <v>32</v>
      </c>
      <c r="B3" t="s">
        <v>36</v>
      </c>
      <c r="C3" t="s">
        <v>37</v>
      </c>
      <c r="D3" t="s">
        <v>38</v>
      </c>
      <c r="E3" s="1">
        <v>31.760869565217391</v>
      </c>
      <c r="F3" s="1">
        <v>17.273478260869563</v>
      </c>
      <c r="G3" s="1">
        <v>14.449130434782614</v>
      </c>
      <c r="H3" s="1">
        <v>83.485108695652187</v>
      </c>
      <c r="I3" s="1">
        <f t="shared" si="0"/>
        <v>115.20771739130436</v>
      </c>
      <c r="J3" s="1">
        <f t="shared" si="1"/>
        <v>3.627347707049966</v>
      </c>
      <c r="K3" s="1">
        <f t="shared" si="2"/>
        <v>0.54386036960985618</v>
      </c>
    </row>
    <row r="4" spans="1:11" x14ac:dyDescent="0.3">
      <c r="A4" t="s">
        <v>32</v>
      </c>
      <c r="B4" t="s">
        <v>39</v>
      </c>
      <c r="C4" t="s">
        <v>40</v>
      </c>
      <c r="D4" t="s">
        <v>41</v>
      </c>
      <c r="E4" s="1">
        <v>46.989130434782609</v>
      </c>
      <c r="F4" s="1">
        <v>42.25</v>
      </c>
      <c r="G4" s="1">
        <v>29.861413043478262</v>
      </c>
      <c r="H4" s="1">
        <v>136.80978260869566</v>
      </c>
      <c r="I4" s="1">
        <f t="shared" si="0"/>
        <v>208.92119565217394</v>
      </c>
      <c r="J4" s="1">
        <f t="shared" si="1"/>
        <v>4.4461600740226697</v>
      </c>
      <c r="K4" s="1">
        <f t="shared" si="2"/>
        <v>0.89914411288457086</v>
      </c>
    </row>
    <row r="5" spans="1:11" x14ac:dyDescent="0.3">
      <c r="A5" t="s">
        <v>32</v>
      </c>
      <c r="B5" t="s">
        <v>42</v>
      </c>
      <c r="C5" t="s">
        <v>43</v>
      </c>
      <c r="D5" t="s">
        <v>44</v>
      </c>
      <c r="E5" s="1">
        <v>97.967391304347828</v>
      </c>
      <c r="F5" s="1">
        <v>39.282608695652172</v>
      </c>
      <c r="G5" s="1">
        <v>41.722826086956523</v>
      </c>
      <c r="H5" s="1">
        <v>319.46478260869566</v>
      </c>
      <c r="I5" s="1">
        <f t="shared" si="0"/>
        <v>400.47021739130435</v>
      </c>
      <c r="J5" s="1">
        <f t="shared" si="1"/>
        <v>4.0877909686009097</v>
      </c>
      <c r="K5" s="1">
        <f t="shared" si="2"/>
        <v>0.40097636746921111</v>
      </c>
    </row>
    <row r="6" spans="1:11" x14ac:dyDescent="0.3">
      <c r="A6" t="s">
        <v>32</v>
      </c>
      <c r="B6" t="s">
        <v>45</v>
      </c>
      <c r="C6" t="s">
        <v>40</v>
      </c>
      <c r="D6" t="s">
        <v>41</v>
      </c>
      <c r="E6" s="1">
        <v>137.60869565217391</v>
      </c>
      <c r="F6" s="1">
        <v>48.240543478260861</v>
      </c>
      <c r="G6" s="1">
        <v>98.179891304347834</v>
      </c>
      <c r="H6" s="1">
        <v>419.74163043478273</v>
      </c>
      <c r="I6" s="1">
        <f t="shared" si="0"/>
        <v>566.1620652173915</v>
      </c>
      <c r="J6" s="1">
        <f t="shared" si="1"/>
        <v>4.1142898894154838</v>
      </c>
      <c r="K6" s="1">
        <f t="shared" si="2"/>
        <v>0.35056319115323847</v>
      </c>
    </row>
    <row r="7" spans="1:11" x14ac:dyDescent="0.3">
      <c r="A7" t="s">
        <v>32</v>
      </c>
      <c r="B7" t="s">
        <v>46</v>
      </c>
      <c r="C7" t="s">
        <v>47</v>
      </c>
      <c r="D7" t="s">
        <v>48</v>
      </c>
      <c r="E7" s="1">
        <v>51.445652173913047</v>
      </c>
      <c r="F7" s="1">
        <v>28.394021739130434</v>
      </c>
      <c r="G7" s="1">
        <v>10.915760869565217</v>
      </c>
      <c r="H7" s="1">
        <v>105.61141304347827</v>
      </c>
      <c r="I7" s="1">
        <f t="shared" si="0"/>
        <v>144.92119565217391</v>
      </c>
      <c r="J7" s="1">
        <f t="shared" si="1"/>
        <v>2.8169765476442001</v>
      </c>
      <c r="K7" s="1">
        <f t="shared" si="2"/>
        <v>0.55192267061060629</v>
      </c>
    </row>
    <row r="8" spans="1:11" x14ac:dyDescent="0.3">
      <c r="A8" t="s">
        <v>32</v>
      </c>
      <c r="B8" t="s">
        <v>49</v>
      </c>
      <c r="C8" t="s">
        <v>50</v>
      </c>
      <c r="D8" t="s">
        <v>51</v>
      </c>
      <c r="E8" s="1">
        <v>114.31521739130434</v>
      </c>
      <c r="F8" s="1">
        <v>82.334021739130378</v>
      </c>
      <c r="G8" s="1">
        <v>80.660108695652141</v>
      </c>
      <c r="H8" s="1">
        <v>366.8220652173913</v>
      </c>
      <c r="I8" s="1">
        <f t="shared" si="0"/>
        <v>529.81619565217375</v>
      </c>
      <c r="J8" s="1">
        <f t="shared" si="1"/>
        <v>4.6346952553009402</v>
      </c>
      <c r="K8" s="1">
        <f t="shared" si="2"/>
        <v>0.72023675953218547</v>
      </c>
    </row>
    <row r="9" spans="1:11" x14ac:dyDescent="0.3">
      <c r="A9" t="s">
        <v>32</v>
      </c>
      <c r="B9" t="s">
        <v>52</v>
      </c>
      <c r="C9" t="s">
        <v>50</v>
      </c>
      <c r="D9" t="s">
        <v>51</v>
      </c>
      <c r="E9" s="1">
        <v>168.80434782608697</v>
      </c>
      <c r="F9" s="1">
        <v>104.69239130434778</v>
      </c>
      <c r="G9" s="1">
        <v>150.03456521739136</v>
      </c>
      <c r="H9" s="1">
        <v>529.42413043478268</v>
      </c>
      <c r="I9" s="1">
        <f t="shared" si="0"/>
        <v>784.15108695652179</v>
      </c>
      <c r="J9" s="1">
        <f t="shared" si="1"/>
        <v>4.645325177076626</v>
      </c>
      <c r="K9" s="1">
        <f t="shared" si="2"/>
        <v>0.62019961365099774</v>
      </c>
    </row>
    <row r="10" spans="1:11" x14ac:dyDescent="0.3">
      <c r="A10" t="s">
        <v>32</v>
      </c>
      <c r="B10" t="s">
        <v>53</v>
      </c>
      <c r="C10" t="s">
        <v>54</v>
      </c>
      <c r="D10" t="s">
        <v>55</v>
      </c>
      <c r="E10" s="1">
        <v>123.16304347826087</v>
      </c>
      <c r="F10" s="1">
        <v>37.407826086956518</v>
      </c>
      <c r="G10" s="1">
        <v>88.971086956521717</v>
      </c>
      <c r="H10" s="1">
        <v>414.18423913043461</v>
      </c>
      <c r="I10" s="1">
        <f t="shared" si="0"/>
        <v>540.56315217391284</v>
      </c>
      <c r="J10" s="1">
        <f t="shared" si="1"/>
        <v>4.3890045009266592</v>
      </c>
      <c r="K10" s="1">
        <f t="shared" si="2"/>
        <v>0.30372606124790397</v>
      </c>
    </row>
    <row r="11" spans="1:11" x14ac:dyDescent="0.3">
      <c r="A11" t="s">
        <v>32</v>
      </c>
      <c r="B11" t="s">
        <v>56</v>
      </c>
      <c r="C11" t="s">
        <v>57</v>
      </c>
      <c r="D11" t="s">
        <v>58</v>
      </c>
      <c r="E11" s="1">
        <v>19.489130434782609</v>
      </c>
      <c r="F11" s="1">
        <v>16.497173913043479</v>
      </c>
      <c r="G11" s="1">
        <v>6.329891304347826</v>
      </c>
      <c r="H11" s="1">
        <v>51.673586956521739</v>
      </c>
      <c r="I11" s="1">
        <f t="shared" si="0"/>
        <v>74.500652173913039</v>
      </c>
      <c r="J11" s="1">
        <f t="shared" si="1"/>
        <v>3.8226770775237031</v>
      </c>
      <c r="K11" s="1">
        <f t="shared" si="2"/>
        <v>0.84648075850529836</v>
      </c>
    </row>
    <row r="12" spans="1:11" x14ac:dyDescent="0.3">
      <c r="A12" t="s">
        <v>32</v>
      </c>
      <c r="B12" t="s">
        <v>59</v>
      </c>
      <c r="C12" t="s">
        <v>50</v>
      </c>
      <c r="D12" t="s">
        <v>51</v>
      </c>
      <c r="E12" s="1">
        <v>113.55434782608695</v>
      </c>
      <c r="F12" s="1">
        <v>42.621304347826069</v>
      </c>
      <c r="G12" s="1">
        <v>96.030326086956492</v>
      </c>
      <c r="H12" s="1">
        <v>332.3571739130436</v>
      </c>
      <c r="I12" s="1">
        <f t="shared" si="0"/>
        <v>471.00880434782619</v>
      </c>
      <c r="J12" s="1">
        <f t="shared" si="1"/>
        <v>4.1478711591844561</v>
      </c>
      <c r="K12" s="1">
        <f t="shared" si="2"/>
        <v>0.37533837465301029</v>
      </c>
    </row>
    <row r="13" spans="1:11" x14ac:dyDescent="0.3">
      <c r="A13" t="s">
        <v>32</v>
      </c>
      <c r="B13" t="s">
        <v>60</v>
      </c>
      <c r="C13" t="s">
        <v>61</v>
      </c>
      <c r="D13" t="s">
        <v>58</v>
      </c>
      <c r="E13" s="1">
        <v>67.543478260869563</v>
      </c>
      <c r="F13" s="1">
        <v>22.638586956521738</v>
      </c>
      <c r="G13" s="1">
        <v>42.782608695652172</v>
      </c>
      <c r="H13" s="1">
        <v>209.03195652173915</v>
      </c>
      <c r="I13" s="1">
        <f t="shared" si="0"/>
        <v>274.45315217391305</v>
      </c>
      <c r="J13" s="1">
        <f t="shared" si="1"/>
        <v>4.0633553266816866</v>
      </c>
      <c r="K13" s="1">
        <f t="shared" si="2"/>
        <v>0.33517058255551979</v>
      </c>
    </row>
    <row r="14" spans="1:11" x14ac:dyDescent="0.3">
      <c r="A14" t="s">
        <v>32</v>
      </c>
      <c r="B14" t="s">
        <v>62</v>
      </c>
      <c r="C14" t="s">
        <v>63</v>
      </c>
      <c r="D14" t="s">
        <v>51</v>
      </c>
      <c r="E14" s="1">
        <v>61.391304347826086</v>
      </c>
      <c r="F14" s="1">
        <v>25.02445652173914</v>
      </c>
      <c r="G14" s="1">
        <v>57.014130434782601</v>
      </c>
      <c r="H14" s="1">
        <v>190.29923913043481</v>
      </c>
      <c r="I14" s="1">
        <f t="shared" si="0"/>
        <v>272.33782608695657</v>
      </c>
      <c r="J14" s="1">
        <f t="shared" si="1"/>
        <v>4.4360977337110485</v>
      </c>
      <c r="K14" s="1">
        <f t="shared" si="2"/>
        <v>0.40762216713881033</v>
      </c>
    </row>
    <row r="15" spans="1:11" x14ac:dyDescent="0.3">
      <c r="A15" t="s">
        <v>32</v>
      </c>
      <c r="B15" t="s">
        <v>64</v>
      </c>
      <c r="C15" t="s">
        <v>65</v>
      </c>
      <c r="D15" t="s">
        <v>66</v>
      </c>
      <c r="E15" s="1">
        <v>44.673913043478258</v>
      </c>
      <c r="F15" s="1">
        <v>31.542391304347813</v>
      </c>
      <c r="G15" s="1">
        <v>17.372826086956525</v>
      </c>
      <c r="H15" s="1">
        <v>99.822608695652093</v>
      </c>
      <c r="I15" s="1">
        <f t="shared" si="0"/>
        <v>148.73782608695643</v>
      </c>
      <c r="J15" s="1">
        <f t="shared" si="1"/>
        <v>3.3294111922141103</v>
      </c>
      <c r="K15" s="1">
        <f t="shared" si="2"/>
        <v>0.70605839416058369</v>
      </c>
    </row>
    <row r="16" spans="1:11" x14ac:dyDescent="0.3">
      <c r="A16" t="s">
        <v>32</v>
      </c>
      <c r="B16" t="s">
        <v>67</v>
      </c>
      <c r="C16" t="s">
        <v>50</v>
      </c>
      <c r="D16" t="s">
        <v>51</v>
      </c>
      <c r="E16" s="1">
        <v>95.663043478260875</v>
      </c>
      <c r="F16" s="1">
        <v>76.943043478260847</v>
      </c>
      <c r="G16" s="1">
        <v>77.285000000000011</v>
      </c>
      <c r="H16" s="1">
        <v>306.94304347826096</v>
      </c>
      <c r="I16" s="1">
        <f t="shared" si="0"/>
        <v>461.17108695652183</v>
      </c>
      <c r="J16" s="1">
        <f t="shared" si="1"/>
        <v>4.8207862742870136</v>
      </c>
      <c r="K16" s="1">
        <f t="shared" si="2"/>
        <v>0.80431314623338235</v>
      </c>
    </row>
    <row r="17" spans="1:11" x14ac:dyDescent="0.3">
      <c r="A17" t="s">
        <v>32</v>
      </c>
      <c r="B17" t="s">
        <v>68</v>
      </c>
      <c r="C17" t="s">
        <v>65</v>
      </c>
      <c r="D17" t="s">
        <v>66</v>
      </c>
      <c r="E17" s="1">
        <v>80</v>
      </c>
      <c r="F17" s="1">
        <v>55.159565217391311</v>
      </c>
      <c r="G17" s="1">
        <v>32.074565217391303</v>
      </c>
      <c r="H17" s="1">
        <v>233.9589130434783</v>
      </c>
      <c r="I17" s="1">
        <f t="shared" si="0"/>
        <v>321.1930434782609</v>
      </c>
      <c r="J17" s="1">
        <f t="shared" si="1"/>
        <v>4.0149130434782609</v>
      </c>
      <c r="K17" s="1">
        <f t="shared" si="2"/>
        <v>0.68949456521739139</v>
      </c>
    </row>
    <row r="18" spans="1:11" x14ac:dyDescent="0.3">
      <c r="A18" t="s">
        <v>32</v>
      </c>
      <c r="B18" t="s">
        <v>69</v>
      </c>
      <c r="C18" t="s">
        <v>43</v>
      </c>
      <c r="D18" t="s">
        <v>44</v>
      </c>
      <c r="E18" s="1">
        <v>103.15217391304348</v>
      </c>
      <c r="F18" s="1">
        <v>39.780869565217394</v>
      </c>
      <c r="G18" s="1">
        <v>60.567934782608688</v>
      </c>
      <c r="H18" s="1">
        <v>350.31999999999994</v>
      </c>
      <c r="I18" s="1">
        <f t="shared" si="0"/>
        <v>450.66880434782604</v>
      </c>
      <c r="J18" s="1">
        <f t="shared" si="1"/>
        <v>4.3689704952581661</v>
      </c>
      <c r="K18" s="1">
        <f t="shared" si="2"/>
        <v>0.38565226554267651</v>
      </c>
    </row>
    <row r="19" spans="1:11" x14ac:dyDescent="0.3">
      <c r="A19" t="s">
        <v>32</v>
      </c>
      <c r="B19" t="s">
        <v>70</v>
      </c>
      <c r="C19" t="s">
        <v>71</v>
      </c>
      <c r="D19" t="s">
        <v>72</v>
      </c>
      <c r="E19" s="1">
        <v>32.608695652173914</v>
      </c>
      <c r="F19" s="1">
        <v>18.920543478260878</v>
      </c>
      <c r="G19" s="1">
        <v>5.7707608695652173</v>
      </c>
      <c r="H19" s="1">
        <v>71.200326086956522</v>
      </c>
      <c r="I19" s="1">
        <f t="shared" si="0"/>
        <v>95.891630434782627</v>
      </c>
      <c r="J19" s="1">
        <f t="shared" si="1"/>
        <v>2.940676666666667</v>
      </c>
      <c r="K19" s="1">
        <f t="shared" si="2"/>
        <v>0.58023000000000025</v>
      </c>
    </row>
    <row r="20" spans="1:11" x14ac:dyDescent="0.3">
      <c r="A20" t="s">
        <v>32</v>
      </c>
      <c r="B20" t="s">
        <v>73</v>
      </c>
      <c r="C20" t="s">
        <v>47</v>
      </c>
      <c r="D20" t="s">
        <v>48</v>
      </c>
      <c r="E20" s="1">
        <v>23.130434782608695</v>
      </c>
      <c r="F20" s="1">
        <v>14.339673913043478</v>
      </c>
      <c r="G20" s="1">
        <v>13.535326086956522</v>
      </c>
      <c r="H20" s="1">
        <v>58.435326086956522</v>
      </c>
      <c r="I20" s="1">
        <f t="shared" si="0"/>
        <v>86.310326086956522</v>
      </c>
      <c r="J20" s="1">
        <f t="shared" si="1"/>
        <v>3.7314614661654137</v>
      </c>
      <c r="K20" s="1">
        <f t="shared" si="2"/>
        <v>0.61994830827067671</v>
      </c>
    </row>
    <row r="21" spans="1:11" x14ac:dyDescent="0.3">
      <c r="A21" t="s">
        <v>32</v>
      </c>
      <c r="B21" t="s">
        <v>74</v>
      </c>
      <c r="C21" t="s">
        <v>75</v>
      </c>
      <c r="D21" t="s">
        <v>76</v>
      </c>
      <c r="E21" s="1">
        <v>41.608695652173914</v>
      </c>
      <c r="F21" s="1">
        <v>12.701413043478258</v>
      </c>
      <c r="G21" s="1">
        <v>35.690217391304351</v>
      </c>
      <c r="H21" s="1">
        <v>110.4945652173913</v>
      </c>
      <c r="I21" s="1">
        <f t="shared" si="0"/>
        <v>158.88619565217391</v>
      </c>
      <c r="J21" s="1">
        <f t="shared" si="1"/>
        <v>3.8185815047021943</v>
      </c>
      <c r="K21" s="1">
        <f t="shared" si="2"/>
        <v>0.30525862068965509</v>
      </c>
    </row>
    <row r="22" spans="1:11" x14ac:dyDescent="0.3">
      <c r="A22" t="s">
        <v>32</v>
      </c>
      <c r="B22" t="s">
        <v>77</v>
      </c>
      <c r="C22" t="s">
        <v>78</v>
      </c>
      <c r="D22" t="s">
        <v>35</v>
      </c>
      <c r="E22" s="1">
        <v>36.184782608695649</v>
      </c>
      <c r="F22" s="1">
        <v>15.644021739130435</v>
      </c>
      <c r="G22" s="1">
        <v>8.9782608695652169</v>
      </c>
      <c r="H22" s="1">
        <v>66.135869565217391</v>
      </c>
      <c r="I22" s="1">
        <f t="shared" si="0"/>
        <v>90.758152173913047</v>
      </c>
      <c r="J22" s="1">
        <f t="shared" si="1"/>
        <v>2.5081856413337342</v>
      </c>
      <c r="K22" s="1">
        <f t="shared" si="2"/>
        <v>0.43233703814959451</v>
      </c>
    </row>
    <row r="23" spans="1:11" x14ac:dyDescent="0.3">
      <c r="A23" t="s">
        <v>32</v>
      </c>
      <c r="B23" t="s">
        <v>79</v>
      </c>
      <c r="C23" t="s">
        <v>80</v>
      </c>
      <c r="D23" t="s">
        <v>81</v>
      </c>
      <c r="E23" s="1">
        <v>38.195652173913047</v>
      </c>
      <c r="F23" s="1">
        <v>18.095108695652176</v>
      </c>
      <c r="G23" s="1">
        <v>13.777173913043478</v>
      </c>
      <c r="H23" s="1">
        <v>85.682065217391298</v>
      </c>
      <c r="I23" s="1">
        <f t="shared" si="0"/>
        <v>117.55434782608695</v>
      </c>
      <c r="J23" s="1">
        <f t="shared" si="1"/>
        <v>3.0776892430278879</v>
      </c>
      <c r="K23" s="1">
        <f t="shared" si="2"/>
        <v>0.4737478656801366</v>
      </c>
    </row>
    <row r="24" spans="1:11" x14ac:dyDescent="0.3">
      <c r="A24" t="s">
        <v>32</v>
      </c>
      <c r="B24" t="s">
        <v>82</v>
      </c>
      <c r="C24" t="s">
        <v>83</v>
      </c>
      <c r="D24" t="s">
        <v>84</v>
      </c>
      <c r="E24" s="1">
        <v>49.380434782608695</v>
      </c>
      <c r="F24" s="1">
        <v>10.967391304347826</v>
      </c>
      <c r="G24" s="1">
        <v>16.366847826086957</v>
      </c>
      <c r="H24" s="1">
        <v>103.80434782608695</v>
      </c>
      <c r="I24" s="1">
        <f t="shared" si="0"/>
        <v>131.13858695652175</v>
      </c>
      <c r="J24" s="1">
        <f t="shared" si="1"/>
        <v>2.6556790666960159</v>
      </c>
      <c r="K24" s="1">
        <f t="shared" si="2"/>
        <v>0.22209993396434075</v>
      </c>
    </row>
    <row r="25" spans="1:11" x14ac:dyDescent="0.3">
      <c r="A25" t="s">
        <v>32</v>
      </c>
      <c r="B25" t="s">
        <v>85</v>
      </c>
      <c r="C25" t="s">
        <v>86</v>
      </c>
      <c r="D25" t="s">
        <v>87</v>
      </c>
      <c r="E25" s="1">
        <v>37.336956521739133</v>
      </c>
      <c r="F25" s="1">
        <v>11.793478260869565</v>
      </c>
      <c r="G25" s="1">
        <v>15.592391304347826</v>
      </c>
      <c r="H25" s="1">
        <v>72.203804347826093</v>
      </c>
      <c r="I25" s="1">
        <f t="shared" si="0"/>
        <v>99.589673913043484</v>
      </c>
      <c r="J25" s="1">
        <f t="shared" si="1"/>
        <v>2.6673216885007278</v>
      </c>
      <c r="K25" s="1">
        <f t="shared" si="2"/>
        <v>0.31586608442503633</v>
      </c>
    </row>
    <row r="26" spans="1:11" x14ac:dyDescent="0.3">
      <c r="A26" t="s">
        <v>32</v>
      </c>
      <c r="B26" t="s">
        <v>88</v>
      </c>
      <c r="C26" t="s">
        <v>89</v>
      </c>
      <c r="D26" t="s">
        <v>90</v>
      </c>
      <c r="E26" s="1">
        <v>49.478260869565219</v>
      </c>
      <c r="F26" s="1">
        <v>18.244565217391305</v>
      </c>
      <c r="G26" s="1">
        <v>40</v>
      </c>
      <c r="H26" s="1">
        <v>111.32336956521739</v>
      </c>
      <c r="I26" s="1">
        <f t="shared" si="0"/>
        <v>169.56793478260869</v>
      </c>
      <c r="J26" s="1">
        <f t="shared" si="1"/>
        <v>3.4271199472759224</v>
      </c>
      <c r="K26" s="1">
        <f t="shared" si="2"/>
        <v>0.36873901581722318</v>
      </c>
    </row>
    <row r="27" spans="1:11" x14ac:dyDescent="0.3">
      <c r="A27" t="s">
        <v>32</v>
      </c>
      <c r="B27" t="s">
        <v>91</v>
      </c>
      <c r="C27" t="s">
        <v>92</v>
      </c>
      <c r="D27" t="s">
        <v>93</v>
      </c>
      <c r="E27" s="1">
        <v>49.271739130434781</v>
      </c>
      <c r="F27" s="1">
        <v>9.3722826086956523</v>
      </c>
      <c r="G27" s="1">
        <v>33.114130434782609</v>
      </c>
      <c r="H27" s="1">
        <v>120.86413043478261</v>
      </c>
      <c r="I27" s="1">
        <f t="shared" si="0"/>
        <v>163.35054347826087</v>
      </c>
      <c r="J27" s="1">
        <f t="shared" si="1"/>
        <v>3.3152989190381645</v>
      </c>
      <c r="K27" s="1">
        <f t="shared" si="2"/>
        <v>0.19021619236708581</v>
      </c>
    </row>
    <row r="28" spans="1:11" x14ac:dyDescent="0.3">
      <c r="A28" t="s">
        <v>32</v>
      </c>
      <c r="B28" t="s">
        <v>94</v>
      </c>
      <c r="C28" t="s">
        <v>95</v>
      </c>
      <c r="D28" t="s">
        <v>96</v>
      </c>
      <c r="E28" s="1">
        <v>37.543478260869563</v>
      </c>
      <c r="F28" s="1">
        <v>8.5219565217391295</v>
      </c>
      <c r="G28" s="1">
        <v>30.250326086956523</v>
      </c>
      <c r="H28" s="1">
        <v>92.280652173913083</v>
      </c>
      <c r="I28" s="1">
        <f t="shared" si="0"/>
        <v>131.05293478260873</v>
      </c>
      <c r="J28" s="1">
        <f t="shared" si="1"/>
        <v>3.4906977417486984</v>
      </c>
      <c r="K28" s="1">
        <f t="shared" si="2"/>
        <v>0.2269889982628836</v>
      </c>
    </row>
    <row r="29" spans="1:11" x14ac:dyDescent="0.3">
      <c r="A29" t="s">
        <v>32</v>
      </c>
      <c r="B29" t="s">
        <v>97</v>
      </c>
      <c r="C29" t="s">
        <v>98</v>
      </c>
      <c r="D29" t="s">
        <v>99</v>
      </c>
      <c r="E29" s="1">
        <v>37.326086956521742</v>
      </c>
      <c r="F29" s="1">
        <v>15.589673913043478</v>
      </c>
      <c r="G29" s="1">
        <v>13.336956521739131</v>
      </c>
      <c r="H29" s="1">
        <v>86.450543478260869</v>
      </c>
      <c r="I29" s="1">
        <f t="shared" si="0"/>
        <v>115.37717391304348</v>
      </c>
      <c r="J29" s="1">
        <f t="shared" si="1"/>
        <v>3.091059988351776</v>
      </c>
      <c r="K29" s="1">
        <f t="shared" si="2"/>
        <v>0.41766161910308675</v>
      </c>
    </row>
    <row r="30" spans="1:11" x14ac:dyDescent="0.3">
      <c r="A30" t="s">
        <v>32</v>
      </c>
      <c r="B30" t="s">
        <v>100</v>
      </c>
      <c r="C30" t="s">
        <v>101</v>
      </c>
      <c r="D30" t="s">
        <v>102</v>
      </c>
      <c r="E30" s="1">
        <v>51.619565217391305</v>
      </c>
      <c r="F30" s="1">
        <v>20.713695652173907</v>
      </c>
      <c r="G30" s="1">
        <v>28.873260869565218</v>
      </c>
      <c r="H30" s="1">
        <v>128.6945652173913</v>
      </c>
      <c r="I30" s="1">
        <f t="shared" si="0"/>
        <v>178.28152173913043</v>
      </c>
      <c r="J30" s="1">
        <f t="shared" si="1"/>
        <v>3.453758686039166</v>
      </c>
      <c r="K30" s="1">
        <f t="shared" si="2"/>
        <v>0.40127605811749828</v>
      </c>
    </row>
    <row r="31" spans="1:11" x14ac:dyDescent="0.3">
      <c r="A31" t="s">
        <v>32</v>
      </c>
      <c r="B31" t="s">
        <v>103</v>
      </c>
      <c r="C31" t="s">
        <v>104</v>
      </c>
      <c r="D31" t="s">
        <v>105</v>
      </c>
      <c r="E31" s="1">
        <v>54.532608695652172</v>
      </c>
      <c r="F31" s="1">
        <v>45.066086956521737</v>
      </c>
      <c r="G31" s="1">
        <v>0</v>
      </c>
      <c r="H31" s="1">
        <v>159.72195652173914</v>
      </c>
      <c r="I31" s="1">
        <f t="shared" si="0"/>
        <v>204.78804347826087</v>
      </c>
      <c r="J31" s="1">
        <f t="shared" si="1"/>
        <v>3.7553318716364363</v>
      </c>
      <c r="K31" s="1">
        <f t="shared" si="2"/>
        <v>0.82640621885588994</v>
      </c>
    </row>
    <row r="32" spans="1:11" x14ac:dyDescent="0.3">
      <c r="A32" t="s">
        <v>32</v>
      </c>
      <c r="B32" t="s">
        <v>106</v>
      </c>
      <c r="C32" t="s">
        <v>107</v>
      </c>
      <c r="D32" t="s">
        <v>108</v>
      </c>
      <c r="E32" s="1">
        <v>84.423913043478265</v>
      </c>
      <c r="F32" s="1">
        <v>36.533804347826091</v>
      </c>
      <c r="G32" s="1">
        <v>14.227934782608695</v>
      </c>
      <c r="H32" s="1">
        <v>241.51532608695655</v>
      </c>
      <c r="I32" s="1">
        <f t="shared" si="0"/>
        <v>292.27706521739134</v>
      </c>
      <c r="J32" s="1">
        <f t="shared" si="1"/>
        <v>3.462017509978113</v>
      </c>
      <c r="K32" s="1">
        <f t="shared" si="2"/>
        <v>0.43274237157203554</v>
      </c>
    </row>
    <row r="33" spans="1:11" x14ac:dyDescent="0.3">
      <c r="A33" t="s">
        <v>32</v>
      </c>
      <c r="B33" t="s">
        <v>109</v>
      </c>
      <c r="C33" t="s">
        <v>110</v>
      </c>
      <c r="D33" t="s">
        <v>99</v>
      </c>
      <c r="E33" s="1">
        <v>81.793478260869563</v>
      </c>
      <c r="F33" s="1">
        <v>36.396739130434781</v>
      </c>
      <c r="G33" s="1">
        <v>35.608695652173914</v>
      </c>
      <c r="H33" s="1">
        <v>271.38315217391306</v>
      </c>
      <c r="I33" s="1">
        <f t="shared" si="0"/>
        <v>343.38858695652175</v>
      </c>
      <c r="J33" s="1">
        <f t="shared" si="1"/>
        <v>4.1982392026578079</v>
      </c>
      <c r="K33" s="1">
        <f t="shared" si="2"/>
        <v>0.44498338870431892</v>
      </c>
    </row>
    <row r="34" spans="1:11" x14ac:dyDescent="0.3">
      <c r="A34" t="s">
        <v>32</v>
      </c>
      <c r="B34" t="s">
        <v>111</v>
      </c>
      <c r="C34" t="s">
        <v>112</v>
      </c>
      <c r="D34" t="s">
        <v>113</v>
      </c>
      <c r="E34" s="1">
        <v>55.478260869565219</v>
      </c>
      <c r="F34" s="1">
        <v>33.060869565217374</v>
      </c>
      <c r="G34" s="1">
        <v>26.338152173913041</v>
      </c>
      <c r="H34" s="1">
        <v>113.45021739130436</v>
      </c>
      <c r="I34" s="1">
        <f t="shared" si="0"/>
        <v>172.8492391304348</v>
      </c>
      <c r="J34" s="1">
        <f t="shared" si="1"/>
        <v>3.1156210815047025</v>
      </c>
      <c r="K34" s="1">
        <f t="shared" si="2"/>
        <v>0.59592476489028179</v>
      </c>
    </row>
    <row r="35" spans="1:11" x14ac:dyDescent="0.3">
      <c r="A35" t="s">
        <v>32</v>
      </c>
      <c r="B35" t="s">
        <v>114</v>
      </c>
      <c r="C35" t="s">
        <v>115</v>
      </c>
      <c r="D35" t="s">
        <v>93</v>
      </c>
      <c r="E35" s="1">
        <v>86.804347826086953</v>
      </c>
      <c r="F35" s="1">
        <v>22</v>
      </c>
      <c r="G35" s="1">
        <v>57.747282608695649</v>
      </c>
      <c r="H35" s="1">
        <v>240.14130434782609</v>
      </c>
      <c r="I35" s="1">
        <f t="shared" si="0"/>
        <v>319.88858695652175</v>
      </c>
      <c r="J35" s="1">
        <f t="shared" si="1"/>
        <v>3.6851677936388683</v>
      </c>
      <c r="K35" s="1">
        <f t="shared" si="2"/>
        <v>0.25344352617079891</v>
      </c>
    </row>
    <row r="36" spans="1:11" x14ac:dyDescent="0.3">
      <c r="A36" t="s">
        <v>32</v>
      </c>
      <c r="B36" t="s">
        <v>116</v>
      </c>
      <c r="C36" t="s">
        <v>117</v>
      </c>
      <c r="D36" t="s">
        <v>118</v>
      </c>
      <c r="E36" s="1">
        <v>48.043478260869563</v>
      </c>
      <c r="F36" s="1">
        <v>27.991521739130434</v>
      </c>
      <c r="G36" s="1">
        <v>31.225543478260864</v>
      </c>
      <c r="H36" s="1">
        <v>150.7423913043479</v>
      </c>
      <c r="I36" s="1">
        <f t="shared" si="0"/>
        <v>209.95945652173918</v>
      </c>
      <c r="J36" s="1">
        <f t="shared" si="1"/>
        <v>4.3701968325791869</v>
      </c>
      <c r="K36" s="1">
        <f t="shared" si="2"/>
        <v>0.5826289592760181</v>
      </c>
    </row>
    <row r="37" spans="1:11" x14ac:dyDescent="0.3">
      <c r="A37" t="s">
        <v>32</v>
      </c>
      <c r="B37" t="s">
        <v>119</v>
      </c>
      <c r="C37" t="s">
        <v>120</v>
      </c>
      <c r="D37" t="s">
        <v>58</v>
      </c>
      <c r="E37" s="1">
        <v>63.380434782608695</v>
      </c>
      <c r="F37" s="1">
        <v>31.434782608695652</v>
      </c>
      <c r="G37" s="1">
        <v>37.75</v>
      </c>
      <c r="H37" s="1">
        <v>194.60597826086956</v>
      </c>
      <c r="I37" s="1">
        <f t="shared" si="0"/>
        <v>263.79076086956525</v>
      </c>
      <c r="J37" s="1">
        <f t="shared" si="1"/>
        <v>4.1620219516377981</v>
      </c>
      <c r="K37" s="1">
        <f t="shared" si="2"/>
        <v>0.49596981649802779</v>
      </c>
    </row>
    <row r="38" spans="1:11" x14ac:dyDescent="0.3">
      <c r="A38" t="s">
        <v>32</v>
      </c>
      <c r="B38" t="s">
        <v>121</v>
      </c>
      <c r="C38" t="s">
        <v>122</v>
      </c>
      <c r="D38" t="s">
        <v>123</v>
      </c>
      <c r="E38" s="1">
        <v>40.445652173913047</v>
      </c>
      <c r="F38" s="1">
        <v>7.6630434782608692</v>
      </c>
      <c r="G38" s="1">
        <v>20.695434782608697</v>
      </c>
      <c r="H38" s="1">
        <v>115.03489130434785</v>
      </c>
      <c r="I38" s="1">
        <f t="shared" si="0"/>
        <v>143.39336956521743</v>
      </c>
      <c r="J38" s="1">
        <f t="shared" si="1"/>
        <v>3.5453345874764852</v>
      </c>
      <c r="K38" s="1">
        <f t="shared" si="2"/>
        <v>0.18946519752754634</v>
      </c>
    </row>
    <row r="39" spans="1:11" x14ac:dyDescent="0.3">
      <c r="A39" t="s">
        <v>32</v>
      </c>
      <c r="B39" t="s">
        <v>124</v>
      </c>
      <c r="C39" t="s">
        <v>125</v>
      </c>
      <c r="D39" t="s">
        <v>126</v>
      </c>
      <c r="E39" s="1">
        <v>40.847826086956523</v>
      </c>
      <c r="F39" s="1">
        <v>15.032826086956517</v>
      </c>
      <c r="G39" s="1">
        <v>33.423804347826085</v>
      </c>
      <c r="H39" s="1">
        <v>104.61456521739127</v>
      </c>
      <c r="I39" s="1">
        <f t="shared" si="0"/>
        <v>153.07119565217388</v>
      </c>
      <c r="J39" s="1">
        <f t="shared" si="1"/>
        <v>3.7473523150612018</v>
      </c>
      <c r="K39" s="1">
        <f t="shared" si="2"/>
        <v>0.36802022352315045</v>
      </c>
    </row>
    <row r="40" spans="1:11" x14ac:dyDescent="0.3">
      <c r="A40" t="s">
        <v>32</v>
      </c>
      <c r="B40" t="s">
        <v>127</v>
      </c>
      <c r="C40" t="s">
        <v>57</v>
      </c>
      <c r="D40" t="s">
        <v>58</v>
      </c>
      <c r="E40" s="1">
        <v>116.32608695652173</v>
      </c>
      <c r="F40" s="1">
        <v>33.317934782608695</v>
      </c>
      <c r="G40" s="1">
        <v>85.114130434782609</v>
      </c>
      <c r="H40" s="1">
        <v>398.09510869565219</v>
      </c>
      <c r="I40" s="1">
        <f t="shared" si="0"/>
        <v>516.5271739130435</v>
      </c>
      <c r="J40" s="1">
        <f t="shared" si="1"/>
        <v>4.4403382545318637</v>
      </c>
      <c r="K40" s="1">
        <f t="shared" si="2"/>
        <v>0.2864184264623435</v>
      </c>
    </row>
    <row r="41" spans="1:11" x14ac:dyDescent="0.3">
      <c r="A41" t="s">
        <v>32</v>
      </c>
      <c r="B41" t="s">
        <v>128</v>
      </c>
      <c r="C41" t="s">
        <v>129</v>
      </c>
      <c r="D41" t="s">
        <v>130</v>
      </c>
      <c r="E41" s="1">
        <v>65.065217391304344</v>
      </c>
      <c r="F41" s="1">
        <v>65.578695652173906</v>
      </c>
      <c r="G41" s="1">
        <v>26.326956521739131</v>
      </c>
      <c r="H41" s="1">
        <v>138.85510869565223</v>
      </c>
      <c r="I41" s="1">
        <f t="shared" si="0"/>
        <v>230.76076086956527</v>
      </c>
      <c r="J41" s="1">
        <f t="shared" si="1"/>
        <v>3.5466070831941208</v>
      </c>
      <c r="K41" s="1">
        <f t="shared" si="2"/>
        <v>1.0078917474106248</v>
      </c>
    </row>
    <row r="42" spans="1:11" x14ac:dyDescent="0.3">
      <c r="A42" t="s">
        <v>32</v>
      </c>
      <c r="B42" t="s">
        <v>131</v>
      </c>
      <c r="C42" t="s">
        <v>40</v>
      </c>
      <c r="D42" t="s">
        <v>41</v>
      </c>
      <c r="E42" s="1">
        <v>237.03260869565219</v>
      </c>
      <c r="F42" s="1">
        <v>104.34782608695652</v>
      </c>
      <c r="G42" s="1">
        <v>123.66032608695652</v>
      </c>
      <c r="H42" s="1">
        <v>834.16706521739127</v>
      </c>
      <c r="I42" s="1">
        <f t="shared" si="0"/>
        <v>1062.1752173913044</v>
      </c>
      <c r="J42" s="1">
        <f t="shared" si="1"/>
        <v>4.4811354152336405</v>
      </c>
      <c r="K42" s="1">
        <f t="shared" si="2"/>
        <v>0.44022561562800933</v>
      </c>
    </row>
    <row r="43" spans="1:11" x14ac:dyDescent="0.3">
      <c r="A43" t="s">
        <v>32</v>
      </c>
      <c r="B43" t="s">
        <v>132</v>
      </c>
      <c r="C43" t="s">
        <v>133</v>
      </c>
      <c r="D43" t="s">
        <v>134</v>
      </c>
      <c r="E43" s="1">
        <v>26.804347826086957</v>
      </c>
      <c r="F43" s="1">
        <v>15.771630434782617</v>
      </c>
      <c r="G43" s="1">
        <v>16.384782608695652</v>
      </c>
      <c r="H43" s="1">
        <v>89.331304347826077</v>
      </c>
      <c r="I43" s="1">
        <f t="shared" si="0"/>
        <v>121.48771739130434</v>
      </c>
      <c r="J43" s="1">
        <f t="shared" si="1"/>
        <v>4.532388483373885</v>
      </c>
      <c r="K43" s="1">
        <f t="shared" si="2"/>
        <v>0.58839821573398243</v>
      </c>
    </row>
    <row r="44" spans="1:11" x14ac:dyDescent="0.3">
      <c r="A44" t="s">
        <v>32</v>
      </c>
      <c r="B44" t="s">
        <v>135</v>
      </c>
      <c r="C44" t="s">
        <v>136</v>
      </c>
      <c r="D44" t="s">
        <v>137</v>
      </c>
      <c r="E44" s="1">
        <v>28.293478260869566</v>
      </c>
      <c r="F44" s="1">
        <v>18.657608695652176</v>
      </c>
      <c r="G44" s="1">
        <v>6.2255434782608692</v>
      </c>
      <c r="H44" s="1">
        <v>81.266304347826093</v>
      </c>
      <c r="I44" s="1">
        <f t="shared" si="0"/>
        <v>106.14945652173914</v>
      </c>
      <c r="J44" s="1">
        <f t="shared" si="1"/>
        <v>3.7517287744909722</v>
      </c>
      <c r="K44" s="1">
        <f t="shared" si="2"/>
        <v>0.65943142527852483</v>
      </c>
    </row>
    <row r="45" spans="1:11" x14ac:dyDescent="0.3">
      <c r="A45" t="s">
        <v>32</v>
      </c>
      <c r="B45" t="s">
        <v>138</v>
      </c>
      <c r="C45" t="s">
        <v>139</v>
      </c>
      <c r="D45" t="s">
        <v>35</v>
      </c>
      <c r="E45" s="1">
        <v>35.217391304347828</v>
      </c>
      <c r="F45" s="1">
        <v>16.078043478260867</v>
      </c>
      <c r="G45" s="1">
        <v>20.701086956521738</v>
      </c>
      <c r="H45" s="1">
        <v>94.634673913043486</v>
      </c>
      <c r="I45" s="1">
        <f t="shared" si="0"/>
        <v>131.4138043478261</v>
      </c>
      <c r="J45" s="1">
        <f t="shared" si="1"/>
        <v>3.7315030864197531</v>
      </c>
      <c r="K45" s="1">
        <f t="shared" si="2"/>
        <v>0.45653703703703691</v>
      </c>
    </row>
    <row r="46" spans="1:11" x14ac:dyDescent="0.3">
      <c r="A46" t="s">
        <v>32</v>
      </c>
      <c r="B46" t="s">
        <v>140</v>
      </c>
      <c r="C46" t="s">
        <v>141</v>
      </c>
      <c r="D46" t="s">
        <v>123</v>
      </c>
      <c r="E46" s="1">
        <v>48.771739130434781</v>
      </c>
      <c r="F46" s="1">
        <v>30.675543478260874</v>
      </c>
      <c r="G46" s="1">
        <v>10.822826086956523</v>
      </c>
      <c r="H46" s="1">
        <v>117.91108695652171</v>
      </c>
      <c r="I46" s="1">
        <f t="shared" si="0"/>
        <v>159.40945652173912</v>
      </c>
      <c r="J46" s="1">
        <f t="shared" si="1"/>
        <v>3.2684800534878535</v>
      </c>
      <c r="K46" s="1">
        <f t="shared" si="2"/>
        <v>0.62896144417205269</v>
      </c>
    </row>
    <row r="47" spans="1:11" x14ac:dyDescent="0.3">
      <c r="A47" t="s">
        <v>32</v>
      </c>
      <c r="B47" t="s">
        <v>142</v>
      </c>
      <c r="C47" t="s">
        <v>143</v>
      </c>
      <c r="D47" t="s">
        <v>81</v>
      </c>
      <c r="E47" s="1">
        <v>39.510869565217391</v>
      </c>
      <c r="F47" s="1">
        <v>21.16782608695652</v>
      </c>
      <c r="G47" s="1">
        <v>15.465869565217393</v>
      </c>
      <c r="H47" s="1">
        <v>62.880434782608695</v>
      </c>
      <c r="I47" s="1">
        <f t="shared" si="0"/>
        <v>99.514130434782601</v>
      </c>
      <c r="J47" s="1">
        <f t="shared" si="1"/>
        <v>2.5186519944979366</v>
      </c>
      <c r="K47" s="1">
        <f t="shared" si="2"/>
        <v>0.53574690508940848</v>
      </c>
    </row>
    <row r="48" spans="1:11" x14ac:dyDescent="0.3">
      <c r="A48" t="s">
        <v>32</v>
      </c>
      <c r="B48" t="s">
        <v>144</v>
      </c>
      <c r="C48" t="s">
        <v>145</v>
      </c>
      <c r="D48" t="s">
        <v>146</v>
      </c>
      <c r="E48" s="1">
        <v>34.717391304347828</v>
      </c>
      <c r="F48" s="1">
        <v>7.5709782608695662</v>
      </c>
      <c r="G48" s="1">
        <v>23.515217391304358</v>
      </c>
      <c r="H48" s="1">
        <v>83.151630434782618</v>
      </c>
      <c r="I48" s="1">
        <f t="shared" si="0"/>
        <v>114.23782608695655</v>
      </c>
      <c r="J48" s="1">
        <f t="shared" si="1"/>
        <v>3.290507201001879</v>
      </c>
      <c r="K48" s="1">
        <f t="shared" si="2"/>
        <v>0.21807451471509082</v>
      </c>
    </row>
    <row r="49" spans="1:11" x14ac:dyDescent="0.3">
      <c r="A49" t="s">
        <v>32</v>
      </c>
      <c r="B49" t="s">
        <v>147</v>
      </c>
      <c r="C49" t="s">
        <v>148</v>
      </c>
      <c r="D49" t="s">
        <v>90</v>
      </c>
      <c r="E49" s="1">
        <v>51.119565217391305</v>
      </c>
      <c r="F49" s="1">
        <v>36.809782608695649</v>
      </c>
      <c r="G49" s="1">
        <v>20.4375</v>
      </c>
      <c r="H49" s="1">
        <v>109.33967391304348</v>
      </c>
      <c r="I49" s="1">
        <f t="shared" si="0"/>
        <v>166.58695652173913</v>
      </c>
      <c r="J49" s="1">
        <f t="shared" si="1"/>
        <v>3.258770997235807</v>
      </c>
      <c r="K49" s="1">
        <f t="shared" si="2"/>
        <v>0.72007229428024655</v>
      </c>
    </row>
    <row r="50" spans="1:11" x14ac:dyDescent="0.3">
      <c r="A50" t="s">
        <v>32</v>
      </c>
      <c r="B50" t="s">
        <v>149</v>
      </c>
      <c r="C50" t="s">
        <v>150</v>
      </c>
      <c r="D50" t="s">
        <v>151</v>
      </c>
      <c r="E50" s="1">
        <v>24.521739130434781</v>
      </c>
      <c r="F50" s="1">
        <v>10.48586956521739</v>
      </c>
      <c r="G50" s="1">
        <v>19.144456521739126</v>
      </c>
      <c r="H50" s="1">
        <v>79.531630434782599</v>
      </c>
      <c r="I50" s="1">
        <f t="shared" si="0"/>
        <v>109.16195652173911</v>
      </c>
      <c r="J50" s="1">
        <f t="shared" si="1"/>
        <v>4.451640070921985</v>
      </c>
      <c r="K50" s="1">
        <f t="shared" si="2"/>
        <v>0.42761524822695035</v>
      </c>
    </row>
    <row r="51" spans="1:11" x14ac:dyDescent="0.3">
      <c r="A51" t="s">
        <v>32</v>
      </c>
      <c r="B51" t="s">
        <v>152</v>
      </c>
      <c r="C51" t="s">
        <v>153</v>
      </c>
      <c r="D51" t="s">
        <v>154</v>
      </c>
      <c r="E51" s="1">
        <v>38.967391304347828</v>
      </c>
      <c r="F51" s="1">
        <v>31.326086956521738</v>
      </c>
      <c r="G51" s="1">
        <v>9.1086956521739122</v>
      </c>
      <c r="H51" s="1">
        <v>89.483152173913055</v>
      </c>
      <c r="I51" s="1">
        <f t="shared" si="0"/>
        <v>129.91793478260871</v>
      </c>
      <c r="J51" s="1">
        <f t="shared" si="1"/>
        <v>3.334016736401674</v>
      </c>
      <c r="K51" s="1">
        <f t="shared" si="2"/>
        <v>0.80390516039051596</v>
      </c>
    </row>
    <row r="52" spans="1:11" x14ac:dyDescent="0.3">
      <c r="A52" t="s">
        <v>32</v>
      </c>
      <c r="B52" t="s">
        <v>155</v>
      </c>
      <c r="C52" t="s">
        <v>50</v>
      </c>
      <c r="D52" t="s">
        <v>51</v>
      </c>
      <c r="E52" s="1">
        <v>120.89130434782609</v>
      </c>
      <c r="F52" s="1">
        <v>65.915760869565219</v>
      </c>
      <c r="G52" s="1">
        <v>106.86141304347827</v>
      </c>
      <c r="H52" s="1">
        <v>380.92826086956524</v>
      </c>
      <c r="I52" s="1">
        <f t="shared" si="0"/>
        <v>553.70543478260879</v>
      </c>
      <c r="J52" s="1">
        <f t="shared" si="1"/>
        <v>4.5801924114367925</v>
      </c>
      <c r="K52" s="1">
        <f t="shared" si="2"/>
        <v>0.54524815680632976</v>
      </c>
    </row>
    <row r="53" spans="1:11" x14ac:dyDescent="0.3">
      <c r="A53" t="s">
        <v>32</v>
      </c>
      <c r="B53" t="s">
        <v>156</v>
      </c>
      <c r="C53" t="s">
        <v>157</v>
      </c>
      <c r="D53" t="s">
        <v>99</v>
      </c>
      <c r="E53" s="1">
        <v>29.826086956521738</v>
      </c>
      <c r="F53" s="1">
        <v>19.707173913043476</v>
      </c>
      <c r="G53" s="1">
        <v>19.919782608695652</v>
      </c>
      <c r="H53" s="1">
        <v>81.267608695652186</v>
      </c>
      <c r="I53" s="1">
        <f t="shared" si="0"/>
        <v>120.89456521739132</v>
      </c>
      <c r="J53" s="1">
        <f t="shared" si="1"/>
        <v>4.0533163265306129</v>
      </c>
      <c r="K53" s="1">
        <f t="shared" si="2"/>
        <v>0.66073615160349852</v>
      </c>
    </row>
    <row r="54" spans="1:11" x14ac:dyDescent="0.3">
      <c r="A54" t="s">
        <v>32</v>
      </c>
      <c r="B54" t="s">
        <v>158</v>
      </c>
      <c r="C54" t="s">
        <v>159</v>
      </c>
      <c r="D54" t="s">
        <v>160</v>
      </c>
      <c r="E54" s="1">
        <v>159.02173913043478</v>
      </c>
      <c r="F54" s="1">
        <v>41.225543478260867</v>
      </c>
      <c r="G54" s="1">
        <v>97.866847826086953</v>
      </c>
      <c r="H54" s="1">
        <v>492.58945652173918</v>
      </c>
      <c r="I54" s="1">
        <f t="shared" si="0"/>
        <v>631.68184782608705</v>
      </c>
      <c r="J54" s="1">
        <f t="shared" si="1"/>
        <v>3.9722987012987021</v>
      </c>
      <c r="K54" s="1">
        <f t="shared" si="2"/>
        <v>0.25924470266575528</v>
      </c>
    </row>
    <row r="55" spans="1:11" x14ac:dyDescent="0.3">
      <c r="A55" t="s">
        <v>32</v>
      </c>
      <c r="B55" t="s">
        <v>161</v>
      </c>
      <c r="C55" t="s">
        <v>162</v>
      </c>
      <c r="D55" t="s">
        <v>163</v>
      </c>
      <c r="E55" s="1">
        <v>37.989130434782609</v>
      </c>
      <c r="F55" s="1">
        <v>7.6059782608695654</v>
      </c>
      <c r="G55" s="1">
        <v>19.076086956521738</v>
      </c>
      <c r="H55" s="1">
        <v>71.380434782608702</v>
      </c>
      <c r="I55" s="1">
        <f t="shared" si="0"/>
        <v>98.0625</v>
      </c>
      <c r="J55" s="1">
        <f t="shared" si="1"/>
        <v>2.5813304721030041</v>
      </c>
      <c r="K55" s="1">
        <f t="shared" si="2"/>
        <v>0.20021459227467811</v>
      </c>
    </row>
    <row r="56" spans="1:11" x14ac:dyDescent="0.3">
      <c r="A56" t="s">
        <v>32</v>
      </c>
      <c r="B56" t="s">
        <v>164</v>
      </c>
      <c r="C56" t="s">
        <v>165</v>
      </c>
      <c r="D56" t="s">
        <v>166</v>
      </c>
      <c r="E56" s="1">
        <v>35.978260869565219</v>
      </c>
      <c r="F56" s="1">
        <v>17.016413043478259</v>
      </c>
      <c r="G56" s="1">
        <v>21.554239130434777</v>
      </c>
      <c r="H56" s="1">
        <v>98.219021739130426</v>
      </c>
      <c r="I56" s="1">
        <f t="shared" si="0"/>
        <v>136.78967391304346</v>
      </c>
      <c r="J56" s="1">
        <f t="shared" si="1"/>
        <v>3.8020090634441082</v>
      </c>
      <c r="K56" s="1">
        <f t="shared" si="2"/>
        <v>0.47296374622356491</v>
      </c>
    </row>
    <row r="57" spans="1:11" x14ac:dyDescent="0.3">
      <c r="A57" t="s">
        <v>32</v>
      </c>
      <c r="B57" t="s">
        <v>167</v>
      </c>
      <c r="C57" t="s">
        <v>40</v>
      </c>
      <c r="D57" t="s">
        <v>41</v>
      </c>
      <c r="E57" s="1">
        <v>10.260869565217391</v>
      </c>
      <c r="F57" s="1">
        <v>62.766304347826086</v>
      </c>
      <c r="G57" s="1">
        <v>2.6875</v>
      </c>
      <c r="H57" s="1">
        <v>13.584239130434783</v>
      </c>
      <c r="I57" s="1">
        <f t="shared" si="0"/>
        <v>79.038043478260875</v>
      </c>
      <c r="J57" s="1">
        <f t="shared" si="1"/>
        <v>7.702860169491526</v>
      </c>
      <c r="K57" s="1">
        <f t="shared" si="2"/>
        <v>6.117055084745763</v>
      </c>
    </row>
    <row r="58" spans="1:11" x14ac:dyDescent="0.3">
      <c r="A58" t="s">
        <v>32</v>
      </c>
      <c r="B58" t="s">
        <v>168</v>
      </c>
      <c r="C58" t="s">
        <v>169</v>
      </c>
      <c r="D58" t="s">
        <v>170</v>
      </c>
      <c r="E58" s="1">
        <v>72.978260869565219</v>
      </c>
      <c r="F58" s="1">
        <v>39.271739130434781</v>
      </c>
      <c r="G58" s="1">
        <v>41.241847826086953</v>
      </c>
      <c r="H58" s="1">
        <v>213.8233695652174</v>
      </c>
      <c r="I58" s="1">
        <f t="shared" si="0"/>
        <v>294.33695652173913</v>
      </c>
      <c r="J58" s="1">
        <f t="shared" si="1"/>
        <v>4.0332141793267802</v>
      </c>
      <c r="K58" s="1">
        <f t="shared" si="2"/>
        <v>0.53812928209711053</v>
      </c>
    </row>
    <row r="59" spans="1:11" x14ac:dyDescent="0.3">
      <c r="A59" t="s">
        <v>32</v>
      </c>
      <c r="B59" t="s">
        <v>171</v>
      </c>
      <c r="C59" t="s">
        <v>172</v>
      </c>
      <c r="D59" t="s">
        <v>151</v>
      </c>
      <c r="E59" s="1">
        <v>117.1304347826087</v>
      </c>
      <c r="F59" s="1">
        <v>80.496413043478256</v>
      </c>
      <c r="G59" s="1">
        <v>27.809782608695652</v>
      </c>
      <c r="H59" s="1">
        <v>263.125</v>
      </c>
      <c r="I59" s="1">
        <f t="shared" si="0"/>
        <v>371.43119565217393</v>
      </c>
      <c r="J59" s="1">
        <f t="shared" si="1"/>
        <v>3.1710903860430584</v>
      </c>
      <c r="K59" s="1">
        <f t="shared" si="2"/>
        <v>0.68723737936154405</v>
      </c>
    </row>
    <row r="60" spans="1:11" x14ac:dyDescent="0.3">
      <c r="A60" t="s">
        <v>32</v>
      </c>
      <c r="B60" t="s">
        <v>173</v>
      </c>
      <c r="C60" t="s">
        <v>174</v>
      </c>
      <c r="D60" t="s">
        <v>175</v>
      </c>
      <c r="E60" s="1">
        <v>44.804347826086953</v>
      </c>
      <c r="F60" s="1">
        <v>26.255434782608695</v>
      </c>
      <c r="G60" s="1">
        <v>28.945652173913043</v>
      </c>
      <c r="H60" s="1">
        <v>102.16336956521738</v>
      </c>
      <c r="I60" s="1">
        <f t="shared" si="0"/>
        <v>157.3644565217391</v>
      </c>
      <c r="J60" s="1">
        <f t="shared" si="1"/>
        <v>3.5122586123241142</v>
      </c>
      <c r="K60" s="1">
        <f t="shared" si="2"/>
        <v>0.58600194080543433</v>
      </c>
    </row>
    <row r="61" spans="1:11" x14ac:dyDescent="0.3">
      <c r="A61" t="s">
        <v>32</v>
      </c>
      <c r="B61" t="s">
        <v>176</v>
      </c>
      <c r="C61" t="s">
        <v>40</v>
      </c>
      <c r="D61" t="s">
        <v>41</v>
      </c>
      <c r="E61" s="1">
        <v>69.456521739130437</v>
      </c>
      <c r="F61" s="1">
        <v>39.960108695652174</v>
      </c>
      <c r="G61" s="1">
        <v>48.157608695652172</v>
      </c>
      <c r="H61" s="1">
        <v>225.71576086956523</v>
      </c>
      <c r="I61" s="1">
        <f t="shared" si="0"/>
        <v>313.83347826086958</v>
      </c>
      <c r="J61" s="1">
        <f t="shared" si="1"/>
        <v>4.5184162754303596</v>
      </c>
      <c r="K61" s="1">
        <f t="shared" si="2"/>
        <v>0.57532550860719878</v>
      </c>
    </row>
    <row r="62" spans="1:11" x14ac:dyDescent="0.3">
      <c r="A62" t="s">
        <v>32</v>
      </c>
      <c r="B62" t="s">
        <v>177</v>
      </c>
      <c r="C62" t="s">
        <v>178</v>
      </c>
      <c r="D62" t="s">
        <v>175</v>
      </c>
      <c r="E62" s="1">
        <v>30.228260869565219</v>
      </c>
      <c r="F62" s="1">
        <v>12.445652173913036</v>
      </c>
      <c r="G62" s="1">
        <v>23.482608695652164</v>
      </c>
      <c r="H62" s="1">
        <v>86.460869565217394</v>
      </c>
      <c r="I62" s="1">
        <f t="shared" si="0"/>
        <v>122.3891304347826</v>
      </c>
      <c r="J62" s="1">
        <f t="shared" si="1"/>
        <v>4.0488313556274713</v>
      </c>
      <c r="K62" s="1">
        <f t="shared" si="2"/>
        <v>0.41172240201366389</v>
      </c>
    </row>
    <row r="63" spans="1:11" x14ac:dyDescent="0.3">
      <c r="A63" t="s">
        <v>32</v>
      </c>
      <c r="B63" t="s">
        <v>179</v>
      </c>
      <c r="C63" t="s">
        <v>172</v>
      </c>
      <c r="D63" t="s">
        <v>151</v>
      </c>
      <c r="E63" s="1">
        <v>84.043478260869563</v>
      </c>
      <c r="F63" s="1">
        <v>59.048913043478258</v>
      </c>
      <c r="G63" s="1">
        <v>31.413043478260871</v>
      </c>
      <c r="H63" s="1">
        <v>328.36413043478262</v>
      </c>
      <c r="I63" s="1">
        <f t="shared" si="0"/>
        <v>418.82608695652175</v>
      </c>
      <c r="J63" s="1">
        <f t="shared" si="1"/>
        <v>4.9834454216244186</v>
      </c>
      <c r="K63" s="1">
        <f t="shared" si="2"/>
        <v>0.70259958613554063</v>
      </c>
    </row>
    <row r="64" spans="1:11" x14ac:dyDescent="0.3">
      <c r="A64" t="s">
        <v>32</v>
      </c>
      <c r="B64" t="s">
        <v>180</v>
      </c>
      <c r="C64" t="s">
        <v>181</v>
      </c>
      <c r="D64" t="s">
        <v>182</v>
      </c>
      <c r="E64" s="1">
        <v>29.706521739130434</v>
      </c>
      <c r="F64" s="1">
        <v>28.506086956521735</v>
      </c>
      <c r="G64" s="1">
        <v>5.5076086956521735</v>
      </c>
      <c r="H64" s="1">
        <v>57.485760869565233</v>
      </c>
      <c r="I64" s="1">
        <f t="shared" si="0"/>
        <v>91.499456521739148</v>
      </c>
      <c r="J64" s="1">
        <f t="shared" si="1"/>
        <v>3.0801134284668867</v>
      </c>
      <c r="K64" s="1">
        <f t="shared" si="2"/>
        <v>0.95959019392608846</v>
      </c>
    </row>
    <row r="65" spans="1:11" x14ac:dyDescent="0.3">
      <c r="A65" t="s">
        <v>32</v>
      </c>
      <c r="B65" t="s">
        <v>183</v>
      </c>
      <c r="C65" t="s">
        <v>184</v>
      </c>
      <c r="D65" t="s">
        <v>185</v>
      </c>
      <c r="E65" s="1">
        <v>40.108695652173914</v>
      </c>
      <c r="F65" s="1">
        <v>14.375326086956521</v>
      </c>
      <c r="G65" s="1">
        <v>23.923913043478262</v>
      </c>
      <c r="H65" s="1">
        <v>95.155108695652174</v>
      </c>
      <c r="I65" s="1">
        <f t="shared" si="0"/>
        <v>133.45434782608697</v>
      </c>
      <c r="J65" s="1">
        <f t="shared" si="1"/>
        <v>3.327317073170732</v>
      </c>
      <c r="K65" s="1">
        <f t="shared" si="2"/>
        <v>0.35840921409214088</v>
      </c>
    </row>
    <row r="66" spans="1:11" x14ac:dyDescent="0.3">
      <c r="A66" t="s">
        <v>32</v>
      </c>
      <c r="B66" t="s">
        <v>186</v>
      </c>
      <c r="C66" t="s">
        <v>40</v>
      </c>
      <c r="D66" t="s">
        <v>41</v>
      </c>
      <c r="E66" s="1">
        <v>97.684782608695656</v>
      </c>
      <c r="F66" s="1">
        <v>63.217391304347828</v>
      </c>
      <c r="G66" s="1">
        <v>28.682065217391305</v>
      </c>
      <c r="H66" s="1">
        <v>314.65760869565219</v>
      </c>
      <c r="I66" s="1">
        <f t="shared" ref="I66:I78" si="3">SUM(F66:H66)</f>
        <v>406.55706521739131</v>
      </c>
      <c r="J66" s="1">
        <f t="shared" ref="J66:J78" si="4">I66/E66</f>
        <v>4.1619283409369086</v>
      </c>
      <c r="K66" s="1">
        <f t="shared" ref="K66:K78" si="5">F66/E66</f>
        <v>0.64715700456214531</v>
      </c>
    </row>
    <row r="67" spans="1:11" x14ac:dyDescent="0.3">
      <c r="A67" t="s">
        <v>32</v>
      </c>
      <c r="B67" t="s">
        <v>187</v>
      </c>
      <c r="C67" t="s">
        <v>188</v>
      </c>
      <c r="D67" t="s">
        <v>189</v>
      </c>
      <c r="E67" s="1">
        <v>48.695652173913047</v>
      </c>
      <c r="F67" s="1">
        <v>21.396739130434781</v>
      </c>
      <c r="G67" s="1">
        <v>27.277173913043477</v>
      </c>
      <c r="H67" s="1">
        <v>142.15489130434781</v>
      </c>
      <c r="I67" s="1">
        <f t="shared" si="3"/>
        <v>190.82880434782606</v>
      </c>
      <c r="J67" s="1">
        <f t="shared" si="4"/>
        <v>3.9188058035714279</v>
      </c>
      <c r="K67" s="1">
        <f t="shared" si="5"/>
        <v>0.43939732142857135</v>
      </c>
    </row>
    <row r="68" spans="1:11" x14ac:dyDescent="0.3">
      <c r="A68" t="s">
        <v>32</v>
      </c>
      <c r="B68" t="s">
        <v>190</v>
      </c>
      <c r="C68" t="s">
        <v>57</v>
      </c>
      <c r="D68" t="s">
        <v>58</v>
      </c>
      <c r="E68" s="1">
        <v>122.71739130434783</v>
      </c>
      <c r="F68" s="1">
        <v>50.899456521739133</v>
      </c>
      <c r="G68" s="1">
        <v>51.201086956521742</v>
      </c>
      <c r="H68" s="1">
        <v>383.56521739130437</v>
      </c>
      <c r="I68" s="1">
        <f t="shared" si="3"/>
        <v>485.66576086956525</v>
      </c>
      <c r="J68" s="1">
        <f t="shared" si="4"/>
        <v>3.9575952170062005</v>
      </c>
      <c r="K68" s="1">
        <f t="shared" si="5"/>
        <v>0.41476970770593447</v>
      </c>
    </row>
    <row r="69" spans="1:11" x14ac:dyDescent="0.3">
      <c r="A69" t="s">
        <v>32</v>
      </c>
      <c r="B69" t="s">
        <v>191</v>
      </c>
      <c r="C69" t="s">
        <v>50</v>
      </c>
      <c r="D69" t="s">
        <v>51</v>
      </c>
      <c r="E69" s="1">
        <v>59.913043478260867</v>
      </c>
      <c r="F69" s="1">
        <v>29.494565217391305</v>
      </c>
      <c r="G69" s="1">
        <v>69.73521739130436</v>
      </c>
      <c r="H69" s="1">
        <v>167.02804347826086</v>
      </c>
      <c r="I69" s="1">
        <f t="shared" si="3"/>
        <v>266.25782608695653</v>
      </c>
      <c r="J69" s="1">
        <f t="shared" si="4"/>
        <v>4.444071117561684</v>
      </c>
      <c r="K69" s="1">
        <f t="shared" si="5"/>
        <v>0.49228955007256897</v>
      </c>
    </row>
    <row r="70" spans="1:11" x14ac:dyDescent="0.3">
      <c r="A70" t="s">
        <v>32</v>
      </c>
      <c r="B70" t="s">
        <v>192</v>
      </c>
      <c r="C70" t="s">
        <v>193</v>
      </c>
      <c r="D70" t="s">
        <v>55</v>
      </c>
      <c r="E70" s="1">
        <v>27.434782608695652</v>
      </c>
      <c r="F70" s="1">
        <v>19.956521739130434</v>
      </c>
      <c r="G70" s="1">
        <v>7.0434782608695654</v>
      </c>
      <c r="H70" s="1">
        <v>69.630434782608702</v>
      </c>
      <c r="I70" s="1">
        <f t="shared" si="3"/>
        <v>96.630434782608702</v>
      </c>
      <c r="J70" s="1">
        <f t="shared" si="4"/>
        <v>3.5221870047543584</v>
      </c>
      <c r="K70" s="1">
        <f t="shared" si="5"/>
        <v>0.72741679873217113</v>
      </c>
    </row>
    <row r="71" spans="1:11" x14ac:dyDescent="0.3">
      <c r="A71" t="s">
        <v>32</v>
      </c>
      <c r="B71" t="s">
        <v>194</v>
      </c>
      <c r="C71" t="s">
        <v>195</v>
      </c>
      <c r="D71" t="s">
        <v>196</v>
      </c>
      <c r="E71" s="1">
        <v>27.728260869565219</v>
      </c>
      <c r="F71" s="1">
        <v>11.923913043478262</v>
      </c>
      <c r="G71" s="1">
        <v>20.817934782608695</v>
      </c>
      <c r="H71" s="1">
        <v>81.578804347826093</v>
      </c>
      <c r="I71" s="1">
        <f t="shared" si="3"/>
        <v>114.32065217391305</v>
      </c>
      <c r="J71" s="1">
        <f t="shared" si="4"/>
        <v>4.1228929831438652</v>
      </c>
      <c r="K71" s="1">
        <f t="shared" si="5"/>
        <v>0.43002744021952177</v>
      </c>
    </row>
    <row r="72" spans="1:11" x14ac:dyDescent="0.3">
      <c r="A72" t="s">
        <v>32</v>
      </c>
      <c r="B72" t="s">
        <v>197</v>
      </c>
      <c r="C72" t="s">
        <v>129</v>
      </c>
      <c r="D72" t="s">
        <v>130</v>
      </c>
      <c r="E72" s="1">
        <v>193.95652173913044</v>
      </c>
      <c r="F72" s="1">
        <v>90.729347826086979</v>
      </c>
      <c r="G72" s="1">
        <v>152.8564130434782</v>
      </c>
      <c r="H72" s="1">
        <v>583.71956521739105</v>
      </c>
      <c r="I72" s="1">
        <f t="shared" si="3"/>
        <v>827.30532608695626</v>
      </c>
      <c r="J72" s="1">
        <f t="shared" si="4"/>
        <v>4.2654163864604335</v>
      </c>
      <c r="K72" s="1">
        <f t="shared" si="5"/>
        <v>0.46778188746917743</v>
      </c>
    </row>
    <row r="73" spans="1:11" x14ac:dyDescent="0.3">
      <c r="A73" t="s">
        <v>32</v>
      </c>
      <c r="B73" t="s">
        <v>198</v>
      </c>
      <c r="C73" t="s">
        <v>199</v>
      </c>
      <c r="D73" t="s">
        <v>81</v>
      </c>
      <c r="E73" s="1">
        <v>177.32608695652175</v>
      </c>
      <c r="F73" s="1">
        <v>115.10239130434779</v>
      </c>
      <c r="G73" s="1">
        <v>132.37021739130435</v>
      </c>
      <c r="H73" s="1">
        <v>561.24782608695671</v>
      </c>
      <c r="I73" s="1">
        <f t="shared" si="3"/>
        <v>808.72043478260889</v>
      </c>
      <c r="J73" s="1">
        <f t="shared" si="4"/>
        <v>4.5606399411548368</v>
      </c>
      <c r="K73" s="1">
        <f t="shared" si="5"/>
        <v>0.64910015937231802</v>
      </c>
    </row>
    <row r="74" spans="1:11" x14ac:dyDescent="0.3">
      <c r="A74" t="s">
        <v>32</v>
      </c>
      <c r="B74" t="s">
        <v>200</v>
      </c>
      <c r="C74" t="s">
        <v>50</v>
      </c>
      <c r="D74" t="s">
        <v>51</v>
      </c>
      <c r="E74" s="1">
        <v>124.07608695652173</v>
      </c>
      <c r="F74" s="1">
        <v>39.671195652173907</v>
      </c>
      <c r="G74" s="1">
        <v>97.302065217391331</v>
      </c>
      <c r="H74" s="1">
        <v>388.07902173913061</v>
      </c>
      <c r="I74" s="1">
        <f t="shared" si="3"/>
        <v>525.0522826086958</v>
      </c>
      <c r="J74" s="1">
        <f t="shared" si="4"/>
        <v>4.231696014016646</v>
      </c>
      <c r="K74" s="1">
        <f t="shared" si="5"/>
        <v>0.31973280770915458</v>
      </c>
    </row>
    <row r="75" spans="1:11" x14ac:dyDescent="0.3">
      <c r="A75" t="s">
        <v>32</v>
      </c>
      <c r="B75" t="s">
        <v>201</v>
      </c>
      <c r="C75" t="s">
        <v>202</v>
      </c>
      <c r="D75" t="s">
        <v>146</v>
      </c>
      <c r="E75" s="1">
        <v>39.619565217391305</v>
      </c>
      <c r="F75" s="1">
        <v>21.463043478260872</v>
      </c>
      <c r="G75" s="1">
        <v>17.010869565217391</v>
      </c>
      <c r="H75" s="1">
        <v>107.73456521739131</v>
      </c>
      <c r="I75" s="1">
        <f t="shared" si="3"/>
        <v>146.20847826086958</v>
      </c>
      <c r="J75" s="1">
        <f t="shared" si="4"/>
        <v>3.6903100137174216</v>
      </c>
      <c r="K75" s="1">
        <f t="shared" si="5"/>
        <v>0.54172839506172843</v>
      </c>
    </row>
    <row r="76" spans="1:11" x14ac:dyDescent="0.3">
      <c r="A76" t="s">
        <v>32</v>
      </c>
      <c r="B76" t="s">
        <v>203</v>
      </c>
      <c r="C76" t="s">
        <v>204</v>
      </c>
      <c r="D76" t="s">
        <v>205</v>
      </c>
      <c r="E76" s="1">
        <v>38.717391304347828</v>
      </c>
      <c r="F76" s="1">
        <v>11.674021739130437</v>
      </c>
      <c r="G76" s="1">
        <v>23.219456521739126</v>
      </c>
      <c r="H76" s="1">
        <v>103.13021739130433</v>
      </c>
      <c r="I76" s="1">
        <f t="shared" si="3"/>
        <v>138.0236956521739</v>
      </c>
      <c r="J76" s="1">
        <f t="shared" si="4"/>
        <v>3.5649017405951708</v>
      </c>
      <c r="K76" s="1">
        <f t="shared" si="5"/>
        <v>0.30151880965749583</v>
      </c>
    </row>
    <row r="77" spans="1:11" x14ac:dyDescent="0.3">
      <c r="A77" t="s">
        <v>32</v>
      </c>
      <c r="B77" t="s">
        <v>206</v>
      </c>
      <c r="C77" t="s">
        <v>207</v>
      </c>
      <c r="D77" t="s">
        <v>38</v>
      </c>
      <c r="E77" s="1">
        <v>46.597826086956523</v>
      </c>
      <c r="F77" s="1">
        <v>28.583695652173905</v>
      </c>
      <c r="G77" s="1">
        <v>15.904891304347828</v>
      </c>
      <c r="H77" s="1">
        <v>146.73097826086965</v>
      </c>
      <c r="I77" s="1">
        <f t="shared" si="3"/>
        <v>191.21956521739139</v>
      </c>
      <c r="J77" s="1">
        <f t="shared" si="4"/>
        <v>4.103615581992071</v>
      </c>
      <c r="K77" s="1">
        <f t="shared" si="5"/>
        <v>0.61341264287380437</v>
      </c>
    </row>
    <row r="78" spans="1:11" x14ac:dyDescent="0.3">
      <c r="A78" t="s">
        <v>32</v>
      </c>
      <c r="B78" t="s">
        <v>208</v>
      </c>
      <c r="C78" t="s">
        <v>199</v>
      </c>
      <c r="D78" t="s">
        <v>81</v>
      </c>
      <c r="E78" s="1">
        <v>132.5</v>
      </c>
      <c r="F78" s="1">
        <v>51.341847826086934</v>
      </c>
      <c r="G78" s="1">
        <v>77.815434782608676</v>
      </c>
      <c r="H78" s="1">
        <v>430.04652173913018</v>
      </c>
      <c r="I78" s="1">
        <f t="shared" si="3"/>
        <v>559.20380434782578</v>
      </c>
      <c r="J78" s="1">
        <f t="shared" si="4"/>
        <v>4.2204060705496289</v>
      </c>
      <c r="K78" s="1">
        <f t="shared" si="5"/>
        <v>0.38748564397046742</v>
      </c>
    </row>
  </sheetData>
  <pageMargins left="0.7" right="0.7" top="0.75" bottom="0.75" header="0.3" footer="0.3"/>
  <ignoredErrors>
    <ignoredError sqref="I2:I78" formulaRange="1"/>
  </ignoredErrors>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8"/>
  <sheetViews>
    <sheetView workbookViewId="0">
      <pane ySplit="1" topLeftCell="A2" activePane="bottomLeft" state="frozen"/>
      <selection pane="bottomLeft"/>
    </sheetView>
  </sheetViews>
  <sheetFormatPr defaultColWidth="12.77734375" defaultRowHeight="14.4" x14ac:dyDescent="0.3"/>
  <cols>
    <col min="1" max="1" width="7.5546875" bestFit="1" customWidth="1"/>
  </cols>
  <sheetData>
    <row r="1" spans="1:14" ht="65.25" customHeight="1" x14ac:dyDescent="0.3">
      <c r="A1" s="4" t="s">
        <v>0</v>
      </c>
      <c r="B1" s="4" t="s">
        <v>1</v>
      </c>
      <c r="C1" s="4" t="s">
        <v>2</v>
      </c>
      <c r="D1" s="4" t="s">
        <v>3</v>
      </c>
      <c r="E1" s="4" t="s">
        <v>4</v>
      </c>
      <c r="F1" s="4" t="s">
        <v>17</v>
      </c>
      <c r="G1" s="4" t="s">
        <v>18</v>
      </c>
      <c r="H1" s="5" t="s">
        <v>19</v>
      </c>
      <c r="I1" s="4" t="s">
        <v>20</v>
      </c>
      <c r="J1" s="4" t="s">
        <v>21</v>
      </c>
      <c r="K1" s="5" t="s">
        <v>22</v>
      </c>
      <c r="L1" s="4" t="s">
        <v>23</v>
      </c>
      <c r="M1" s="4" t="s">
        <v>24</v>
      </c>
      <c r="N1" s="4" t="s">
        <v>25</v>
      </c>
    </row>
    <row r="2" spans="1:14" x14ac:dyDescent="0.3">
      <c r="A2" t="s">
        <v>32</v>
      </c>
      <c r="B2" t="s">
        <v>33</v>
      </c>
      <c r="C2" t="s">
        <v>34</v>
      </c>
      <c r="D2" t="s">
        <v>35</v>
      </c>
      <c r="E2" s="1">
        <v>33.836956521739133</v>
      </c>
      <c r="F2" s="1">
        <v>20.173913043478265</v>
      </c>
      <c r="G2" s="1">
        <v>0</v>
      </c>
      <c r="H2" s="2">
        <f t="shared" ref="H2:H65" si="0">G2/F2</f>
        <v>0</v>
      </c>
      <c r="I2" s="1">
        <v>5.4473913043478266</v>
      </c>
      <c r="J2" s="1">
        <v>0</v>
      </c>
      <c r="K2" s="2">
        <f t="shared" ref="K2:K65" si="1">J2/I2</f>
        <v>0</v>
      </c>
      <c r="L2" s="1">
        <v>85.370869565217376</v>
      </c>
      <c r="M2" s="1">
        <v>0</v>
      </c>
      <c r="N2" s="2">
        <f t="shared" ref="N2:N65" si="2">M2/L2</f>
        <v>0</v>
      </c>
    </row>
    <row r="3" spans="1:14" x14ac:dyDescent="0.3">
      <c r="A3" t="s">
        <v>32</v>
      </c>
      <c r="B3" t="s">
        <v>36</v>
      </c>
      <c r="C3" t="s">
        <v>37</v>
      </c>
      <c r="D3" t="s">
        <v>38</v>
      </c>
      <c r="E3" s="1">
        <v>31.760869565217391</v>
      </c>
      <c r="F3" s="1">
        <v>17.273478260869563</v>
      </c>
      <c r="G3" s="1">
        <v>2.5706521739130435</v>
      </c>
      <c r="H3" s="2">
        <f t="shared" si="0"/>
        <v>0.14882076065342698</v>
      </c>
      <c r="I3" s="1">
        <v>14.449130434782614</v>
      </c>
      <c r="J3" s="1">
        <v>3.8369565217391304</v>
      </c>
      <c r="K3" s="2">
        <f t="shared" si="1"/>
        <v>0.26554930340324367</v>
      </c>
      <c r="L3" s="1">
        <v>83.485108695652187</v>
      </c>
      <c r="M3" s="1">
        <v>24.184782608695652</v>
      </c>
      <c r="N3" s="2">
        <f t="shared" si="2"/>
        <v>0.28968977805206081</v>
      </c>
    </row>
    <row r="4" spans="1:14" x14ac:dyDescent="0.3">
      <c r="A4" t="s">
        <v>32</v>
      </c>
      <c r="B4" t="s">
        <v>39</v>
      </c>
      <c r="C4" t="s">
        <v>40</v>
      </c>
      <c r="D4" t="s">
        <v>41</v>
      </c>
      <c r="E4" s="1">
        <v>46.989130434782609</v>
      </c>
      <c r="F4" s="1">
        <v>42.25</v>
      </c>
      <c r="G4" s="1">
        <v>0</v>
      </c>
      <c r="H4" s="2">
        <f t="shared" si="0"/>
        <v>0</v>
      </c>
      <c r="I4" s="1">
        <v>29.861413043478262</v>
      </c>
      <c r="J4" s="1">
        <v>0</v>
      </c>
      <c r="K4" s="2">
        <f t="shared" si="1"/>
        <v>0</v>
      </c>
      <c r="L4" s="1">
        <v>136.80978260869566</v>
      </c>
      <c r="M4" s="1">
        <v>0</v>
      </c>
      <c r="N4" s="2">
        <f t="shared" si="2"/>
        <v>0</v>
      </c>
    </row>
    <row r="5" spans="1:14" x14ac:dyDescent="0.3">
      <c r="A5" t="s">
        <v>32</v>
      </c>
      <c r="B5" t="s">
        <v>42</v>
      </c>
      <c r="C5" t="s">
        <v>43</v>
      </c>
      <c r="D5" t="s">
        <v>44</v>
      </c>
      <c r="E5" s="1">
        <v>97.967391304347828</v>
      </c>
      <c r="F5" s="1">
        <v>39.282608695652172</v>
      </c>
      <c r="G5" s="1">
        <v>0</v>
      </c>
      <c r="H5" s="2">
        <f t="shared" si="0"/>
        <v>0</v>
      </c>
      <c r="I5" s="1">
        <v>41.722826086956523</v>
      </c>
      <c r="J5" s="1">
        <v>0</v>
      </c>
      <c r="K5" s="2">
        <f t="shared" si="1"/>
        <v>0</v>
      </c>
      <c r="L5" s="1">
        <v>319.46478260869566</v>
      </c>
      <c r="M5" s="1">
        <v>0</v>
      </c>
      <c r="N5" s="2">
        <f t="shared" si="2"/>
        <v>0</v>
      </c>
    </row>
    <row r="6" spans="1:14" x14ac:dyDescent="0.3">
      <c r="A6" t="s">
        <v>32</v>
      </c>
      <c r="B6" t="s">
        <v>45</v>
      </c>
      <c r="C6" t="s">
        <v>40</v>
      </c>
      <c r="D6" t="s">
        <v>41</v>
      </c>
      <c r="E6" s="1">
        <v>137.60869565217391</v>
      </c>
      <c r="F6" s="1">
        <v>48.240543478260861</v>
      </c>
      <c r="G6" s="1">
        <v>0</v>
      </c>
      <c r="H6" s="2">
        <f t="shared" si="0"/>
        <v>0</v>
      </c>
      <c r="I6" s="1">
        <v>98.179891304347834</v>
      </c>
      <c r="J6" s="1">
        <v>14.967391304347826</v>
      </c>
      <c r="K6" s="2">
        <f t="shared" si="1"/>
        <v>0.15244864407061129</v>
      </c>
      <c r="L6" s="1">
        <v>419.74163043478273</v>
      </c>
      <c r="M6" s="1">
        <v>0</v>
      </c>
      <c r="N6" s="2">
        <f t="shared" si="2"/>
        <v>0</v>
      </c>
    </row>
    <row r="7" spans="1:14" x14ac:dyDescent="0.3">
      <c r="A7" t="s">
        <v>32</v>
      </c>
      <c r="B7" t="s">
        <v>46</v>
      </c>
      <c r="C7" t="s">
        <v>47</v>
      </c>
      <c r="D7" t="s">
        <v>48</v>
      </c>
      <c r="E7" s="1">
        <v>51.445652173913047</v>
      </c>
      <c r="F7" s="1">
        <v>28.394021739130434</v>
      </c>
      <c r="G7" s="1">
        <v>5.1521739130434785</v>
      </c>
      <c r="H7" s="2">
        <f t="shared" si="0"/>
        <v>0.18145277060005743</v>
      </c>
      <c r="I7" s="1">
        <v>10.915760869565217</v>
      </c>
      <c r="J7" s="1">
        <v>0</v>
      </c>
      <c r="K7" s="2">
        <f t="shared" si="1"/>
        <v>0</v>
      </c>
      <c r="L7" s="1">
        <v>105.61141304347827</v>
      </c>
      <c r="M7" s="1">
        <v>2.7826086956521738</v>
      </c>
      <c r="N7" s="2">
        <f t="shared" si="2"/>
        <v>2.6347613534028043E-2</v>
      </c>
    </row>
    <row r="8" spans="1:14" x14ac:dyDescent="0.3">
      <c r="A8" t="s">
        <v>32</v>
      </c>
      <c r="B8" t="s">
        <v>49</v>
      </c>
      <c r="C8" t="s">
        <v>50</v>
      </c>
      <c r="D8" t="s">
        <v>51</v>
      </c>
      <c r="E8" s="1">
        <v>114.31521739130434</v>
      </c>
      <c r="F8" s="1">
        <v>82.334021739130378</v>
      </c>
      <c r="G8" s="1">
        <v>0</v>
      </c>
      <c r="H8" s="2">
        <f t="shared" si="0"/>
        <v>0</v>
      </c>
      <c r="I8" s="1">
        <v>80.660108695652141</v>
      </c>
      <c r="J8" s="1">
        <v>0</v>
      </c>
      <c r="K8" s="2">
        <f t="shared" si="1"/>
        <v>0</v>
      </c>
      <c r="L8" s="1">
        <v>366.8220652173913</v>
      </c>
      <c r="M8" s="1">
        <v>0</v>
      </c>
      <c r="N8" s="2">
        <f t="shared" si="2"/>
        <v>0</v>
      </c>
    </row>
    <row r="9" spans="1:14" x14ac:dyDescent="0.3">
      <c r="A9" t="s">
        <v>32</v>
      </c>
      <c r="B9" t="s">
        <v>52</v>
      </c>
      <c r="C9" t="s">
        <v>50</v>
      </c>
      <c r="D9" t="s">
        <v>51</v>
      </c>
      <c r="E9" s="1">
        <v>168.80434782608697</v>
      </c>
      <c r="F9" s="1">
        <v>104.69239130434778</v>
      </c>
      <c r="G9" s="1">
        <v>0</v>
      </c>
      <c r="H9" s="2">
        <f t="shared" si="0"/>
        <v>0</v>
      </c>
      <c r="I9" s="1">
        <v>150.03456521739136</v>
      </c>
      <c r="J9" s="1">
        <v>0</v>
      </c>
      <c r="K9" s="2">
        <f t="shared" si="1"/>
        <v>0</v>
      </c>
      <c r="L9" s="1">
        <v>529.42413043478268</v>
      </c>
      <c r="M9" s="1">
        <v>0</v>
      </c>
      <c r="N9" s="2">
        <f t="shared" si="2"/>
        <v>0</v>
      </c>
    </row>
    <row r="10" spans="1:14" x14ac:dyDescent="0.3">
      <c r="A10" t="s">
        <v>32</v>
      </c>
      <c r="B10" t="s">
        <v>53</v>
      </c>
      <c r="C10" t="s">
        <v>54</v>
      </c>
      <c r="D10" t="s">
        <v>55</v>
      </c>
      <c r="E10" s="1">
        <v>123.16304347826087</v>
      </c>
      <c r="F10" s="1">
        <v>37.407826086956518</v>
      </c>
      <c r="G10" s="1">
        <v>0.25815217391304346</v>
      </c>
      <c r="H10" s="2">
        <f t="shared" si="0"/>
        <v>6.9010204793230898E-3</v>
      </c>
      <c r="I10" s="1">
        <v>88.971086956521717</v>
      </c>
      <c r="J10" s="1">
        <v>30.478260869565219</v>
      </c>
      <c r="K10" s="2">
        <f t="shared" si="1"/>
        <v>0.34256365648830722</v>
      </c>
      <c r="L10" s="1">
        <v>414.18423913043461</v>
      </c>
      <c r="M10" s="1">
        <v>47.049021739130424</v>
      </c>
      <c r="N10" s="2">
        <f t="shared" si="2"/>
        <v>0.11359442802050655</v>
      </c>
    </row>
    <row r="11" spans="1:14" x14ac:dyDescent="0.3">
      <c r="A11" t="s">
        <v>32</v>
      </c>
      <c r="B11" t="s">
        <v>56</v>
      </c>
      <c r="C11" t="s">
        <v>57</v>
      </c>
      <c r="D11" t="s">
        <v>58</v>
      </c>
      <c r="E11" s="1">
        <v>19.489130434782609</v>
      </c>
      <c r="F11" s="1">
        <v>16.497173913043479</v>
      </c>
      <c r="G11" s="1">
        <v>1.0445652173913043</v>
      </c>
      <c r="H11" s="2">
        <f t="shared" si="0"/>
        <v>6.3317827822947273E-2</v>
      </c>
      <c r="I11" s="1">
        <v>6.329891304347826</v>
      </c>
      <c r="J11" s="1">
        <v>0.41304347826086957</v>
      </c>
      <c r="K11" s="2">
        <f t="shared" si="1"/>
        <v>6.5252854812398051E-2</v>
      </c>
      <c r="L11" s="1">
        <v>51.673586956521739</v>
      </c>
      <c r="M11" s="1">
        <v>1.3043478260869565</v>
      </c>
      <c r="N11" s="2">
        <f t="shared" si="2"/>
        <v>2.5242060845987669E-2</v>
      </c>
    </row>
    <row r="12" spans="1:14" x14ac:dyDescent="0.3">
      <c r="A12" t="s">
        <v>32</v>
      </c>
      <c r="B12" t="s">
        <v>59</v>
      </c>
      <c r="C12" t="s">
        <v>50</v>
      </c>
      <c r="D12" t="s">
        <v>51</v>
      </c>
      <c r="E12" s="1">
        <v>113.55434782608695</v>
      </c>
      <c r="F12" s="1">
        <v>42.621304347826069</v>
      </c>
      <c r="G12" s="1">
        <v>0</v>
      </c>
      <c r="H12" s="2">
        <f t="shared" si="0"/>
        <v>0</v>
      </c>
      <c r="I12" s="1">
        <v>96.030326086956492</v>
      </c>
      <c r="J12" s="1">
        <v>0</v>
      </c>
      <c r="K12" s="2">
        <f t="shared" si="1"/>
        <v>0</v>
      </c>
      <c r="L12" s="1">
        <v>332.3571739130436</v>
      </c>
      <c r="M12" s="1">
        <v>0</v>
      </c>
      <c r="N12" s="2">
        <f t="shared" si="2"/>
        <v>0</v>
      </c>
    </row>
    <row r="13" spans="1:14" x14ac:dyDescent="0.3">
      <c r="A13" t="s">
        <v>32</v>
      </c>
      <c r="B13" t="s">
        <v>60</v>
      </c>
      <c r="C13" t="s">
        <v>61</v>
      </c>
      <c r="D13" t="s">
        <v>58</v>
      </c>
      <c r="E13" s="1">
        <v>67.543478260869563</v>
      </c>
      <c r="F13" s="1">
        <v>22.638586956521738</v>
      </c>
      <c r="G13" s="1">
        <v>0</v>
      </c>
      <c r="H13" s="2">
        <f t="shared" si="0"/>
        <v>0</v>
      </c>
      <c r="I13" s="1">
        <v>42.782608695652172</v>
      </c>
      <c r="J13" s="1">
        <v>0</v>
      </c>
      <c r="K13" s="2">
        <f t="shared" si="1"/>
        <v>0</v>
      </c>
      <c r="L13" s="1">
        <v>209.03195652173915</v>
      </c>
      <c r="M13" s="1">
        <v>0</v>
      </c>
      <c r="N13" s="2">
        <f t="shared" si="2"/>
        <v>0</v>
      </c>
    </row>
    <row r="14" spans="1:14" x14ac:dyDescent="0.3">
      <c r="A14" t="s">
        <v>32</v>
      </c>
      <c r="B14" t="s">
        <v>62</v>
      </c>
      <c r="C14" t="s">
        <v>63</v>
      </c>
      <c r="D14" t="s">
        <v>51</v>
      </c>
      <c r="E14" s="1">
        <v>61.391304347826086</v>
      </c>
      <c r="F14" s="1">
        <v>25.02445652173914</v>
      </c>
      <c r="G14" s="1">
        <v>0</v>
      </c>
      <c r="H14" s="2">
        <f t="shared" si="0"/>
        <v>0</v>
      </c>
      <c r="I14" s="1">
        <v>57.014130434782601</v>
      </c>
      <c r="J14" s="1">
        <v>0</v>
      </c>
      <c r="K14" s="2">
        <f t="shared" si="1"/>
        <v>0</v>
      </c>
      <c r="L14" s="1">
        <v>190.29923913043481</v>
      </c>
      <c r="M14" s="1">
        <v>0</v>
      </c>
      <c r="N14" s="2">
        <f t="shared" si="2"/>
        <v>0</v>
      </c>
    </row>
    <row r="15" spans="1:14" x14ac:dyDescent="0.3">
      <c r="A15" t="s">
        <v>32</v>
      </c>
      <c r="B15" t="s">
        <v>64</v>
      </c>
      <c r="C15" t="s">
        <v>65</v>
      </c>
      <c r="D15" t="s">
        <v>66</v>
      </c>
      <c r="E15" s="1">
        <v>44.673913043478258</v>
      </c>
      <c r="F15" s="1">
        <v>31.542391304347813</v>
      </c>
      <c r="G15" s="1">
        <v>0</v>
      </c>
      <c r="H15" s="2">
        <f t="shared" si="0"/>
        <v>0</v>
      </c>
      <c r="I15" s="1">
        <v>17.372826086956525</v>
      </c>
      <c r="J15" s="1">
        <v>0</v>
      </c>
      <c r="K15" s="2">
        <f t="shared" si="1"/>
        <v>0</v>
      </c>
      <c r="L15" s="1">
        <v>99.822608695652093</v>
      </c>
      <c r="M15" s="1">
        <v>0</v>
      </c>
      <c r="N15" s="2">
        <f t="shared" si="2"/>
        <v>0</v>
      </c>
    </row>
    <row r="16" spans="1:14" x14ac:dyDescent="0.3">
      <c r="A16" t="s">
        <v>32</v>
      </c>
      <c r="B16" t="s">
        <v>67</v>
      </c>
      <c r="C16" t="s">
        <v>50</v>
      </c>
      <c r="D16" t="s">
        <v>51</v>
      </c>
      <c r="E16" s="1">
        <v>95.663043478260875</v>
      </c>
      <c r="F16" s="1">
        <v>76.943043478260847</v>
      </c>
      <c r="G16" s="1">
        <v>0</v>
      </c>
      <c r="H16" s="2">
        <f t="shared" si="0"/>
        <v>0</v>
      </c>
      <c r="I16" s="1">
        <v>77.285000000000011</v>
      </c>
      <c r="J16" s="1">
        <v>0</v>
      </c>
      <c r="K16" s="2">
        <f t="shared" si="1"/>
        <v>0</v>
      </c>
      <c r="L16" s="1">
        <v>306.94304347826096</v>
      </c>
      <c r="M16" s="1">
        <v>0</v>
      </c>
      <c r="N16" s="2">
        <f t="shared" si="2"/>
        <v>0</v>
      </c>
    </row>
    <row r="17" spans="1:14" x14ac:dyDescent="0.3">
      <c r="A17" t="s">
        <v>32</v>
      </c>
      <c r="B17" t="s">
        <v>68</v>
      </c>
      <c r="C17" t="s">
        <v>65</v>
      </c>
      <c r="D17" t="s">
        <v>66</v>
      </c>
      <c r="E17" s="1">
        <v>80</v>
      </c>
      <c r="F17" s="1">
        <v>55.159565217391311</v>
      </c>
      <c r="G17" s="1">
        <v>0</v>
      </c>
      <c r="H17" s="2">
        <f t="shared" si="0"/>
        <v>0</v>
      </c>
      <c r="I17" s="1">
        <v>32.074565217391303</v>
      </c>
      <c r="J17" s="1">
        <v>0</v>
      </c>
      <c r="K17" s="2">
        <f t="shared" si="1"/>
        <v>0</v>
      </c>
      <c r="L17" s="1">
        <v>233.9589130434783</v>
      </c>
      <c r="M17" s="1">
        <v>0</v>
      </c>
      <c r="N17" s="2">
        <f t="shared" si="2"/>
        <v>0</v>
      </c>
    </row>
    <row r="18" spans="1:14" x14ac:dyDescent="0.3">
      <c r="A18" t="s">
        <v>32</v>
      </c>
      <c r="B18" t="s">
        <v>69</v>
      </c>
      <c r="C18" t="s">
        <v>43</v>
      </c>
      <c r="D18" t="s">
        <v>44</v>
      </c>
      <c r="E18" s="1">
        <v>103.15217391304348</v>
      </c>
      <c r="F18" s="1">
        <v>39.780869565217394</v>
      </c>
      <c r="G18" s="1">
        <v>0</v>
      </c>
      <c r="H18" s="2">
        <f t="shared" si="0"/>
        <v>0</v>
      </c>
      <c r="I18" s="1">
        <v>60.567934782608688</v>
      </c>
      <c r="J18" s="1">
        <v>0</v>
      </c>
      <c r="K18" s="2">
        <f t="shared" si="1"/>
        <v>0</v>
      </c>
      <c r="L18" s="1">
        <v>350.31999999999994</v>
      </c>
      <c r="M18" s="1">
        <v>0</v>
      </c>
      <c r="N18" s="2">
        <f t="shared" si="2"/>
        <v>0</v>
      </c>
    </row>
    <row r="19" spans="1:14" x14ac:dyDescent="0.3">
      <c r="A19" t="s">
        <v>32</v>
      </c>
      <c r="B19" t="s">
        <v>70</v>
      </c>
      <c r="C19" t="s">
        <v>71</v>
      </c>
      <c r="D19" t="s">
        <v>72</v>
      </c>
      <c r="E19" s="1">
        <v>32.608695652173914</v>
      </c>
      <c r="F19" s="1">
        <v>18.920543478260878</v>
      </c>
      <c r="G19" s="1">
        <v>0</v>
      </c>
      <c r="H19" s="2">
        <f t="shared" si="0"/>
        <v>0</v>
      </c>
      <c r="I19" s="1">
        <v>5.7707608695652173</v>
      </c>
      <c r="J19" s="1">
        <v>0</v>
      </c>
      <c r="K19" s="2">
        <f t="shared" si="1"/>
        <v>0</v>
      </c>
      <c r="L19" s="1">
        <v>71.200326086956522</v>
      </c>
      <c r="M19" s="1">
        <v>0</v>
      </c>
      <c r="N19" s="2">
        <f t="shared" si="2"/>
        <v>0</v>
      </c>
    </row>
    <row r="20" spans="1:14" x14ac:dyDescent="0.3">
      <c r="A20" t="s">
        <v>32</v>
      </c>
      <c r="B20" t="s">
        <v>73</v>
      </c>
      <c r="C20" t="s">
        <v>47</v>
      </c>
      <c r="D20" t="s">
        <v>48</v>
      </c>
      <c r="E20" s="1">
        <v>23.130434782608695</v>
      </c>
      <c r="F20" s="1">
        <v>14.339673913043478</v>
      </c>
      <c r="G20" s="1">
        <v>5.1195652173913047</v>
      </c>
      <c r="H20" s="2">
        <f t="shared" si="0"/>
        <v>0.35702103467879481</v>
      </c>
      <c r="I20" s="1">
        <v>13.535326086956522</v>
      </c>
      <c r="J20" s="1">
        <v>8.6956521739130432E-2</v>
      </c>
      <c r="K20" s="2">
        <f t="shared" si="1"/>
        <v>6.4244127685203775E-3</v>
      </c>
      <c r="L20" s="1">
        <v>58.435326086956522</v>
      </c>
      <c r="M20" s="1">
        <v>10.842391304347826</v>
      </c>
      <c r="N20" s="2">
        <f t="shared" si="2"/>
        <v>0.18554514931966778</v>
      </c>
    </row>
    <row r="21" spans="1:14" x14ac:dyDescent="0.3">
      <c r="A21" t="s">
        <v>32</v>
      </c>
      <c r="B21" t="s">
        <v>74</v>
      </c>
      <c r="C21" t="s">
        <v>75</v>
      </c>
      <c r="D21" t="s">
        <v>76</v>
      </c>
      <c r="E21" s="1">
        <v>41.608695652173914</v>
      </c>
      <c r="F21" s="1">
        <v>12.701413043478258</v>
      </c>
      <c r="G21" s="1">
        <v>0</v>
      </c>
      <c r="H21" s="2">
        <f t="shared" si="0"/>
        <v>0</v>
      </c>
      <c r="I21" s="1">
        <v>35.690217391304351</v>
      </c>
      <c r="J21" s="1">
        <v>5.4891304347826084</v>
      </c>
      <c r="K21" s="2">
        <f t="shared" si="1"/>
        <v>0.15379929952794272</v>
      </c>
      <c r="L21" s="1">
        <v>110.4945652173913</v>
      </c>
      <c r="M21" s="1">
        <v>0</v>
      </c>
      <c r="N21" s="2">
        <f t="shared" si="2"/>
        <v>0</v>
      </c>
    </row>
    <row r="22" spans="1:14" x14ac:dyDescent="0.3">
      <c r="A22" t="s">
        <v>32</v>
      </c>
      <c r="B22" t="s">
        <v>77</v>
      </c>
      <c r="C22" t="s">
        <v>78</v>
      </c>
      <c r="D22" t="s">
        <v>35</v>
      </c>
      <c r="E22" s="1">
        <v>36.184782608695649</v>
      </c>
      <c r="F22" s="1">
        <v>15.644021739130435</v>
      </c>
      <c r="G22" s="1">
        <v>0</v>
      </c>
      <c r="H22" s="2">
        <f t="shared" si="0"/>
        <v>0</v>
      </c>
      <c r="I22" s="1">
        <v>8.9782608695652169</v>
      </c>
      <c r="J22" s="1">
        <v>0</v>
      </c>
      <c r="K22" s="2">
        <f t="shared" si="1"/>
        <v>0</v>
      </c>
      <c r="L22" s="1">
        <v>66.135869565217391</v>
      </c>
      <c r="M22" s="1">
        <v>0</v>
      </c>
      <c r="N22" s="2">
        <f t="shared" si="2"/>
        <v>0</v>
      </c>
    </row>
    <row r="23" spans="1:14" x14ac:dyDescent="0.3">
      <c r="A23" t="s">
        <v>32</v>
      </c>
      <c r="B23" t="s">
        <v>79</v>
      </c>
      <c r="C23" t="s">
        <v>80</v>
      </c>
      <c r="D23" t="s">
        <v>81</v>
      </c>
      <c r="E23" s="1">
        <v>38.195652173913047</v>
      </c>
      <c r="F23" s="1">
        <v>18.095108695652176</v>
      </c>
      <c r="G23" s="1">
        <v>0</v>
      </c>
      <c r="H23" s="2">
        <f t="shared" si="0"/>
        <v>0</v>
      </c>
      <c r="I23" s="1">
        <v>13.777173913043478</v>
      </c>
      <c r="J23" s="1">
        <v>0</v>
      </c>
      <c r="K23" s="2">
        <f t="shared" si="1"/>
        <v>0</v>
      </c>
      <c r="L23" s="1">
        <v>85.682065217391298</v>
      </c>
      <c r="M23" s="1">
        <v>3.1793478260869565</v>
      </c>
      <c r="N23" s="2">
        <f t="shared" si="2"/>
        <v>3.7106339792585076E-2</v>
      </c>
    </row>
    <row r="24" spans="1:14" x14ac:dyDescent="0.3">
      <c r="A24" t="s">
        <v>32</v>
      </c>
      <c r="B24" t="s">
        <v>82</v>
      </c>
      <c r="C24" t="s">
        <v>83</v>
      </c>
      <c r="D24" t="s">
        <v>84</v>
      </c>
      <c r="E24" s="1">
        <v>49.380434782608695</v>
      </c>
      <c r="F24" s="1">
        <v>10.967391304347826</v>
      </c>
      <c r="G24" s="1">
        <v>0</v>
      </c>
      <c r="H24" s="2">
        <f t="shared" si="0"/>
        <v>0</v>
      </c>
      <c r="I24" s="1">
        <v>16.366847826086957</v>
      </c>
      <c r="J24" s="1">
        <v>0</v>
      </c>
      <c r="K24" s="2">
        <f t="shared" si="1"/>
        <v>0</v>
      </c>
      <c r="L24" s="1">
        <v>103.80434782608695</v>
      </c>
      <c r="M24" s="1">
        <v>0</v>
      </c>
      <c r="N24" s="2">
        <f t="shared" si="2"/>
        <v>0</v>
      </c>
    </row>
    <row r="25" spans="1:14" x14ac:dyDescent="0.3">
      <c r="A25" t="s">
        <v>32</v>
      </c>
      <c r="B25" t="s">
        <v>85</v>
      </c>
      <c r="C25" t="s">
        <v>86</v>
      </c>
      <c r="D25" t="s">
        <v>87</v>
      </c>
      <c r="E25" s="1">
        <v>37.336956521739133</v>
      </c>
      <c r="F25" s="1">
        <v>11.793478260869565</v>
      </c>
      <c r="G25" s="1">
        <v>1.3478260869565217</v>
      </c>
      <c r="H25" s="2">
        <f t="shared" si="0"/>
        <v>0.1142857142857143</v>
      </c>
      <c r="I25" s="1">
        <v>15.592391304347826</v>
      </c>
      <c r="J25" s="1">
        <v>0.98913043478260865</v>
      </c>
      <c r="K25" s="2">
        <f t="shared" si="1"/>
        <v>6.3436737539212265E-2</v>
      </c>
      <c r="L25" s="1">
        <v>72.203804347826093</v>
      </c>
      <c r="M25" s="1">
        <v>24.660326086956523</v>
      </c>
      <c r="N25" s="2">
        <f t="shared" si="2"/>
        <v>0.34153776673817321</v>
      </c>
    </row>
    <row r="26" spans="1:14" x14ac:dyDescent="0.3">
      <c r="A26" t="s">
        <v>32</v>
      </c>
      <c r="B26" t="s">
        <v>88</v>
      </c>
      <c r="C26" t="s">
        <v>89</v>
      </c>
      <c r="D26" t="s">
        <v>90</v>
      </c>
      <c r="E26" s="1">
        <v>49.478260869565219</v>
      </c>
      <c r="F26" s="1">
        <v>18.244565217391305</v>
      </c>
      <c r="G26" s="1">
        <v>0</v>
      </c>
      <c r="H26" s="2">
        <f t="shared" si="0"/>
        <v>0</v>
      </c>
      <c r="I26" s="1">
        <v>40</v>
      </c>
      <c r="J26" s="1">
        <v>1.9021739130434783</v>
      </c>
      <c r="K26" s="2">
        <f t="shared" si="1"/>
        <v>4.755434782608696E-2</v>
      </c>
      <c r="L26" s="1">
        <v>111.32336956521739</v>
      </c>
      <c r="M26" s="1">
        <v>0.80434782608695654</v>
      </c>
      <c r="N26" s="2">
        <f t="shared" si="2"/>
        <v>7.2253277027851687E-3</v>
      </c>
    </row>
    <row r="27" spans="1:14" x14ac:dyDescent="0.3">
      <c r="A27" t="s">
        <v>32</v>
      </c>
      <c r="B27" t="s">
        <v>91</v>
      </c>
      <c r="C27" t="s">
        <v>92</v>
      </c>
      <c r="D27" t="s">
        <v>93</v>
      </c>
      <c r="E27" s="1">
        <v>49.271739130434781</v>
      </c>
      <c r="F27" s="1">
        <v>9.3722826086956523</v>
      </c>
      <c r="G27" s="1">
        <v>0</v>
      </c>
      <c r="H27" s="2">
        <f t="shared" si="0"/>
        <v>0</v>
      </c>
      <c r="I27" s="1">
        <v>33.114130434782609</v>
      </c>
      <c r="J27" s="1">
        <v>4.6413043478260869</v>
      </c>
      <c r="K27" s="2">
        <f t="shared" si="1"/>
        <v>0.1401608403085508</v>
      </c>
      <c r="L27" s="1">
        <v>120.86413043478261</v>
      </c>
      <c r="M27" s="1">
        <v>16.644021739130434</v>
      </c>
      <c r="N27" s="2">
        <f t="shared" si="2"/>
        <v>0.13770853005980485</v>
      </c>
    </row>
    <row r="28" spans="1:14" x14ac:dyDescent="0.3">
      <c r="A28" t="s">
        <v>32</v>
      </c>
      <c r="B28" t="s">
        <v>94</v>
      </c>
      <c r="C28" t="s">
        <v>95</v>
      </c>
      <c r="D28" t="s">
        <v>96</v>
      </c>
      <c r="E28" s="1">
        <v>37.543478260869563</v>
      </c>
      <c r="F28" s="1">
        <v>8.5219565217391295</v>
      </c>
      <c r="G28" s="1">
        <v>0.69836956521739135</v>
      </c>
      <c r="H28" s="2">
        <f t="shared" si="0"/>
        <v>8.1949440065304469E-2</v>
      </c>
      <c r="I28" s="1">
        <v>30.250326086956523</v>
      </c>
      <c r="J28" s="1">
        <v>8.2934782608695645</v>
      </c>
      <c r="K28" s="2">
        <f t="shared" si="1"/>
        <v>0.27416161521794585</v>
      </c>
      <c r="L28" s="1">
        <v>92.280652173913083</v>
      </c>
      <c r="M28" s="1">
        <v>9.0570652173913047</v>
      </c>
      <c r="N28" s="2">
        <f t="shared" si="2"/>
        <v>9.814695717930412E-2</v>
      </c>
    </row>
    <row r="29" spans="1:14" x14ac:dyDescent="0.3">
      <c r="A29" t="s">
        <v>32</v>
      </c>
      <c r="B29" t="s">
        <v>97</v>
      </c>
      <c r="C29" t="s">
        <v>98</v>
      </c>
      <c r="D29" t="s">
        <v>99</v>
      </c>
      <c r="E29" s="1">
        <v>37.326086956521742</v>
      </c>
      <c r="F29" s="1">
        <v>15.589673913043478</v>
      </c>
      <c r="G29" s="1">
        <v>0</v>
      </c>
      <c r="H29" s="2">
        <f t="shared" si="0"/>
        <v>0</v>
      </c>
      <c r="I29" s="1">
        <v>13.336956521739131</v>
      </c>
      <c r="J29" s="1">
        <v>0</v>
      </c>
      <c r="K29" s="2">
        <f t="shared" si="1"/>
        <v>0</v>
      </c>
      <c r="L29" s="1">
        <v>86.450543478260869</v>
      </c>
      <c r="M29" s="1">
        <v>3.6641304347826091</v>
      </c>
      <c r="N29" s="2">
        <f t="shared" si="2"/>
        <v>4.2384122613457059E-2</v>
      </c>
    </row>
    <row r="30" spans="1:14" x14ac:dyDescent="0.3">
      <c r="A30" t="s">
        <v>32</v>
      </c>
      <c r="B30" t="s">
        <v>100</v>
      </c>
      <c r="C30" t="s">
        <v>101</v>
      </c>
      <c r="D30" t="s">
        <v>102</v>
      </c>
      <c r="E30" s="1">
        <v>51.619565217391305</v>
      </c>
      <c r="F30" s="1">
        <v>20.713695652173907</v>
      </c>
      <c r="G30" s="1">
        <v>2.1168478260869565</v>
      </c>
      <c r="H30" s="2">
        <f t="shared" si="0"/>
        <v>0.10219556479120098</v>
      </c>
      <c r="I30" s="1">
        <v>28.873260869565218</v>
      </c>
      <c r="J30" s="1">
        <v>9.6630434782608692</v>
      </c>
      <c r="K30" s="2">
        <f t="shared" si="1"/>
        <v>0.33467101349977785</v>
      </c>
      <c r="L30" s="1">
        <v>128.6945652173913</v>
      </c>
      <c r="M30" s="1">
        <v>15.505434782608695</v>
      </c>
      <c r="N30" s="2">
        <f t="shared" si="2"/>
        <v>0.1204824365070651</v>
      </c>
    </row>
    <row r="31" spans="1:14" x14ac:dyDescent="0.3">
      <c r="A31" t="s">
        <v>32</v>
      </c>
      <c r="B31" t="s">
        <v>103</v>
      </c>
      <c r="C31" t="s">
        <v>104</v>
      </c>
      <c r="D31" t="s">
        <v>105</v>
      </c>
      <c r="E31" s="1">
        <v>54.532608695652172</v>
      </c>
      <c r="F31" s="1">
        <v>45.066086956521737</v>
      </c>
      <c r="G31" s="1">
        <v>0</v>
      </c>
      <c r="H31" s="2">
        <f t="shared" si="0"/>
        <v>0</v>
      </c>
      <c r="I31" s="1">
        <v>0</v>
      </c>
      <c r="J31" s="1">
        <v>0</v>
      </c>
      <c r="K31" s="2">
        <v>0</v>
      </c>
      <c r="L31" s="1">
        <v>159.72195652173914</v>
      </c>
      <c r="M31" s="1">
        <v>10.875</v>
      </c>
      <c r="N31" s="2">
        <f t="shared" si="2"/>
        <v>6.8087069785673734E-2</v>
      </c>
    </row>
    <row r="32" spans="1:14" x14ac:dyDescent="0.3">
      <c r="A32" t="s">
        <v>32</v>
      </c>
      <c r="B32" t="s">
        <v>106</v>
      </c>
      <c r="C32" t="s">
        <v>107</v>
      </c>
      <c r="D32" t="s">
        <v>108</v>
      </c>
      <c r="E32" s="1">
        <v>84.423913043478265</v>
      </c>
      <c r="F32" s="1">
        <v>36.533804347826091</v>
      </c>
      <c r="G32" s="1">
        <v>0</v>
      </c>
      <c r="H32" s="2">
        <f t="shared" si="0"/>
        <v>0</v>
      </c>
      <c r="I32" s="1">
        <v>14.227934782608695</v>
      </c>
      <c r="J32" s="1">
        <v>0.27173913043478259</v>
      </c>
      <c r="K32" s="2">
        <f t="shared" si="1"/>
        <v>1.9098986225811132E-2</v>
      </c>
      <c r="L32" s="1">
        <v>241.51532608695655</v>
      </c>
      <c r="M32" s="1">
        <v>53.821086956521739</v>
      </c>
      <c r="N32" s="2">
        <f t="shared" si="2"/>
        <v>0.222847501351296</v>
      </c>
    </row>
    <row r="33" spans="1:14" x14ac:dyDescent="0.3">
      <c r="A33" t="s">
        <v>32</v>
      </c>
      <c r="B33" t="s">
        <v>109</v>
      </c>
      <c r="C33" t="s">
        <v>110</v>
      </c>
      <c r="D33" t="s">
        <v>99</v>
      </c>
      <c r="E33" s="1">
        <v>81.793478260869563</v>
      </c>
      <c r="F33" s="1">
        <v>36.396739130434781</v>
      </c>
      <c r="G33" s="1">
        <v>0</v>
      </c>
      <c r="H33" s="2">
        <f t="shared" si="0"/>
        <v>0</v>
      </c>
      <c r="I33" s="1">
        <v>35.608695652173914</v>
      </c>
      <c r="J33" s="1">
        <v>0</v>
      </c>
      <c r="K33" s="2">
        <f t="shared" si="1"/>
        <v>0</v>
      </c>
      <c r="L33" s="1">
        <v>271.38315217391306</v>
      </c>
      <c r="M33" s="1">
        <v>0</v>
      </c>
      <c r="N33" s="2">
        <f t="shared" si="2"/>
        <v>0</v>
      </c>
    </row>
    <row r="34" spans="1:14" x14ac:dyDescent="0.3">
      <c r="A34" t="s">
        <v>32</v>
      </c>
      <c r="B34" t="s">
        <v>111</v>
      </c>
      <c r="C34" t="s">
        <v>112</v>
      </c>
      <c r="D34" t="s">
        <v>113</v>
      </c>
      <c r="E34" s="1">
        <v>55.478260869565219</v>
      </c>
      <c r="F34" s="1">
        <v>33.060869565217374</v>
      </c>
      <c r="G34" s="1">
        <v>0.63315217391304346</v>
      </c>
      <c r="H34" s="2">
        <f t="shared" si="0"/>
        <v>1.915110468174646E-2</v>
      </c>
      <c r="I34" s="1">
        <v>26.338152173913041</v>
      </c>
      <c r="J34" s="1">
        <v>3.652173913043478</v>
      </c>
      <c r="K34" s="2">
        <f t="shared" si="1"/>
        <v>0.13866477378245312</v>
      </c>
      <c r="L34" s="1">
        <v>113.45021739130436</v>
      </c>
      <c r="M34" s="1">
        <v>3.4347826086956523</v>
      </c>
      <c r="N34" s="2">
        <f t="shared" si="2"/>
        <v>3.0275681154921425E-2</v>
      </c>
    </row>
    <row r="35" spans="1:14" x14ac:dyDescent="0.3">
      <c r="A35" t="s">
        <v>32</v>
      </c>
      <c r="B35" t="s">
        <v>114</v>
      </c>
      <c r="C35" t="s">
        <v>115</v>
      </c>
      <c r="D35" t="s">
        <v>93</v>
      </c>
      <c r="E35" s="1">
        <v>86.804347826086953</v>
      </c>
      <c r="F35" s="1">
        <v>22</v>
      </c>
      <c r="G35" s="1">
        <v>1.0407608695652173</v>
      </c>
      <c r="H35" s="2">
        <f t="shared" si="0"/>
        <v>4.7307312252964424E-2</v>
      </c>
      <c r="I35" s="1">
        <v>57.747282608695649</v>
      </c>
      <c r="J35" s="1">
        <v>0</v>
      </c>
      <c r="K35" s="2">
        <f t="shared" si="1"/>
        <v>0</v>
      </c>
      <c r="L35" s="1">
        <v>240.14130434782609</v>
      </c>
      <c r="M35" s="1">
        <v>86.573369565217391</v>
      </c>
      <c r="N35" s="2">
        <f t="shared" si="2"/>
        <v>0.3605101163264382</v>
      </c>
    </row>
    <row r="36" spans="1:14" x14ac:dyDescent="0.3">
      <c r="A36" t="s">
        <v>32</v>
      </c>
      <c r="B36" t="s">
        <v>116</v>
      </c>
      <c r="C36" t="s">
        <v>117</v>
      </c>
      <c r="D36" t="s">
        <v>118</v>
      </c>
      <c r="E36" s="1">
        <v>48.043478260869563</v>
      </c>
      <c r="F36" s="1">
        <v>27.991521739130434</v>
      </c>
      <c r="G36" s="1">
        <v>0.69293478260869568</v>
      </c>
      <c r="H36" s="2">
        <f t="shared" si="0"/>
        <v>2.475516654887738E-2</v>
      </c>
      <c r="I36" s="1">
        <v>31.225543478260864</v>
      </c>
      <c r="J36" s="1">
        <v>2.1956521739130435</v>
      </c>
      <c r="K36" s="2">
        <f t="shared" si="1"/>
        <v>7.0315899399530077E-2</v>
      </c>
      <c r="L36" s="1">
        <v>150.7423913043479</v>
      </c>
      <c r="M36" s="1">
        <v>65.255543478260876</v>
      </c>
      <c r="N36" s="2">
        <f t="shared" si="2"/>
        <v>0.43289444272189076</v>
      </c>
    </row>
    <row r="37" spans="1:14" x14ac:dyDescent="0.3">
      <c r="A37" t="s">
        <v>32</v>
      </c>
      <c r="B37" t="s">
        <v>119</v>
      </c>
      <c r="C37" t="s">
        <v>120</v>
      </c>
      <c r="D37" t="s">
        <v>58</v>
      </c>
      <c r="E37" s="1">
        <v>63.380434782608695</v>
      </c>
      <c r="F37" s="1">
        <v>31.434782608695652</v>
      </c>
      <c r="G37" s="1">
        <v>0</v>
      </c>
      <c r="H37" s="2">
        <f t="shared" si="0"/>
        <v>0</v>
      </c>
      <c r="I37" s="1">
        <v>37.75</v>
      </c>
      <c r="J37" s="1">
        <v>4.6739130434782608</v>
      </c>
      <c r="K37" s="2">
        <f t="shared" si="1"/>
        <v>0.12381226605240425</v>
      </c>
      <c r="L37" s="1">
        <v>194.60597826086956</v>
      </c>
      <c r="M37" s="1">
        <v>4.5489130434782608</v>
      </c>
      <c r="N37" s="2">
        <f t="shared" si="2"/>
        <v>2.3374991272778048E-2</v>
      </c>
    </row>
    <row r="38" spans="1:14" x14ac:dyDescent="0.3">
      <c r="A38" t="s">
        <v>32</v>
      </c>
      <c r="B38" t="s">
        <v>121</v>
      </c>
      <c r="C38" t="s">
        <v>122</v>
      </c>
      <c r="D38" t="s">
        <v>123</v>
      </c>
      <c r="E38" s="1">
        <v>40.445652173913047</v>
      </c>
      <c r="F38" s="1">
        <v>7.6630434782608692</v>
      </c>
      <c r="G38" s="1">
        <v>0</v>
      </c>
      <c r="H38" s="2">
        <f t="shared" si="0"/>
        <v>0</v>
      </c>
      <c r="I38" s="1">
        <v>20.695434782608697</v>
      </c>
      <c r="J38" s="1">
        <v>0</v>
      </c>
      <c r="K38" s="2">
        <f t="shared" si="1"/>
        <v>0</v>
      </c>
      <c r="L38" s="1">
        <v>115.03489130434785</v>
      </c>
      <c r="M38" s="1">
        <v>34.331521739130437</v>
      </c>
      <c r="N38" s="2">
        <f t="shared" si="2"/>
        <v>0.29844442281689576</v>
      </c>
    </row>
    <row r="39" spans="1:14" x14ac:dyDescent="0.3">
      <c r="A39" t="s">
        <v>32</v>
      </c>
      <c r="B39" t="s">
        <v>124</v>
      </c>
      <c r="C39" t="s">
        <v>125</v>
      </c>
      <c r="D39" t="s">
        <v>126</v>
      </c>
      <c r="E39" s="1">
        <v>40.847826086956523</v>
      </c>
      <c r="F39" s="1">
        <v>15.032826086956517</v>
      </c>
      <c r="G39" s="1">
        <v>0</v>
      </c>
      <c r="H39" s="2">
        <f t="shared" si="0"/>
        <v>0</v>
      </c>
      <c r="I39" s="1">
        <v>33.423804347826085</v>
      </c>
      <c r="J39" s="1">
        <v>10.195652173913043</v>
      </c>
      <c r="K39" s="2">
        <f t="shared" si="1"/>
        <v>0.30504164241184523</v>
      </c>
      <c r="L39" s="1">
        <v>104.61456521739127</v>
      </c>
      <c r="M39" s="1">
        <v>0.28804347826086957</v>
      </c>
      <c r="N39" s="2">
        <f t="shared" si="2"/>
        <v>2.7533783432766665E-3</v>
      </c>
    </row>
    <row r="40" spans="1:14" x14ac:dyDescent="0.3">
      <c r="A40" t="s">
        <v>32</v>
      </c>
      <c r="B40" t="s">
        <v>127</v>
      </c>
      <c r="C40" t="s">
        <v>57</v>
      </c>
      <c r="D40" t="s">
        <v>58</v>
      </c>
      <c r="E40" s="1">
        <v>116.32608695652173</v>
      </c>
      <c r="F40" s="1">
        <v>33.317934782608695</v>
      </c>
      <c r="G40" s="1">
        <v>3.3858695652173911</v>
      </c>
      <c r="H40" s="2">
        <f t="shared" si="0"/>
        <v>0.10162303237908817</v>
      </c>
      <c r="I40" s="1">
        <v>85.114130434782609</v>
      </c>
      <c r="J40" s="1">
        <v>31.576086956521738</v>
      </c>
      <c r="K40" s="2">
        <f t="shared" si="1"/>
        <v>0.37098524998403676</v>
      </c>
      <c r="L40" s="1">
        <v>398.09510869565219</v>
      </c>
      <c r="M40" s="1">
        <v>44.339673913043477</v>
      </c>
      <c r="N40" s="2">
        <f t="shared" si="2"/>
        <v>0.1113795998607499</v>
      </c>
    </row>
    <row r="41" spans="1:14" x14ac:dyDescent="0.3">
      <c r="A41" t="s">
        <v>32</v>
      </c>
      <c r="B41" t="s">
        <v>128</v>
      </c>
      <c r="C41" t="s">
        <v>129</v>
      </c>
      <c r="D41" t="s">
        <v>130</v>
      </c>
      <c r="E41" s="1">
        <v>65.065217391304344</v>
      </c>
      <c r="F41" s="1">
        <v>65.578695652173906</v>
      </c>
      <c r="G41" s="1">
        <v>0</v>
      </c>
      <c r="H41" s="2">
        <f t="shared" si="0"/>
        <v>0</v>
      </c>
      <c r="I41" s="1">
        <v>26.326956521739131</v>
      </c>
      <c r="J41" s="1">
        <v>0</v>
      </c>
      <c r="K41" s="2">
        <f t="shared" si="1"/>
        <v>0</v>
      </c>
      <c r="L41" s="1">
        <v>138.85510869565223</v>
      </c>
      <c r="M41" s="1">
        <v>0</v>
      </c>
      <c r="N41" s="2">
        <f t="shared" si="2"/>
        <v>0</v>
      </c>
    </row>
    <row r="42" spans="1:14" x14ac:dyDescent="0.3">
      <c r="A42" t="s">
        <v>32</v>
      </c>
      <c r="B42" t="s">
        <v>131</v>
      </c>
      <c r="C42" t="s">
        <v>40</v>
      </c>
      <c r="D42" t="s">
        <v>41</v>
      </c>
      <c r="E42" s="1">
        <v>237.03260869565219</v>
      </c>
      <c r="F42" s="1">
        <v>104.34782608695652</v>
      </c>
      <c r="G42" s="1">
        <v>29.380434782608695</v>
      </c>
      <c r="H42" s="2">
        <f t="shared" si="0"/>
        <v>0.28156249999999999</v>
      </c>
      <c r="I42" s="1">
        <v>123.66032608695652</v>
      </c>
      <c r="J42" s="1">
        <v>21.771739130434781</v>
      </c>
      <c r="K42" s="2">
        <f t="shared" si="1"/>
        <v>0.17606082580701871</v>
      </c>
      <c r="L42" s="1">
        <v>834.16706521739127</v>
      </c>
      <c r="M42" s="1">
        <v>0</v>
      </c>
      <c r="N42" s="2">
        <f t="shared" si="2"/>
        <v>0</v>
      </c>
    </row>
    <row r="43" spans="1:14" x14ac:dyDescent="0.3">
      <c r="A43" t="s">
        <v>32</v>
      </c>
      <c r="B43" t="s">
        <v>132</v>
      </c>
      <c r="C43" t="s">
        <v>133</v>
      </c>
      <c r="D43" t="s">
        <v>134</v>
      </c>
      <c r="E43" s="1">
        <v>26.804347826086957</v>
      </c>
      <c r="F43" s="1">
        <v>15.771630434782617</v>
      </c>
      <c r="G43" s="1">
        <v>5.3980434782608713</v>
      </c>
      <c r="H43" s="2">
        <f t="shared" si="0"/>
        <v>0.34226286879992274</v>
      </c>
      <c r="I43" s="1">
        <v>16.384782608695652</v>
      </c>
      <c r="J43" s="1">
        <v>0</v>
      </c>
      <c r="K43" s="2">
        <f t="shared" si="1"/>
        <v>0</v>
      </c>
      <c r="L43" s="1">
        <v>89.331304347826077</v>
      </c>
      <c r="M43" s="1">
        <v>0</v>
      </c>
      <c r="N43" s="2">
        <f t="shared" si="2"/>
        <v>0</v>
      </c>
    </row>
    <row r="44" spans="1:14" x14ac:dyDescent="0.3">
      <c r="A44" t="s">
        <v>32</v>
      </c>
      <c r="B44" t="s">
        <v>135</v>
      </c>
      <c r="C44" t="s">
        <v>136</v>
      </c>
      <c r="D44" t="s">
        <v>137</v>
      </c>
      <c r="E44" s="1">
        <v>28.293478260869566</v>
      </c>
      <c r="F44" s="1">
        <v>18.657608695652176</v>
      </c>
      <c r="G44" s="1">
        <v>0</v>
      </c>
      <c r="H44" s="2">
        <f t="shared" si="0"/>
        <v>0</v>
      </c>
      <c r="I44" s="1">
        <v>6.2255434782608692</v>
      </c>
      <c r="J44" s="1">
        <v>0.53260869565217395</v>
      </c>
      <c r="K44" s="2">
        <f t="shared" si="1"/>
        <v>8.5552160628546495E-2</v>
      </c>
      <c r="L44" s="1">
        <v>81.266304347826093</v>
      </c>
      <c r="M44" s="1">
        <v>7.7826086956521738</v>
      </c>
      <c r="N44" s="2">
        <f t="shared" si="2"/>
        <v>9.5766735772085859E-2</v>
      </c>
    </row>
    <row r="45" spans="1:14" x14ac:dyDescent="0.3">
      <c r="A45" t="s">
        <v>32</v>
      </c>
      <c r="B45" t="s">
        <v>138</v>
      </c>
      <c r="C45" t="s">
        <v>139</v>
      </c>
      <c r="D45" t="s">
        <v>35</v>
      </c>
      <c r="E45" s="1">
        <v>35.217391304347828</v>
      </c>
      <c r="F45" s="1">
        <v>16.078043478260867</v>
      </c>
      <c r="G45" s="1">
        <v>0.2608695652173913</v>
      </c>
      <c r="H45" s="2">
        <f t="shared" si="0"/>
        <v>1.6225205857299318E-2</v>
      </c>
      <c r="I45" s="1">
        <v>20.701086956521738</v>
      </c>
      <c r="J45" s="1">
        <v>4.1521739130434785</v>
      </c>
      <c r="K45" s="2">
        <f t="shared" si="1"/>
        <v>0.20057757941716989</v>
      </c>
      <c r="L45" s="1">
        <v>94.634673913043486</v>
      </c>
      <c r="M45" s="1">
        <v>37.108695652173914</v>
      </c>
      <c r="N45" s="2">
        <f t="shared" si="2"/>
        <v>0.3921257834762743</v>
      </c>
    </row>
    <row r="46" spans="1:14" x14ac:dyDescent="0.3">
      <c r="A46" t="s">
        <v>32</v>
      </c>
      <c r="B46" t="s">
        <v>140</v>
      </c>
      <c r="C46" t="s">
        <v>141</v>
      </c>
      <c r="D46" t="s">
        <v>123</v>
      </c>
      <c r="E46" s="1">
        <v>48.771739130434781</v>
      </c>
      <c r="F46" s="1">
        <v>30.675543478260874</v>
      </c>
      <c r="G46" s="1">
        <v>0</v>
      </c>
      <c r="H46" s="2">
        <f t="shared" si="0"/>
        <v>0</v>
      </c>
      <c r="I46" s="1">
        <v>10.822826086956523</v>
      </c>
      <c r="J46" s="1">
        <v>0</v>
      </c>
      <c r="K46" s="2">
        <f t="shared" si="1"/>
        <v>0</v>
      </c>
      <c r="L46" s="1">
        <v>117.91108695652171</v>
      </c>
      <c r="M46" s="1">
        <v>0</v>
      </c>
      <c r="N46" s="2">
        <f t="shared" si="2"/>
        <v>0</v>
      </c>
    </row>
    <row r="47" spans="1:14" x14ac:dyDescent="0.3">
      <c r="A47" t="s">
        <v>32</v>
      </c>
      <c r="B47" t="s">
        <v>142</v>
      </c>
      <c r="C47" t="s">
        <v>143</v>
      </c>
      <c r="D47" t="s">
        <v>81</v>
      </c>
      <c r="E47" s="1">
        <v>39.510869565217391</v>
      </c>
      <c r="F47" s="1">
        <v>21.16782608695652</v>
      </c>
      <c r="G47" s="1">
        <v>0</v>
      </c>
      <c r="H47" s="2">
        <f t="shared" si="0"/>
        <v>0</v>
      </c>
      <c r="I47" s="1">
        <v>15.465869565217393</v>
      </c>
      <c r="J47" s="1">
        <v>0</v>
      </c>
      <c r="K47" s="2">
        <f t="shared" si="1"/>
        <v>0</v>
      </c>
      <c r="L47" s="1">
        <v>62.880434782608695</v>
      </c>
      <c r="M47" s="1">
        <v>0</v>
      </c>
      <c r="N47" s="2">
        <f t="shared" si="2"/>
        <v>0</v>
      </c>
    </row>
    <row r="48" spans="1:14" x14ac:dyDescent="0.3">
      <c r="A48" t="s">
        <v>32</v>
      </c>
      <c r="B48" t="s">
        <v>144</v>
      </c>
      <c r="C48" t="s">
        <v>145</v>
      </c>
      <c r="D48" t="s">
        <v>146</v>
      </c>
      <c r="E48" s="1">
        <v>34.717391304347828</v>
      </c>
      <c r="F48" s="1">
        <v>7.5709782608695662</v>
      </c>
      <c r="G48" s="1">
        <v>0</v>
      </c>
      <c r="H48" s="2">
        <f t="shared" si="0"/>
        <v>0</v>
      </c>
      <c r="I48" s="1">
        <v>23.515217391304358</v>
      </c>
      <c r="J48" s="1">
        <v>3.2717391304347827</v>
      </c>
      <c r="K48" s="2">
        <f t="shared" si="1"/>
        <v>0.13913284644540994</v>
      </c>
      <c r="L48" s="1">
        <v>83.151630434782618</v>
      </c>
      <c r="M48" s="1">
        <v>26.453043478260874</v>
      </c>
      <c r="N48" s="2">
        <f t="shared" si="2"/>
        <v>0.31813018385741082</v>
      </c>
    </row>
    <row r="49" spans="1:14" x14ac:dyDescent="0.3">
      <c r="A49" t="s">
        <v>32</v>
      </c>
      <c r="B49" t="s">
        <v>147</v>
      </c>
      <c r="C49" t="s">
        <v>148</v>
      </c>
      <c r="D49" t="s">
        <v>90</v>
      </c>
      <c r="E49" s="1">
        <v>51.119565217391305</v>
      </c>
      <c r="F49" s="1">
        <v>36.809782608695649</v>
      </c>
      <c r="G49" s="1">
        <v>0</v>
      </c>
      <c r="H49" s="2">
        <f t="shared" si="0"/>
        <v>0</v>
      </c>
      <c r="I49" s="1">
        <v>20.4375</v>
      </c>
      <c r="J49" s="1">
        <v>0</v>
      </c>
      <c r="K49" s="2">
        <f t="shared" si="1"/>
        <v>0</v>
      </c>
      <c r="L49" s="1">
        <v>109.33967391304348</v>
      </c>
      <c r="M49" s="1">
        <v>7.1086956521739131</v>
      </c>
      <c r="N49" s="2">
        <f t="shared" si="2"/>
        <v>6.5014787384745379E-2</v>
      </c>
    </row>
    <row r="50" spans="1:14" x14ac:dyDescent="0.3">
      <c r="A50" t="s">
        <v>32</v>
      </c>
      <c r="B50" t="s">
        <v>149</v>
      </c>
      <c r="C50" t="s">
        <v>150</v>
      </c>
      <c r="D50" t="s">
        <v>151</v>
      </c>
      <c r="E50" s="1">
        <v>24.521739130434781</v>
      </c>
      <c r="F50" s="1">
        <v>10.48586956521739</v>
      </c>
      <c r="G50" s="1">
        <v>4.9456521739130439</v>
      </c>
      <c r="H50" s="2">
        <f t="shared" si="0"/>
        <v>0.47164921737327675</v>
      </c>
      <c r="I50" s="1">
        <v>19.144456521739126</v>
      </c>
      <c r="J50" s="1">
        <v>6.9130434782608692</v>
      </c>
      <c r="K50" s="2">
        <f t="shared" si="1"/>
        <v>0.36109896723424312</v>
      </c>
      <c r="L50" s="1">
        <v>79.531630434782599</v>
      </c>
      <c r="M50" s="1">
        <v>5.3886956521739133</v>
      </c>
      <c r="N50" s="2">
        <f t="shared" si="2"/>
        <v>6.7755377611587411E-2</v>
      </c>
    </row>
    <row r="51" spans="1:14" x14ac:dyDescent="0.3">
      <c r="A51" t="s">
        <v>32</v>
      </c>
      <c r="B51" t="s">
        <v>152</v>
      </c>
      <c r="C51" t="s">
        <v>153</v>
      </c>
      <c r="D51" t="s">
        <v>154</v>
      </c>
      <c r="E51" s="1">
        <v>38.967391304347828</v>
      </c>
      <c r="F51" s="1">
        <v>31.326086956521738</v>
      </c>
      <c r="G51" s="1">
        <v>0</v>
      </c>
      <c r="H51" s="2">
        <f t="shared" si="0"/>
        <v>0</v>
      </c>
      <c r="I51" s="1">
        <v>9.1086956521739122</v>
      </c>
      <c r="J51" s="1">
        <v>0</v>
      </c>
      <c r="K51" s="2">
        <f t="shared" si="1"/>
        <v>0</v>
      </c>
      <c r="L51" s="1">
        <v>89.483152173913055</v>
      </c>
      <c r="M51" s="1">
        <v>0</v>
      </c>
      <c r="N51" s="2">
        <f t="shared" si="2"/>
        <v>0</v>
      </c>
    </row>
    <row r="52" spans="1:14" x14ac:dyDescent="0.3">
      <c r="A52" t="s">
        <v>32</v>
      </c>
      <c r="B52" t="s">
        <v>155</v>
      </c>
      <c r="C52" t="s">
        <v>50</v>
      </c>
      <c r="D52" t="s">
        <v>51</v>
      </c>
      <c r="E52" s="1">
        <v>120.89130434782609</v>
      </c>
      <c r="F52" s="1">
        <v>65.915760869565219</v>
      </c>
      <c r="G52" s="1">
        <v>0</v>
      </c>
      <c r="H52" s="2">
        <f t="shared" si="0"/>
        <v>0</v>
      </c>
      <c r="I52" s="1">
        <v>106.86141304347827</v>
      </c>
      <c r="J52" s="1">
        <v>0</v>
      </c>
      <c r="K52" s="2">
        <f t="shared" si="1"/>
        <v>0</v>
      </c>
      <c r="L52" s="1">
        <v>380.92826086956524</v>
      </c>
      <c r="M52" s="1">
        <v>0</v>
      </c>
      <c r="N52" s="2">
        <f t="shared" si="2"/>
        <v>0</v>
      </c>
    </row>
    <row r="53" spans="1:14" x14ac:dyDescent="0.3">
      <c r="A53" t="s">
        <v>32</v>
      </c>
      <c r="B53" t="s">
        <v>156</v>
      </c>
      <c r="C53" t="s">
        <v>157</v>
      </c>
      <c r="D53" t="s">
        <v>99</v>
      </c>
      <c r="E53" s="1">
        <v>29.826086956521738</v>
      </c>
      <c r="F53" s="1">
        <v>19.707173913043476</v>
      </c>
      <c r="G53" s="1">
        <v>0</v>
      </c>
      <c r="H53" s="2">
        <f t="shared" si="0"/>
        <v>0</v>
      </c>
      <c r="I53" s="1">
        <v>19.919782608695652</v>
      </c>
      <c r="J53" s="1">
        <v>4.5217391304347823</v>
      </c>
      <c r="K53" s="2">
        <f t="shared" si="1"/>
        <v>0.22699741353908612</v>
      </c>
      <c r="L53" s="1">
        <v>81.267608695652186</v>
      </c>
      <c r="M53" s="1">
        <v>2.6902173913043477</v>
      </c>
      <c r="N53" s="2">
        <f t="shared" si="2"/>
        <v>3.3103193689126897E-2</v>
      </c>
    </row>
    <row r="54" spans="1:14" x14ac:dyDescent="0.3">
      <c r="A54" t="s">
        <v>32</v>
      </c>
      <c r="B54" t="s">
        <v>158</v>
      </c>
      <c r="C54" t="s">
        <v>159</v>
      </c>
      <c r="D54" t="s">
        <v>160</v>
      </c>
      <c r="E54" s="1">
        <v>159.02173913043478</v>
      </c>
      <c r="F54" s="1">
        <v>41.225543478260867</v>
      </c>
      <c r="G54" s="1">
        <v>1.5815217391304348</v>
      </c>
      <c r="H54" s="2">
        <f t="shared" si="0"/>
        <v>3.8362665612022943E-2</v>
      </c>
      <c r="I54" s="1">
        <v>97.866847826086953</v>
      </c>
      <c r="J54" s="1">
        <v>4.6739130434782608</v>
      </c>
      <c r="K54" s="2">
        <f t="shared" si="1"/>
        <v>4.7757878661668751E-2</v>
      </c>
      <c r="L54" s="1">
        <v>492.58945652173918</v>
      </c>
      <c r="M54" s="1">
        <v>0</v>
      </c>
      <c r="N54" s="2">
        <f t="shared" si="2"/>
        <v>0</v>
      </c>
    </row>
    <row r="55" spans="1:14" x14ac:dyDescent="0.3">
      <c r="A55" t="s">
        <v>32</v>
      </c>
      <c r="B55" t="s">
        <v>161</v>
      </c>
      <c r="C55" t="s">
        <v>162</v>
      </c>
      <c r="D55" t="s">
        <v>163</v>
      </c>
      <c r="E55" s="1">
        <v>37.989130434782609</v>
      </c>
      <c r="F55" s="1">
        <v>7.6059782608695654</v>
      </c>
      <c r="G55" s="1">
        <v>7.2907608695652177</v>
      </c>
      <c r="H55" s="2">
        <f t="shared" si="0"/>
        <v>0.95855662736691682</v>
      </c>
      <c r="I55" s="1">
        <v>19.076086956521738</v>
      </c>
      <c r="J55" s="1">
        <v>4.5652173913043477</v>
      </c>
      <c r="K55" s="2">
        <f t="shared" si="1"/>
        <v>0.23931623931623933</v>
      </c>
      <c r="L55" s="1">
        <v>71.380434782608702</v>
      </c>
      <c r="M55" s="1">
        <v>13.244565217391305</v>
      </c>
      <c r="N55" s="2">
        <f t="shared" si="2"/>
        <v>0.1855489569057408</v>
      </c>
    </row>
    <row r="56" spans="1:14" x14ac:dyDescent="0.3">
      <c r="A56" t="s">
        <v>32</v>
      </c>
      <c r="B56" t="s">
        <v>164</v>
      </c>
      <c r="C56" t="s">
        <v>165</v>
      </c>
      <c r="D56" t="s">
        <v>166</v>
      </c>
      <c r="E56" s="1">
        <v>35.978260869565219</v>
      </c>
      <c r="F56" s="1">
        <v>17.016413043478259</v>
      </c>
      <c r="G56" s="1">
        <v>8.0028260869565209</v>
      </c>
      <c r="H56" s="2">
        <f t="shared" si="0"/>
        <v>0.47030041328384997</v>
      </c>
      <c r="I56" s="1">
        <v>21.554239130434777</v>
      </c>
      <c r="J56" s="1">
        <v>1.4782608695652173</v>
      </c>
      <c r="K56" s="2">
        <f t="shared" si="1"/>
        <v>6.8583300974790609E-2</v>
      </c>
      <c r="L56" s="1">
        <v>98.219021739130426</v>
      </c>
      <c r="M56" s="1">
        <v>29.307065217391305</v>
      </c>
      <c r="N56" s="2">
        <f t="shared" si="2"/>
        <v>0.29838482096910746</v>
      </c>
    </row>
    <row r="57" spans="1:14" x14ac:dyDescent="0.3">
      <c r="A57" t="s">
        <v>32</v>
      </c>
      <c r="B57" t="s">
        <v>167</v>
      </c>
      <c r="C57" t="s">
        <v>40</v>
      </c>
      <c r="D57" t="s">
        <v>41</v>
      </c>
      <c r="E57" s="1">
        <v>10.260869565217391</v>
      </c>
      <c r="F57" s="1">
        <v>62.766304347826086</v>
      </c>
      <c r="G57" s="1">
        <v>0</v>
      </c>
      <c r="H57" s="2">
        <f t="shared" si="0"/>
        <v>0</v>
      </c>
      <c r="I57" s="1">
        <v>2.6875</v>
      </c>
      <c r="J57" s="1">
        <v>0</v>
      </c>
      <c r="K57" s="2">
        <f t="shared" si="1"/>
        <v>0</v>
      </c>
      <c r="L57" s="1">
        <v>13.584239130434783</v>
      </c>
      <c r="M57" s="1">
        <v>0</v>
      </c>
      <c r="N57" s="2">
        <f t="shared" si="2"/>
        <v>0</v>
      </c>
    </row>
    <row r="58" spans="1:14" x14ac:dyDescent="0.3">
      <c r="A58" t="s">
        <v>32</v>
      </c>
      <c r="B58" t="s">
        <v>168</v>
      </c>
      <c r="C58" t="s">
        <v>169</v>
      </c>
      <c r="D58" t="s">
        <v>170</v>
      </c>
      <c r="E58" s="1">
        <v>72.978260869565219</v>
      </c>
      <c r="F58" s="1">
        <v>39.271739130434781</v>
      </c>
      <c r="G58" s="1">
        <v>1.3152173913043479</v>
      </c>
      <c r="H58" s="2">
        <f t="shared" si="0"/>
        <v>3.3490174370329369E-2</v>
      </c>
      <c r="I58" s="1">
        <v>41.241847826086953</v>
      </c>
      <c r="J58" s="1">
        <v>0.31521739130434784</v>
      </c>
      <c r="K58" s="2">
        <f t="shared" si="1"/>
        <v>7.6431442314027816E-3</v>
      </c>
      <c r="L58" s="1">
        <v>213.8233695652174</v>
      </c>
      <c r="M58" s="1">
        <v>30.010869565217391</v>
      </c>
      <c r="N58" s="2">
        <f t="shared" si="2"/>
        <v>0.14035355268341657</v>
      </c>
    </row>
    <row r="59" spans="1:14" x14ac:dyDescent="0.3">
      <c r="A59" t="s">
        <v>32</v>
      </c>
      <c r="B59" t="s">
        <v>171</v>
      </c>
      <c r="C59" t="s">
        <v>172</v>
      </c>
      <c r="D59" t="s">
        <v>151</v>
      </c>
      <c r="E59" s="1">
        <v>117.1304347826087</v>
      </c>
      <c r="F59" s="1">
        <v>80.496413043478256</v>
      </c>
      <c r="G59" s="1">
        <v>0</v>
      </c>
      <c r="H59" s="2">
        <f t="shared" si="0"/>
        <v>0</v>
      </c>
      <c r="I59" s="1">
        <v>27.809782608695652</v>
      </c>
      <c r="J59" s="1">
        <v>0</v>
      </c>
      <c r="K59" s="2">
        <f t="shared" si="1"/>
        <v>0</v>
      </c>
      <c r="L59" s="1">
        <v>263.125</v>
      </c>
      <c r="M59" s="1">
        <v>0</v>
      </c>
      <c r="N59" s="2">
        <f t="shared" si="2"/>
        <v>0</v>
      </c>
    </row>
    <row r="60" spans="1:14" x14ac:dyDescent="0.3">
      <c r="A60" t="s">
        <v>32</v>
      </c>
      <c r="B60" t="s">
        <v>173</v>
      </c>
      <c r="C60" t="s">
        <v>174</v>
      </c>
      <c r="D60" t="s">
        <v>175</v>
      </c>
      <c r="E60" s="1">
        <v>44.804347826086953</v>
      </c>
      <c r="F60" s="1">
        <v>26.255434782608695</v>
      </c>
      <c r="G60" s="1">
        <v>0</v>
      </c>
      <c r="H60" s="2">
        <f t="shared" si="0"/>
        <v>0</v>
      </c>
      <c r="I60" s="1">
        <v>28.945652173913043</v>
      </c>
      <c r="J60" s="1">
        <v>0</v>
      </c>
      <c r="K60" s="2">
        <f t="shared" si="1"/>
        <v>0</v>
      </c>
      <c r="L60" s="1">
        <v>102.16336956521738</v>
      </c>
      <c r="M60" s="1">
        <v>0</v>
      </c>
      <c r="N60" s="2">
        <f t="shared" si="2"/>
        <v>0</v>
      </c>
    </row>
    <row r="61" spans="1:14" x14ac:dyDescent="0.3">
      <c r="A61" t="s">
        <v>32</v>
      </c>
      <c r="B61" t="s">
        <v>176</v>
      </c>
      <c r="C61" t="s">
        <v>40</v>
      </c>
      <c r="D61" t="s">
        <v>41</v>
      </c>
      <c r="E61" s="1">
        <v>69.456521739130437</v>
      </c>
      <c r="F61" s="1">
        <v>39.960108695652174</v>
      </c>
      <c r="G61" s="1">
        <v>0</v>
      </c>
      <c r="H61" s="2">
        <f t="shared" si="0"/>
        <v>0</v>
      </c>
      <c r="I61" s="1">
        <v>48.157608695652172</v>
      </c>
      <c r="J61" s="1">
        <v>0</v>
      </c>
      <c r="K61" s="2">
        <f t="shared" si="1"/>
        <v>0</v>
      </c>
      <c r="L61" s="1">
        <v>225.71576086956523</v>
      </c>
      <c r="M61" s="1">
        <v>0</v>
      </c>
      <c r="N61" s="2">
        <f t="shared" si="2"/>
        <v>0</v>
      </c>
    </row>
    <row r="62" spans="1:14" x14ac:dyDescent="0.3">
      <c r="A62" t="s">
        <v>32</v>
      </c>
      <c r="B62" t="s">
        <v>177</v>
      </c>
      <c r="C62" t="s">
        <v>178</v>
      </c>
      <c r="D62" t="s">
        <v>175</v>
      </c>
      <c r="E62" s="1">
        <v>30.228260869565219</v>
      </c>
      <c r="F62" s="1">
        <v>12.445652173913036</v>
      </c>
      <c r="G62" s="1">
        <v>0</v>
      </c>
      <c r="H62" s="2">
        <f t="shared" si="0"/>
        <v>0</v>
      </c>
      <c r="I62" s="1">
        <v>23.482608695652164</v>
      </c>
      <c r="J62" s="1">
        <v>0</v>
      </c>
      <c r="K62" s="2">
        <f t="shared" si="1"/>
        <v>0</v>
      </c>
      <c r="L62" s="1">
        <v>86.460869565217394</v>
      </c>
      <c r="M62" s="1">
        <v>0</v>
      </c>
      <c r="N62" s="2">
        <f t="shared" si="2"/>
        <v>0</v>
      </c>
    </row>
    <row r="63" spans="1:14" x14ac:dyDescent="0.3">
      <c r="A63" t="s">
        <v>32</v>
      </c>
      <c r="B63" t="s">
        <v>179</v>
      </c>
      <c r="C63" t="s">
        <v>172</v>
      </c>
      <c r="D63" t="s">
        <v>151</v>
      </c>
      <c r="E63" s="1">
        <v>84.043478260869563</v>
      </c>
      <c r="F63" s="1">
        <v>59.048913043478258</v>
      </c>
      <c r="G63" s="1">
        <v>0</v>
      </c>
      <c r="H63" s="2">
        <f t="shared" si="0"/>
        <v>0</v>
      </c>
      <c r="I63" s="1">
        <v>31.413043478260871</v>
      </c>
      <c r="J63" s="1">
        <v>0.60869565217391308</v>
      </c>
      <c r="K63" s="2">
        <f t="shared" si="1"/>
        <v>1.9377162629757787E-2</v>
      </c>
      <c r="L63" s="1">
        <v>328.36413043478262</v>
      </c>
      <c r="M63" s="1">
        <v>28.065217391304348</v>
      </c>
      <c r="N63" s="2">
        <f t="shared" si="2"/>
        <v>8.5469802545556861E-2</v>
      </c>
    </row>
    <row r="64" spans="1:14" x14ac:dyDescent="0.3">
      <c r="A64" t="s">
        <v>32</v>
      </c>
      <c r="B64" t="s">
        <v>180</v>
      </c>
      <c r="C64" t="s">
        <v>181</v>
      </c>
      <c r="D64" t="s">
        <v>182</v>
      </c>
      <c r="E64" s="1">
        <v>29.706521739130434</v>
      </c>
      <c r="F64" s="1">
        <v>28.506086956521735</v>
      </c>
      <c r="G64" s="1">
        <v>10.501956521739132</v>
      </c>
      <c r="H64" s="2">
        <f t="shared" si="0"/>
        <v>0.36841101824171812</v>
      </c>
      <c r="I64" s="1">
        <v>5.5076086956521735</v>
      </c>
      <c r="J64" s="1">
        <v>0</v>
      </c>
      <c r="K64" s="2">
        <f t="shared" si="1"/>
        <v>0</v>
      </c>
      <c r="L64" s="1">
        <v>57.485760869565233</v>
      </c>
      <c r="M64" s="1">
        <v>19.659239130434784</v>
      </c>
      <c r="N64" s="2">
        <f t="shared" si="2"/>
        <v>0.34198449899691602</v>
      </c>
    </row>
    <row r="65" spans="1:14" x14ac:dyDescent="0.3">
      <c r="A65" t="s">
        <v>32</v>
      </c>
      <c r="B65" t="s">
        <v>183</v>
      </c>
      <c r="C65" t="s">
        <v>184</v>
      </c>
      <c r="D65" t="s">
        <v>185</v>
      </c>
      <c r="E65" s="1">
        <v>40.108695652173914</v>
      </c>
      <c r="F65" s="1">
        <v>14.375326086956521</v>
      </c>
      <c r="G65" s="1">
        <v>0</v>
      </c>
      <c r="H65" s="2">
        <f t="shared" si="0"/>
        <v>0</v>
      </c>
      <c r="I65" s="1">
        <v>23.923913043478262</v>
      </c>
      <c r="J65" s="1">
        <v>0</v>
      </c>
      <c r="K65" s="2">
        <f t="shared" si="1"/>
        <v>0</v>
      </c>
      <c r="L65" s="1">
        <v>95.155108695652174</v>
      </c>
      <c r="M65" s="1">
        <v>33.135869565217391</v>
      </c>
      <c r="N65" s="2">
        <f t="shared" si="2"/>
        <v>0.34823006372890031</v>
      </c>
    </row>
    <row r="66" spans="1:14" x14ac:dyDescent="0.3">
      <c r="A66" t="s">
        <v>32</v>
      </c>
      <c r="B66" t="s">
        <v>186</v>
      </c>
      <c r="C66" t="s">
        <v>40</v>
      </c>
      <c r="D66" t="s">
        <v>41</v>
      </c>
      <c r="E66" s="1">
        <v>97.684782608695656</v>
      </c>
      <c r="F66" s="1">
        <v>63.217391304347828</v>
      </c>
      <c r="G66" s="1">
        <v>0.87771739130434778</v>
      </c>
      <c r="H66" s="2">
        <f t="shared" ref="H66:H78" si="3">G66/F66</f>
        <v>1.388411279229711E-2</v>
      </c>
      <c r="I66" s="1">
        <v>28.682065217391305</v>
      </c>
      <c r="J66" s="1">
        <v>0.89130434782608692</v>
      </c>
      <c r="K66" s="2">
        <f t="shared" ref="K66:K78" si="4">J66/I66</f>
        <v>3.1075319753671244E-2</v>
      </c>
      <c r="L66" s="1">
        <v>314.65760869565219</v>
      </c>
      <c r="M66" s="1">
        <v>0</v>
      </c>
      <c r="N66" s="2">
        <f t="shared" ref="N66:N78" si="5">M66/L66</f>
        <v>0</v>
      </c>
    </row>
    <row r="67" spans="1:14" x14ac:dyDescent="0.3">
      <c r="A67" t="s">
        <v>32</v>
      </c>
      <c r="B67" t="s">
        <v>187</v>
      </c>
      <c r="C67" t="s">
        <v>188</v>
      </c>
      <c r="D67" t="s">
        <v>189</v>
      </c>
      <c r="E67" s="1">
        <v>48.695652173913047</v>
      </c>
      <c r="F67" s="1">
        <v>21.396739130434781</v>
      </c>
      <c r="G67" s="1">
        <v>0</v>
      </c>
      <c r="H67" s="2">
        <f t="shared" si="3"/>
        <v>0</v>
      </c>
      <c r="I67" s="1">
        <v>27.277173913043477</v>
      </c>
      <c r="J67" s="1">
        <v>0</v>
      </c>
      <c r="K67" s="2">
        <f t="shared" si="4"/>
        <v>0</v>
      </c>
      <c r="L67" s="1">
        <v>142.15489130434781</v>
      </c>
      <c r="M67" s="1">
        <v>45.682065217391305</v>
      </c>
      <c r="N67" s="2">
        <f t="shared" si="5"/>
        <v>0.32135415671056911</v>
      </c>
    </row>
    <row r="68" spans="1:14" x14ac:dyDescent="0.3">
      <c r="A68" t="s">
        <v>32</v>
      </c>
      <c r="B68" t="s">
        <v>190</v>
      </c>
      <c r="C68" t="s">
        <v>57</v>
      </c>
      <c r="D68" t="s">
        <v>58</v>
      </c>
      <c r="E68" s="1">
        <v>122.71739130434783</v>
      </c>
      <c r="F68" s="1">
        <v>50.899456521739133</v>
      </c>
      <c r="G68" s="1">
        <v>1.2309782608695652</v>
      </c>
      <c r="H68" s="2">
        <f t="shared" si="3"/>
        <v>2.4184506967059951E-2</v>
      </c>
      <c r="I68" s="1">
        <v>51.201086956521742</v>
      </c>
      <c r="J68" s="1">
        <v>11.434782608695652</v>
      </c>
      <c r="K68" s="2">
        <f t="shared" si="4"/>
        <v>0.22333085659696422</v>
      </c>
      <c r="L68" s="1">
        <v>383.56521739130437</v>
      </c>
      <c r="M68" s="1">
        <v>0</v>
      </c>
      <c r="N68" s="2">
        <f t="shared" si="5"/>
        <v>0</v>
      </c>
    </row>
    <row r="69" spans="1:14" x14ac:dyDescent="0.3">
      <c r="A69" t="s">
        <v>32</v>
      </c>
      <c r="B69" t="s">
        <v>191</v>
      </c>
      <c r="C69" t="s">
        <v>50</v>
      </c>
      <c r="D69" t="s">
        <v>51</v>
      </c>
      <c r="E69" s="1">
        <v>59.913043478260867</v>
      </c>
      <c r="F69" s="1">
        <v>29.494565217391305</v>
      </c>
      <c r="G69" s="1">
        <v>2.9157608695652173</v>
      </c>
      <c r="H69" s="2">
        <f t="shared" si="3"/>
        <v>9.8857564031693379E-2</v>
      </c>
      <c r="I69" s="1">
        <v>69.73521739130436</v>
      </c>
      <c r="J69" s="1">
        <v>16.206521739130434</v>
      </c>
      <c r="K69" s="2">
        <f t="shared" si="4"/>
        <v>0.23240082049491551</v>
      </c>
      <c r="L69" s="1">
        <v>167.02804347826086</v>
      </c>
      <c r="M69" s="1">
        <v>0</v>
      </c>
      <c r="N69" s="2">
        <f t="shared" si="5"/>
        <v>0</v>
      </c>
    </row>
    <row r="70" spans="1:14" x14ac:dyDescent="0.3">
      <c r="A70" t="s">
        <v>32</v>
      </c>
      <c r="B70" t="s">
        <v>192</v>
      </c>
      <c r="C70" t="s">
        <v>193</v>
      </c>
      <c r="D70" t="s">
        <v>55</v>
      </c>
      <c r="E70" s="1">
        <v>27.434782608695652</v>
      </c>
      <c r="F70" s="1">
        <v>19.956521739130434</v>
      </c>
      <c r="G70" s="1">
        <v>10.043478260869565</v>
      </c>
      <c r="H70" s="2">
        <f t="shared" si="3"/>
        <v>0.50326797385620914</v>
      </c>
      <c r="I70" s="1">
        <v>7.0434782608695654</v>
      </c>
      <c r="J70" s="1">
        <v>1.173913043478261</v>
      </c>
      <c r="K70" s="2">
        <f t="shared" si="4"/>
        <v>0.16666666666666669</v>
      </c>
      <c r="L70" s="1">
        <v>69.630434782608702</v>
      </c>
      <c r="M70" s="1">
        <v>11.021739130434783</v>
      </c>
      <c r="N70" s="2">
        <f t="shared" si="5"/>
        <v>0.15828910396503276</v>
      </c>
    </row>
    <row r="71" spans="1:14" x14ac:dyDescent="0.3">
      <c r="A71" t="s">
        <v>32</v>
      </c>
      <c r="B71" t="s">
        <v>194</v>
      </c>
      <c r="C71" t="s">
        <v>195</v>
      </c>
      <c r="D71" t="s">
        <v>196</v>
      </c>
      <c r="E71" s="1">
        <v>27.728260869565219</v>
      </c>
      <c r="F71" s="1">
        <v>11.923913043478262</v>
      </c>
      <c r="G71" s="1">
        <v>0</v>
      </c>
      <c r="H71" s="2">
        <f t="shared" si="3"/>
        <v>0</v>
      </c>
      <c r="I71" s="1">
        <v>20.817934782608695</v>
      </c>
      <c r="J71" s="1">
        <v>0</v>
      </c>
      <c r="K71" s="2">
        <f t="shared" si="4"/>
        <v>0</v>
      </c>
      <c r="L71" s="1">
        <v>81.578804347826093</v>
      </c>
      <c r="M71" s="1">
        <v>0</v>
      </c>
      <c r="N71" s="2">
        <f t="shared" si="5"/>
        <v>0</v>
      </c>
    </row>
    <row r="72" spans="1:14" x14ac:dyDescent="0.3">
      <c r="A72" t="s">
        <v>32</v>
      </c>
      <c r="B72" t="s">
        <v>197</v>
      </c>
      <c r="C72" t="s">
        <v>129</v>
      </c>
      <c r="D72" t="s">
        <v>130</v>
      </c>
      <c r="E72" s="1">
        <v>193.95652173913044</v>
      </c>
      <c r="F72" s="1">
        <v>90.729347826086979</v>
      </c>
      <c r="G72" s="1">
        <v>0</v>
      </c>
      <c r="H72" s="2">
        <f t="shared" si="3"/>
        <v>0</v>
      </c>
      <c r="I72" s="1">
        <v>152.8564130434782</v>
      </c>
      <c r="J72" s="1">
        <v>107.78260869565217</v>
      </c>
      <c r="K72" s="2">
        <f t="shared" si="4"/>
        <v>0.70512323656969944</v>
      </c>
      <c r="L72" s="1">
        <v>583.71956521739105</v>
      </c>
      <c r="M72" s="1">
        <v>0</v>
      </c>
      <c r="N72" s="2">
        <f t="shared" si="5"/>
        <v>0</v>
      </c>
    </row>
    <row r="73" spans="1:14" x14ac:dyDescent="0.3">
      <c r="A73" t="s">
        <v>32</v>
      </c>
      <c r="B73" t="s">
        <v>198</v>
      </c>
      <c r="C73" t="s">
        <v>199</v>
      </c>
      <c r="D73" t="s">
        <v>81</v>
      </c>
      <c r="E73" s="1">
        <v>177.32608695652175</v>
      </c>
      <c r="F73" s="1">
        <v>115.10239130434779</v>
      </c>
      <c r="G73" s="1">
        <v>0</v>
      </c>
      <c r="H73" s="2">
        <f t="shared" si="3"/>
        <v>0</v>
      </c>
      <c r="I73" s="1">
        <v>132.37021739130435</v>
      </c>
      <c r="J73" s="1">
        <v>0</v>
      </c>
      <c r="K73" s="2">
        <f t="shared" si="4"/>
        <v>0</v>
      </c>
      <c r="L73" s="1">
        <v>561.24782608695671</v>
      </c>
      <c r="M73" s="1">
        <v>0</v>
      </c>
      <c r="N73" s="2">
        <f t="shared" si="5"/>
        <v>0</v>
      </c>
    </row>
    <row r="74" spans="1:14" x14ac:dyDescent="0.3">
      <c r="A74" t="s">
        <v>32</v>
      </c>
      <c r="B74" t="s">
        <v>200</v>
      </c>
      <c r="C74" t="s">
        <v>50</v>
      </c>
      <c r="D74" t="s">
        <v>51</v>
      </c>
      <c r="E74" s="1">
        <v>124.07608695652173</v>
      </c>
      <c r="F74" s="1">
        <v>39.671195652173907</v>
      </c>
      <c r="G74" s="1">
        <v>0</v>
      </c>
      <c r="H74" s="2">
        <f t="shared" si="3"/>
        <v>0</v>
      </c>
      <c r="I74" s="1">
        <v>97.302065217391331</v>
      </c>
      <c r="J74" s="1">
        <v>0</v>
      </c>
      <c r="K74" s="2">
        <f t="shared" si="4"/>
        <v>0</v>
      </c>
      <c r="L74" s="1">
        <v>388.07902173913061</v>
      </c>
      <c r="M74" s="1">
        <v>8.9673913043478257E-2</v>
      </c>
      <c r="N74" s="2">
        <f t="shared" si="5"/>
        <v>2.3107127162301928E-4</v>
      </c>
    </row>
    <row r="75" spans="1:14" x14ac:dyDescent="0.3">
      <c r="A75" t="s">
        <v>32</v>
      </c>
      <c r="B75" t="s">
        <v>201</v>
      </c>
      <c r="C75" t="s">
        <v>202</v>
      </c>
      <c r="D75" t="s">
        <v>146</v>
      </c>
      <c r="E75" s="1">
        <v>39.619565217391305</v>
      </c>
      <c r="F75" s="1">
        <v>21.463043478260872</v>
      </c>
      <c r="G75" s="1">
        <v>13.527173913043478</v>
      </c>
      <c r="H75" s="2">
        <f t="shared" si="3"/>
        <v>0.63025422870454773</v>
      </c>
      <c r="I75" s="1">
        <v>17.010869565217391</v>
      </c>
      <c r="J75" s="1">
        <v>3.4456521739130435</v>
      </c>
      <c r="K75" s="2">
        <f t="shared" si="4"/>
        <v>0.20255591054313099</v>
      </c>
      <c r="L75" s="1">
        <v>107.73456521739131</v>
      </c>
      <c r="M75" s="1">
        <v>39.230978260869563</v>
      </c>
      <c r="N75" s="2">
        <f t="shared" si="5"/>
        <v>0.36414476803900081</v>
      </c>
    </row>
    <row r="76" spans="1:14" x14ac:dyDescent="0.3">
      <c r="A76" t="s">
        <v>32</v>
      </c>
      <c r="B76" t="s">
        <v>203</v>
      </c>
      <c r="C76" t="s">
        <v>204</v>
      </c>
      <c r="D76" t="s">
        <v>205</v>
      </c>
      <c r="E76" s="1">
        <v>38.717391304347828</v>
      </c>
      <c r="F76" s="1">
        <v>11.674021739130437</v>
      </c>
      <c r="G76" s="1">
        <v>7.4130434782608692</v>
      </c>
      <c r="H76" s="2">
        <f t="shared" si="3"/>
        <v>0.63500339847859877</v>
      </c>
      <c r="I76" s="1">
        <v>23.219456521739126</v>
      </c>
      <c r="J76" s="1">
        <v>16.130434782608695</v>
      </c>
      <c r="K76" s="2">
        <f t="shared" si="4"/>
        <v>0.69469476029753918</v>
      </c>
      <c r="L76" s="1">
        <v>103.13021739130433</v>
      </c>
      <c r="M76" s="1">
        <v>65.038913043478274</v>
      </c>
      <c r="N76" s="2">
        <f t="shared" si="5"/>
        <v>0.63064846258107654</v>
      </c>
    </row>
    <row r="77" spans="1:14" x14ac:dyDescent="0.3">
      <c r="A77" t="s">
        <v>32</v>
      </c>
      <c r="B77" t="s">
        <v>206</v>
      </c>
      <c r="C77" t="s">
        <v>207</v>
      </c>
      <c r="D77" t="s">
        <v>38</v>
      </c>
      <c r="E77" s="1">
        <v>46.597826086956523</v>
      </c>
      <c r="F77" s="1">
        <v>28.583695652173905</v>
      </c>
      <c r="G77" s="1">
        <v>0</v>
      </c>
      <c r="H77" s="2">
        <f t="shared" si="3"/>
        <v>0</v>
      </c>
      <c r="I77" s="1">
        <v>15.904891304347828</v>
      </c>
      <c r="J77" s="1">
        <v>0.2608695652173913</v>
      </c>
      <c r="K77" s="2">
        <f t="shared" si="4"/>
        <v>1.640184520758585E-2</v>
      </c>
      <c r="L77" s="1">
        <v>146.73097826086965</v>
      </c>
      <c r="M77" s="1">
        <v>0.70923913043478259</v>
      </c>
      <c r="N77" s="2">
        <f t="shared" si="5"/>
        <v>4.8336018667703732E-3</v>
      </c>
    </row>
    <row r="78" spans="1:14" x14ac:dyDescent="0.3">
      <c r="A78" t="s">
        <v>32</v>
      </c>
      <c r="B78" t="s">
        <v>208</v>
      </c>
      <c r="C78" t="s">
        <v>199</v>
      </c>
      <c r="D78" t="s">
        <v>81</v>
      </c>
      <c r="E78" s="1">
        <v>132.5</v>
      </c>
      <c r="F78" s="1">
        <v>51.341847826086934</v>
      </c>
      <c r="G78" s="1">
        <v>0</v>
      </c>
      <c r="H78" s="2">
        <f t="shared" si="3"/>
        <v>0</v>
      </c>
      <c r="I78" s="1">
        <v>77.815434782608676</v>
      </c>
      <c r="J78" s="1">
        <v>0</v>
      </c>
      <c r="K78" s="2">
        <f t="shared" si="4"/>
        <v>0</v>
      </c>
      <c r="L78" s="1">
        <v>430.04652173913018</v>
      </c>
      <c r="M78" s="1">
        <v>0</v>
      </c>
      <c r="N78" s="2">
        <f t="shared" si="5"/>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78"/>
  <sheetViews>
    <sheetView workbookViewId="0">
      <pane ySplit="1" topLeftCell="A2" activePane="bottomLeft" state="frozen"/>
      <selection activeCell="D1" sqref="D1"/>
      <selection pane="bottomLeft" sqref="A1:XFD1"/>
    </sheetView>
  </sheetViews>
  <sheetFormatPr defaultColWidth="12.77734375" defaultRowHeight="14.4" x14ac:dyDescent="0.3"/>
  <cols>
    <col min="1" max="1" width="7.5546875" bestFit="1" customWidth="1"/>
  </cols>
  <sheetData>
    <row r="1" spans="1:17" ht="72" x14ac:dyDescent="0.3">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row>
    <row r="2" spans="1:17" x14ac:dyDescent="0.3">
      <c r="A2" t="s">
        <v>32</v>
      </c>
      <c r="B2" t="s">
        <v>33</v>
      </c>
      <c r="C2" t="s">
        <v>34</v>
      </c>
      <c r="D2" t="s">
        <v>35</v>
      </c>
      <c r="E2" s="1">
        <v>33.836956521739133</v>
      </c>
      <c r="F2" s="1">
        <v>4.9675000000000002</v>
      </c>
      <c r="G2" s="1">
        <v>0</v>
      </c>
      <c r="H2" s="1">
        <v>0</v>
      </c>
      <c r="I2" s="1">
        <v>0</v>
      </c>
      <c r="J2" s="1">
        <v>4.9213043478260863</v>
      </c>
      <c r="K2" s="1">
        <v>0</v>
      </c>
      <c r="L2" s="1">
        <f t="shared" ref="L2:L65" si="0">SUM(J2,K2)</f>
        <v>4.9213043478260863</v>
      </c>
      <c r="M2" s="1">
        <f t="shared" ref="M2:M65" si="1">L2/E2</f>
        <v>0.14544169611307417</v>
      </c>
      <c r="N2" s="1">
        <v>3.1846739130434782</v>
      </c>
      <c r="O2" s="1">
        <v>4.0654347826086958</v>
      </c>
      <c r="P2" s="1">
        <f t="shared" ref="P2:P65" si="2">SUM(N2,O2)</f>
        <v>7.2501086956521741</v>
      </c>
      <c r="Q2" s="1">
        <f t="shared" ref="Q2:Q65" si="3">P2/E2</f>
        <v>0.21426598136845484</v>
      </c>
    </row>
    <row r="3" spans="1:17" x14ac:dyDescent="0.3">
      <c r="A3" t="s">
        <v>32</v>
      </c>
      <c r="B3" t="s">
        <v>36</v>
      </c>
      <c r="C3" t="s">
        <v>37</v>
      </c>
      <c r="D3" t="s">
        <v>38</v>
      </c>
      <c r="E3" s="1">
        <v>31.760869565217391</v>
      </c>
      <c r="F3" s="1">
        <v>0</v>
      </c>
      <c r="G3" s="1">
        <v>0</v>
      </c>
      <c r="H3" s="1">
        <v>0</v>
      </c>
      <c r="I3" s="1">
        <v>0</v>
      </c>
      <c r="J3" s="1">
        <v>0</v>
      </c>
      <c r="K3" s="1">
        <v>29.763152173913046</v>
      </c>
      <c r="L3" s="1">
        <f t="shared" si="0"/>
        <v>29.763152173913046</v>
      </c>
      <c r="M3" s="1">
        <f t="shared" si="1"/>
        <v>0.93710130047912399</v>
      </c>
      <c r="N3" s="1">
        <v>0</v>
      </c>
      <c r="O3" s="1">
        <v>0</v>
      </c>
      <c r="P3" s="1">
        <f t="shared" si="2"/>
        <v>0</v>
      </c>
      <c r="Q3" s="1">
        <f t="shared" si="3"/>
        <v>0</v>
      </c>
    </row>
    <row r="4" spans="1:17" x14ac:dyDescent="0.3">
      <c r="A4" t="s">
        <v>32</v>
      </c>
      <c r="B4" t="s">
        <v>39</v>
      </c>
      <c r="C4" t="s">
        <v>40</v>
      </c>
      <c r="D4" t="s">
        <v>41</v>
      </c>
      <c r="E4" s="1">
        <v>46.989130434782609</v>
      </c>
      <c r="F4" s="1">
        <v>0</v>
      </c>
      <c r="G4" s="1">
        <v>0</v>
      </c>
      <c r="H4" s="1">
        <v>0</v>
      </c>
      <c r="I4" s="1">
        <v>2.2065217391304346</v>
      </c>
      <c r="J4" s="1">
        <v>5.5081521739130439</v>
      </c>
      <c r="K4" s="1">
        <v>5.7255434782608692</v>
      </c>
      <c r="L4" s="1">
        <f t="shared" si="0"/>
        <v>11.233695652173914</v>
      </c>
      <c r="M4" s="1">
        <f t="shared" si="1"/>
        <v>0.2390700902151284</v>
      </c>
      <c r="N4" s="1">
        <v>3.6657608695652173</v>
      </c>
      <c r="O4" s="1">
        <v>5.2989130434782608</v>
      </c>
      <c r="P4" s="1">
        <f t="shared" si="2"/>
        <v>8.9646739130434785</v>
      </c>
      <c r="Q4" s="1">
        <f t="shared" si="3"/>
        <v>0.19078186444598658</v>
      </c>
    </row>
    <row r="5" spans="1:17" x14ac:dyDescent="0.3">
      <c r="A5" t="s">
        <v>32</v>
      </c>
      <c r="B5" t="s">
        <v>42</v>
      </c>
      <c r="C5" t="s">
        <v>43</v>
      </c>
      <c r="D5" t="s">
        <v>44</v>
      </c>
      <c r="E5" s="1">
        <v>97.967391304347828</v>
      </c>
      <c r="F5" s="1">
        <v>7.5</v>
      </c>
      <c r="G5" s="1">
        <v>3.8043478260869568E-2</v>
      </c>
      <c r="H5" s="1">
        <v>0.40760869565217389</v>
      </c>
      <c r="I5" s="1">
        <v>5.2173913043478262</v>
      </c>
      <c r="J5" s="1">
        <v>4.7826086956521738</v>
      </c>
      <c r="K5" s="1">
        <v>17.771739130434781</v>
      </c>
      <c r="L5" s="1">
        <f t="shared" si="0"/>
        <v>22.554347826086953</v>
      </c>
      <c r="M5" s="1">
        <f t="shared" si="1"/>
        <v>0.23022301120603569</v>
      </c>
      <c r="N5" s="1">
        <v>5.6983695652173916</v>
      </c>
      <c r="O5" s="1">
        <v>7.7391304347826084</v>
      </c>
      <c r="P5" s="1">
        <f t="shared" si="2"/>
        <v>13.4375</v>
      </c>
      <c r="Q5" s="1">
        <f t="shared" si="3"/>
        <v>0.13716298679684899</v>
      </c>
    </row>
    <row r="6" spans="1:17" x14ac:dyDescent="0.3">
      <c r="A6" t="s">
        <v>32</v>
      </c>
      <c r="B6" t="s">
        <v>45</v>
      </c>
      <c r="C6" t="s">
        <v>40</v>
      </c>
      <c r="D6" t="s">
        <v>41</v>
      </c>
      <c r="E6" s="1">
        <v>137.60869565217391</v>
      </c>
      <c r="F6" s="1">
        <v>4.9456521739130439</v>
      </c>
      <c r="G6" s="1">
        <v>1.6304347826086956E-2</v>
      </c>
      <c r="H6" s="1">
        <v>0.54347826086956519</v>
      </c>
      <c r="I6" s="1">
        <v>8.2934782608695645</v>
      </c>
      <c r="J6" s="1">
        <v>0</v>
      </c>
      <c r="K6" s="1">
        <v>36.985326086956519</v>
      </c>
      <c r="L6" s="1">
        <f t="shared" si="0"/>
        <v>36.985326086956519</v>
      </c>
      <c r="M6" s="1">
        <f t="shared" si="1"/>
        <v>0.26877172195892574</v>
      </c>
      <c r="N6" s="1">
        <v>15.557717391304349</v>
      </c>
      <c r="O6" s="1">
        <v>0</v>
      </c>
      <c r="P6" s="1">
        <f t="shared" si="2"/>
        <v>15.557717391304349</v>
      </c>
      <c r="Q6" s="1">
        <f t="shared" si="3"/>
        <v>0.11305766192733019</v>
      </c>
    </row>
    <row r="7" spans="1:17" x14ac:dyDescent="0.3">
      <c r="A7" t="s">
        <v>32</v>
      </c>
      <c r="B7" t="s">
        <v>46</v>
      </c>
      <c r="C7" t="s">
        <v>47</v>
      </c>
      <c r="D7" t="s">
        <v>48</v>
      </c>
      <c r="E7" s="1">
        <v>51.445652173913047</v>
      </c>
      <c r="F7" s="1">
        <v>5.3913043478260869</v>
      </c>
      <c r="G7" s="1">
        <v>0.39130434782608697</v>
      </c>
      <c r="H7" s="1">
        <v>0.20380434782608695</v>
      </c>
      <c r="I7" s="1">
        <v>0.10869565217391304</v>
      </c>
      <c r="J7" s="1">
        <v>15.546195652173912</v>
      </c>
      <c r="K7" s="1">
        <v>0</v>
      </c>
      <c r="L7" s="1">
        <f t="shared" si="0"/>
        <v>15.546195652173912</v>
      </c>
      <c r="M7" s="1">
        <f t="shared" si="1"/>
        <v>0.30218677371645886</v>
      </c>
      <c r="N7" s="1">
        <v>0</v>
      </c>
      <c r="O7" s="1">
        <v>5.2744565217391308</v>
      </c>
      <c r="P7" s="1">
        <f t="shared" si="2"/>
        <v>5.2744565217391308</v>
      </c>
      <c r="Q7" s="1">
        <f t="shared" si="3"/>
        <v>0.10252482569195014</v>
      </c>
    </row>
    <row r="8" spans="1:17" x14ac:dyDescent="0.3">
      <c r="A8" t="s">
        <v>32</v>
      </c>
      <c r="B8" t="s">
        <v>49</v>
      </c>
      <c r="C8" t="s">
        <v>50</v>
      </c>
      <c r="D8" t="s">
        <v>51</v>
      </c>
      <c r="E8" s="1">
        <v>114.31521739130434</v>
      </c>
      <c r="F8" s="1">
        <v>1.701086956521739</v>
      </c>
      <c r="G8" s="1">
        <v>0.19565217391304349</v>
      </c>
      <c r="H8" s="1">
        <v>0</v>
      </c>
      <c r="I8" s="1">
        <v>10.347826086956522</v>
      </c>
      <c r="J8" s="1">
        <v>5.1739130434782608</v>
      </c>
      <c r="K8" s="1">
        <v>12.456847826086957</v>
      </c>
      <c r="L8" s="1">
        <f t="shared" si="0"/>
        <v>17.630760869565218</v>
      </c>
      <c r="M8" s="1">
        <f t="shared" si="1"/>
        <v>0.15422934296852717</v>
      </c>
      <c r="N8" s="1">
        <v>9.0271739130434785</v>
      </c>
      <c r="O8" s="1">
        <v>5.0134782608695643</v>
      </c>
      <c r="P8" s="1">
        <f t="shared" si="2"/>
        <v>14.040652173913042</v>
      </c>
      <c r="Q8" s="1">
        <f t="shared" si="3"/>
        <v>0.1228239992393268</v>
      </c>
    </row>
    <row r="9" spans="1:17" x14ac:dyDescent="0.3">
      <c r="A9" t="s">
        <v>32</v>
      </c>
      <c r="B9" t="s">
        <v>52</v>
      </c>
      <c r="C9" t="s">
        <v>50</v>
      </c>
      <c r="D9" t="s">
        <v>51</v>
      </c>
      <c r="E9" s="1">
        <v>168.80434782608697</v>
      </c>
      <c r="F9" s="1">
        <v>2.9565217391304346</v>
      </c>
      <c r="G9" s="1">
        <v>0.19565217391304349</v>
      </c>
      <c r="H9" s="1">
        <v>0</v>
      </c>
      <c r="I9" s="1">
        <v>16.239130434782609</v>
      </c>
      <c r="J9" s="1">
        <v>5.3043478260869561</v>
      </c>
      <c r="K9" s="1">
        <v>47.735543478260858</v>
      </c>
      <c r="L9" s="1">
        <f t="shared" si="0"/>
        <v>53.039891304347812</v>
      </c>
      <c r="M9" s="1">
        <f t="shared" si="1"/>
        <v>0.31420927237604623</v>
      </c>
      <c r="N9" s="1">
        <v>21.243478260869555</v>
      </c>
      <c r="O9" s="1">
        <v>10.187934782608695</v>
      </c>
      <c r="P9" s="1">
        <f t="shared" si="2"/>
        <v>31.431413043478251</v>
      </c>
      <c r="Q9" s="1">
        <f t="shared" si="3"/>
        <v>0.18620025756600123</v>
      </c>
    </row>
    <row r="10" spans="1:17" x14ac:dyDescent="0.3">
      <c r="A10" t="s">
        <v>32</v>
      </c>
      <c r="B10" t="s">
        <v>53</v>
      </c>
      <c r="C10" t="s">
        <v>54</v>
      </c>
      <c r="D10" t="s">
        <v>55</v>
      </c>
      <c r="E10" s="1">
        <v>123.16304347826087</v>
      </c>
      <c r="F10" s="1">
        <v>0</v>
      </c>
      <c r="G10" s="1">
        <v>0</v>
      </c>
      <c r="H10" s="1">
        <v>0</v>
      </c>
      <c r="I10" s="1">
        <v>9.6521739130434785</v>
      </c>
      <c r="J10" s="1">
        <v>4.5815217391304346</v>
      </c>
      <c r="K10" s="1">
        <v>35.978260869565219</v>
      </c>
      <c r="L10" s="1">
        <f t="shared" si="0"/>
        <v>40.559782608695656</v>
      </c>
      <c r="M10" s="1">
        <f t="shared" si="1"/>
        <v>0.32931780072367844</v>
      </c>
      <c r="N10" s="1">
        <v>8.7445652173913047</v>
      </c>
      <c r="O10" s="1">
        <v>0</v>
      </c>
      <c r="P10" s="1">
        <f t="shared" si="2"/>
        <v>8.7445652173913047</v>
      </c>
      <c r="Q10" s="1">
        <f t="shared" si="3"/>
        <v>7.0999911746536054E-2</v>
      </c>
    </row>
    <row r="11" spans="1:17" x14ac:dyDescent="0.3">
      <c r="A11" t="s">
        <v>32</v>
      </c>
      <c r="B11" t="s">
        <v>56</v>
      </c>
      <c r="C11" t="s">
        <v>57</v>
      </c>
      <c r="D11" t="s">
        <v>58</v>
      </c>
      <c r="E11" s="1">
        <v>19.489130434782609</v>
      </c>
      <c r="F11" s="1">
        <v>4.5271739130434785</v>
      </c>
      <c r="G11" s="1">
        <v>0.25869565217391305</v>
      </c>
      <c r="H11" s="1">
        <v>0.11304347826086956</v>
      </c>
      <c r="I11" s="1">
        <v>0.22826086956521738</v>
      </c>
      <c r="J11" s="1">
        <v>0</v>
      </c>
      <c r="K11" s="1">
        <v>13.763369565217387</v>
      </c>
      <c r="L11" s="1">
        <f t="shared" si="0"/>
        <v>13.763369565217387</v>
      </c>
      <c r="M11" s="1">
        <f t="shared" si="1"/>
        <v>0.70620747350808677</v>
      </c>
      <c r="N11" s="1">
        <v>4.1619565217391301</v>
      </c>
      <c r="O11" s="1">
        <v>0</v>
      </c>
      <c r="P11" s="1">
        <f t="shared" si="2"/>
        <v>4.1619565217391301</v>
      </c>
      <c r="Q11" s="1">
        <f t="shared" si="3"/>
        <v>0.2135527049637479</v>
      </c>
    </row>
    <row r="12" spans="1:17" x14ac:dyDescent="0.3">
      <c r="A12" t="s">
        <v>32</v>
      </c>
      <c r="B12" t="s">
        <v>59</v>
      </c>
      <c r="C12" t="s">
        <v>50</v>
      </c>
      <c r="D12" t="s">
        <v>51</v>
      </c>
      <c r="E12" s="1">
        <v>113.55434782608695</v>
      </c>
      <c r="F12" s="1">
        <v>5.0434782608695654</v>
      </c>
      <c r="G12" s="1">
        <v>9.2391304347826081E-2</v>
      </c>
      <c r="H12" s="1">
        <v>0.61956521739130432</v>
      </c>
      <c r="I12" s="1">
        <v>10</v>
      </c>
      <c r="J12" s="1">
        <v>1.2826086956521738</v>
      </c>
      <c r="K12" s="1">
        <v>17.798043478260869</v>
      </c>
      <c r="L12" s="1">
        <f t="shared" si="0"/>
        <v>19.080652173913045</v>
      </c>
      <c r="M12" s="1">
        <f t="shared" si="1"/>
        <v>0.16803101368814016</v>
      </c>
      <c r="N12" s="1">
        <v>19.263695652173904</v>
      </c>
      <c r="O12" s="1">
        <v>0</v>
      </c>
      <c r="P12" s="1">
        <f t="shared" si="2"/>
        <v>19.263695652173904</v>
      </c>
      <c r="Q12" s="1">
        <f t="shared" si="3"/>
        <v>0.1696429597013496</v>
      </c>
    </row>
    <row r="13" spans="1:17" x14ac:dyDescent="0.3">
      <c r="A13" t="s">
        <v>32</v>
      </c>
      <c r="B13" t="s">
        <v>60</v>
      </c>
      <c r="C13" t="s">
        <v>61</v>
      </c>
      <c r="D13" t="s">
        <v>58</v>
      </c>
      <c r="E13" s="1">
        <v>67.543478260869563</v>
      </c>
      <c r="F13" s="1">
        <v>4.8915217391304413</v>
      </c>
      <c r="G13" s="1">
        <v>6.5217391304347824E-2</v>
      </c>
      <c r="H13" s="1">
        <v>0.13315217391304349</v>
      </c>
      <c r="I13" s="1">
        <v>5.0652173913043477</v>
      </c>
      <c r="J13" s="1">
        <v>5.1657608695652177</v>
      </c>
      <c r="K13" s="1">
        <v>11.209239130434783</v>
      </c>
      <c r="L13" s="1">
        <f t="shared" si="0"/>
        <v>16.375</v>
      </c>
      <c r="M13" s="1">
        <f t="shared" si="1"/>
        <v>0.24243643385902802</v>
      </c>
      <c r="N13" s="1">
        <v>0</v>
      </c>
      <c r="O13" s="1">
        <v>4.8426086956521797</v>
      </c>
      <c r="P13" s="1">
        <f t="shared" si="2"/>
        <v>4.8426086956521797</v>
      </c>
      <c r="Q13" s="1">
        <f t="shared" si="3"/>
        <v>7.1696169938847851E-2</v>
      </c>
    </row>
    <row r="14" spans="1:17" x14ac:dyDescent="0.3">
      <c r="A14" t="s">
        <v>32</v>
      </c>
      <c r="B14" t="s">
        <v>62</v>
      </c>
      <c r="C14" t="s">
        <v>63</v>
      </c>
      <c r="D14" t="s">
        <v>51</v>
      </c>
      <c r="E14" s="1">
        <v>61.391304347826086</v>
      </c>
      <c r="F14" s="1">
        <v>5.2173913043478262</v>
      </c>
      <c r="G14" s="1">
        <v>0</v>
      </c>
      <c r="H14" s="1">
        <v>0.43913043478260866</v>
      </c>
      <c r="I14" s="1">
        <v>4.8152173913043477</v>
      </c>
      <c r="J14" s="1">
        <v>10.333913043478262</v>
      </c>
      <c r="K14" s="1">
        <v>3.3744565217391305</v>
      </c>
      <c r="L14" s="1">
        <f t="shared" si="0"/>
        <v>13.708369565217392</v>
      </c>
      <c r="M14" s="1">
        <f t="shared" si="1"/>
        <v>0.22329497167138812</v>
      </c>
      <c r="N14" s="1">
        <v>10.608695652173912</v>
      </c>
      <c r="O14" s="1">
        <v>0</v>
      </c>
      <c r="P14" s="1">
        <f t="shared" si="2"/>
        <v>10.608695652173912</v>
      </c>
      <c r="Q14" s="1">
        <f t="shared" si="3"/>
        <v>0.17280453257790368</v>
      </c>
    </row>
    <row r="15" spans="1:17" x14ac:dyDescent="0.3">
      <c r="A15" t="s">
        <v>32</v>
      </c>
      <c r="B15" t="s">
        <v>64</v>
      </c>
      <c r="C15" t="s">
        <v>65</v>
      </c>
      <c r="D15" t="s">
        <v>66</v>
      </c>
      <c r="E15" s="1">
        <v>44.673913043478258</v>
      </c>
      <c r="F15" s="1">
        <v>5.8260869565217392</v>
      </c>
      <c r="G15" s="1">
        <v>8.6956521739130432E-2</v>
      </c>
      <c r="H15" s="1">
        <v>0.30434782608695654</v>
      </c>
      <c r="I15" s="1">
        <v>0.79347826086956519</v>
      </c>
      <c r="J15" s="1">
        <v>5.8260869565217392</v>
      </c>
      <c r="K15" s="1">
        <v>5.8118478260869573</v>
      </c>
      <c r="L15" s="1">
        <f t="shared" si="0"/>
        <v>11.637934782608696</v>
      </c>
      <c r="M15" s="1">
        <f t="shared" si="1"/>
        <v>0.26050851581508516</v>
      </c>
      <c r="N15" s="1">
        <v>0</v>
      </c>
      <c r="O15" s="1">
        <v>0</v>
      </c>
      <c r="P15" s="1">
        <f t="shared" si="2"/>
        <v>0</v>
      </c>
      <c r="Q15" s="1">
        <f t="shared" si="3"/>
        <v>0</v>
      </c>
    </row>
    <row r="16" spans="1:17" x14ac:dyDescent="0.3">
      <c r="A16" t="s">
        <v>32</v>
      </c>
      <c r="B16" t="s">
        <v>67</v>
      </c>
      <c r="C16" t="s">
        <v>50</v>
      </c>
      <c r="D16" t="s">
        <v>51</v>
      </c>
      <c r="E16" s="1">
        <v>95.663043478260875</v>
      </c>
      <c r="F16" s="1">
        <v>10.478260869565217</v>
      </c>
      <c r="G16" s="1">
        <v>0</v>
      </c>
      <c r="H16" s="1">
        <v>0.55978260869565222</v>
      </c>
      <c r="I16" s="1">
        <v>7.5</v>
      </c>
      <c r="J16" s="1">
        <v>13.311956521739134</v>
      </c>
      <c r="K16" s="1">
        <v>4.6945652173913048</v>
      </c>
      <c r="L16" s="1">
        <f t="shared" si="0"/>
        <v>18.006521739130438</v>
      </c>
      <c r="M16" s="1">
        <f t="shared" si="1"/>
        <v>0.18822861038518351</v>
      </c>
      <c r="N16" s="1">
        <v>10.391304347826088</v>
      </c>
      <c r="O16" s="1">
        <v>0</v>
      </c>
      <c r="P16" s="1">
        <f t="shared" si="2"/>
        <v>10.391304347826088</v>
      </c>
      <c r="Q16" s="1">
        <f t="shared" si="3"/>
        <v>0.10862401999772753</v>
      </c>
    </row>
    <row r="17" spans="1:17" x14ac:dyDescent="0.3">
      <c r="A17" t="s">
        <v>32</v>
      </c>
      <c r="B17" t="s">
        <v>68</v>
      </c>
      <c r="C17" t="s">
        <v>65</v>
      </c>
      <c r="D17" t="s">
        <v>66</v>
      </c>
      <c r="E17" s="1">
        <v>80</v>
      </c>
      <c r="F17" s="1">
        <v>15.521739130434783</v>
      </c>
      <c r="G17" s="1">
        <v>0</v>
      </c>
      <c r="H17" s="1">
        <v>0.10869565217391304</v>
      </c>
      <c r="I17" s="1">
        <v>1.5543478260869565</v>
      </c>
      <c r="J17" s="1">
        <v>7.534021739130436</v>
      </c>
      <c r="K17" s="1">
        <v>20.078369565217386</v>
      </c>
      <c r="L17" s="1">
        <f t="shared" si="0"/>
        <v>27.612391304347824</v>
      </c>
      <c r="M17" s="1">
        <f t="shared" si="1"/>
        <v>0.34515489130434779</v>
      </c>
      <c r="N17" s="1">
        <v>0</v>
      </c>
      <c r="O17" s="1">
        <v>5.1108695652173912</v>
      </c>
      <c r="P17" s="1">
        <f t="shared" si="2"/>
        <v>5.1108695652173912</v>
      </c>
      <c r="Q17" s="1">
        <f t="shared" si="3"/>
        <v>6.3885869565217385E-2</v>
      </c>
    </row>
    <row r="18" spans="1:17" x14ac:dyDescent="0.3">
      <c r="A18" t="s">
        <v>32</v>
      </c>
      <c r="B18" t="s">
        <v>69</v>
      </c>
      <c r="C18" t="s">
        <v>43</v>
      </c>
      <c r="D18" t="s">
        <v>44</v>
      </c>
      <c r="E18" s="1">
        <v>103.15217391304348</v>
      </c>
      <c r="F18" s="1">
        <v>10.391304347826088</v>
      </c>
      <c r="G18" s="1">
        <v>2.6304347826086955E-2</v>
      </c>
      <c r="H18" s="1">
        <v>0.13043478260869565</v>
      </c>
      <c r="I18" s="1">
        <v>1.5978260869565217</v>
      </c>
      <c r="J18" s="1">
        <v>19.39413043478261</v>
      </c>
      <c r="K18" s="1">
        <v>0</v>
      </c>
      <c r="L18" s="1">
        <f t="shared" si="0"/>
        <v>19.39413043478261</v>
      </c>
      <c r="M18" s="1">
        <f t="shared" si="1"/>
        <v>0.18801475237091675</v>
      </c>
      <c r="N18" s="1">
        <v>10.585978260869565</v>
      </c>
      <c r="O18" s="1">
        <v>0</v>
      </c>
      <c r="P18" s="1">
        <f t="shared" si="2"/>
        <v>10.585978260869565</v>
      </c>
      <c r="Q18" s="1">
        <f t="shared" si="3"/>
        <v>0.10262486828240253</v>
      </c>
    </row>
    <row r="19" spans="1:17" x14ac:dyDescent="0.3">
      <c r="A19" t="s">
        <v>32</v>
      </c>
      <c r="B19" t="s">
        <v>70</v>
      </c>
      <c r="C19" t="s">
        <v>71</v>
      </c>
      <c r="D19" t="s">
        <v>72</v>
      </c>
      <c r="E19" s="1">
        <v>32.608695652173914</v>
      </c>
      <c r="F19" s="1">
        <v>5.2119565217391308</v>
      </c>
      <c r="G19" s="1">
        <v>0</v>
      </c>
      <c r="H19" s="1">
        <v>0</v>
      </c>
      <c r="I19" s="1">
        <v>0</v>
      </c>
      <c r="J19" s="1">
        <v>0</v>
      </c>
      <c r="K19" s="1">
        <v>7.5614130434782609</v>
      </c>
      <c r="L19" s="1">
        <f t="shared" si="0"/>
        <v>7.5614130434782609</v>
      </c>
      <c r="M19" s="1">
        <f t="shared" si="1"/>
        <v>0.23188333333333333</v>
      </c>
      <c r="N19" s="1">
        <v>0</v>
      </c>
      <c r="O19" s="1">
        <v>0</v>
      </c>
      <c r="P19" s="1">
        <f t="shared" si="2"/>
        <v>0</v>
      </c>
      <c r="Q19" s="1">
        <f t="shared" si="3"/>
        <v>0</v>
      </c>
    </row>
    <row r="20" spans="1:17" x14ac:dyDescent="0.3">
      <c r="A20" t="s">
        <v>32</v>
      </c>
      <c r="B20" t="s">
        <v>73</v>
      </c>
      <c r="C20" t="s">
        <v>47</v>
      </c>
      <c r="D20" t="s">
        <v>48</v>
      </c>
      <c r="E20" s="1">
        <v>23.130434782608695</v>
      </c>
      <c r="F20" s="1">
        <v>5.5652173913043477</v>
      </c>
      <c r="G20" s="1">
        <v>0</v>
      </c>
      <c r="H20" s="1">
        <v>0</v>
      </c>
      <c r="I20" s="1">
        <v>0</v>
      </c>
      <c r="J20" s="1">
        <v>5.2146739130434785</v>
      </c>
      <c r="K20" s="1">
        <v>4.1684782608695654</v>
      </c>
      <c r="L20" s="1">
        <f t="shared" si="0"/>
        <v>9.383152173913043</v>
      </c>
      <c r="M20" s="1">
        <f t="shared" si="1"/>
        <v>0.40566259398496241</v>
      </c>
      <c r="N20" s="1">
        <v>0</v>
      </c>
      <c r="O20" s="1">
        <v>0</v>
      </c>
      <c r="P20" s="1">
        <f t="shared" si="2"/>
        <v>0</v>
      </c>
      <c r="Q20" s="1">
        <f t="shared" si="3"/>
        <v>0</v>
      </c>
    </row>
    <row r="21" spans="1:17" x14ac:dyDescent="0.3">
      <c r="A21" t="s">
        <v>32</v>
      </c>
      <c r="B21" t="s">
        <v>74</v>
      </c>
      <c r="C21" t="s">
        <v>75</v>
      </c>
      <c r="D21" t="s">
        <v>76</v>
      </c>
      <c r="E21" s="1">
        <v>41.608695652173914</v>
      </c>
      <c r="F21" s="1">
        <v>5.2173913043478262</v>
      </c>
      <c r="G21" s="1">
        <v>7.6086956521739135E-2</v>
      </c>
      <c r="H21" s="1">
        <v>0.16576086956521738</v>
      </c>
      <c r="I21" s="1">
        <v>0.22826086956521738</v>
      </c>
      <c r="J21" s="1">
        <v>2.8967391304347827</v>
      </c>
      <c r="K21" s="1">
        <v>6.7961956521739131</v>
      </c>
      <c r="L21" s="1">
        <f t="shared" si="0"/>
        <v>9.6929347826086953</v>
      </c>
      <c r="M21" s="1">
        <f t="shared" si="1"/>
        <v>0.23295454545454544</v>
      </c>
      <c r="N21" s="1">
        <v>0</v>
      </c>
      <c r="O21" s="1">
        <v>4.3179347826086953</v>
      </c>
      <c r="P21" s="1">
        <f t="shared" si="2"/>
        <v>4.3179347826086953</v>
      </c>
      <c r="Q21" s="1">
        <f t="shared" si="3"/>
        <v>0.10377481713688609</v>
      </c>
    </row>
    <row r="22" spans="1:17" x14ac:dyDescent="0.3">
      <c r="A22" t="s">
        <v>32</v>
      </c>
      <c r="B22" t="s">
        <v>77</v>
      </c>
      <c r="C22" t="s">
        <v>78</v>
      </c>
      <c r="D22" t="s">
        <v>35</v>
      </c>
      <c r="E22" s="1">
        <v>36.184782608695649</v>
      </c>
      <c r="F22" s="1">
        <v>4.6393478260869596</v>
      </c>
      <c r="G22" s="1">
        <v>2.1739130434782608E-2</v>
      </c>
      <c r="H22" s="1">
        <v>0.19293478260869565</v>
      </c>
      <c r="I22" s="1">
        <v>0.19565217391304349</v>
      </c>
      <c r="J22" s="1">
        <v>2.5027173913043477</v>
      </c>
      <c r="K22" s="1">
        <v>4.8097826086956523</v>
      </c>
      <c r="L22" s="1">
        <f t="shared" si="0"/>
        <v>7.3125</v>
      </c>
      <c r="M22" s="1">
        <f t="shared" si="1"/>
        <v>0.20208771402823672</v>
      </c>
      <c r="N22" s="1">
        <v>4.4538043478260869</v>
      </c>
      <c r="O22" s="1">
        <v>0</v>
      </c>
      <c r="P22" s="1">
        <f t="shared" si="2"/>
        <v>4.4538043478260869</v>
      </c>
      <c r="Q22" s="1">
        <f t="shared" si="3"/>
        <v>0.12308501051366778</v>
      </c>
    </row>
    <row r="23" spans="1:17" x14ac:dyDescent="0.3">
      <c r="A23" t="s">
        <v>32</v>
      </c>
      <c r="B23" t="s">
        <v>79</v>
      </c>
      <c r="C23" t="s">
        <v>80</v>
      </c>
      <c r="D23" t="s">
        <v>81</v>
      </c>
      <c r="E23" s="1">
        <v>38.195652173913047</v>
      </c>
      <c r="F23" s="1">
        <v>4.3923913043478224</v>
      </c>
      <c r="G23" s="1">
        <v>5.434782608695652E-2</v>
      </c>
      <c r="H23" s="1">
        <v>0</v>
      </c>
      <c r="I23" s="1">
        <v>0</v>
      </c>
      <c r="J23" s="1">
        <v>3.4619565217391304</v>
      </c>
      <c r="K23" s="1">
        <v>6.2663043478260869</v>
      </c>
      <c r="L23" s="1">
        <f t="shared" si="0"/>
        <v>9.7282608695652169</v>
      </c>
      <c r="M23" s="1">
        <f t="shared" si="1"/>
        <v>0.25469550369948774</v>
      </c>
      <c r="N23" s="1">
        <v>3.2010869565217392</v>
      </c>
      <c r="O23" s="1">
        <v>0</v>
      </c>
      <c r="P23" s="1">
        <f t="shared" si="2"/>
        <v>3.2010869565217392</v>
      </c>
      <c r="Q23" s="1">
        <f t="shared" si="3"/>
        <v>8.3807626636311888E-2</v>
      </c>
    </row>
    <row r="24" spans="1:17" x14ac:dyDescent="0.3">
      <c r="A24" t="s">
        <v>32</v>
      </c>
      <c r="B24" t="s">
        <v>82</v>
      </c>
      <c r="C24" t="s">
        <v>83</v>
      </c>
      <c r="D24" t="s">
        <v>84</v>
      </c>
      <c r="E24" s="1">
        <v>49.380434782608695</v>
      </c>
      <c r="F24" s="1">
        <v>1.7391304347826086</v>
      </c>
      <c r="G24" s="1">
        <v>0.28260869565217389</v>
      </c>
      <c r="H24" s="1">
        <v>0.2391304347826087</v>
      </c>
      <c r="I24" s="1">
        <v>0.17391304347826086</v>
      </c>
      <c r="J24" s="1">
        <v>3.339673913043478</v>
      </c>
      <c r="K24" s="1">
        <v>5.5108695652173916</v>
      </c>
      <c r="L24" s="1">
        <f t="shared" si="0"/>
        <v>8.8505434782608692</v>
      </c>
      <c r="M24" s="1">
        <f t="shared" si="1"/>
        <v>0.17923178516398855</v>
      </c>
      <c r="N24" s="1">
        <v>7.6086956521739135E-2</v>
      </c>
      <c r="O24" s="1">
        <v>4.7635869565217392</v>
      </c>
      <c r="P24" s="1">
        <f t="shared" si="2"/>
        <v>4.8396739130434785</v>
      </c>
      <c r="Q24" s="1">
        <f t="shared" si="3"/>
        <v>9.8007924279110731E-2</v>
      </c>
    </row>
    <row r="25" spans="1:17" x14ac:dyDescent="0.3">
      <c r="A25" t="s">
        <v>32</v>
      </c>
      <c r="B25" t="s">
        <v>85</v>
      </c>
      <c r="C25" t="s">
        <v>86</v>
      </c>
      <c r="D25" t="s">
        <v>87</v>
      </c>
      <c r="E25" s="1">
        <v>37.336956521739133</v>
      </c>
      <c r="F25" s="1">
        <v>4.7391304347826084</v>
      </c>
      <c r="G25" s="1">
        <v>0.14130434782608695</v>
      </c>
      <c r="H25" s="1">
        <v>8.6956521739130432E-2</v>
      </c>
      <c r="I25" s="1">
        <v>8.6956521739130432E-2</v>
      </c>
      <c r="J25" s="1">
        <v>4.6739130434782608</v>
      </c>
      <c r="K25" s="1">
        <v>3.75</v>
      </c>
      <c r="L25" s="1">
        <f t="shared" si="0"/>
        <v>8.4239130434782616</v>
      </c>
      <c r="M25" s="1">
        <f t="shared" si="1"/>
        <v>0.22561863173216887</v>
      </c>
      <c r="N25" s="1">
        <v>3.1766304347826089</v>
      </c>
      <c r="O25" s="1">
        <v>1.2173913043478262</v>
      </c>
      <c r="P25" s="1">
        <f t="shared" si="2"/>
        <v>4.3940217391304355</v>
      </c>
      <c r="Q25" s="1">
        <f t="shared" si="3"/>
        <v>0.11768558951965066</v>
      </c>
    </row>
    <row r="26" spans="1:17" x14ac:dyDescent="0.3">
      <c r="A26" t="s">
        <v>32</v>
      </c>
      <c r="B26" t="s">
        <v>88</v>
      </c>
      <c r="C26" t="s">
        <v>89</v>
      </c>
      <c r="D26" t="s">
        <v>90</v>
      </c>
      <c r="E26" s="1">
        <v>49.478260869565219</v>
      </c>
      <c r="F26" s="1">
        <v>4.7826086956521738</v>
      </c>
      <c r="G26" s="1">
        <v>8.6956521739130432E-2</v>
      </c>
      <c r="H26" s="1">
        <v>0.21739130434782608</v>
      </c>
      <c r="I26" s="1">
        <v>0.36956521739130432</v>
      </c>
      <c r="J26" s="1">
        <v>4.0163043478260869</v>
      </c>
      <c r="K26" s="1">
        <v>5.6277173913043477</v>
      </c>
      <c r="L26" s="1">
        <f t="shared" si="0"/>
        <v>9.6440217391304337</v>
      </c>
      <c r="M26" s="1">
        <f t="shared" si="1"/>
        <v>0.19491432337434092</v>
      </c>
      <c r="N26" s="1">
        <v>4.4836956521739131</v>
      </c>
      <c r="O26" s="1">
        <v>0</v>
      </c>
      <c r="P26" s="1">
        <f t="shared" si="2"/>
        <v>4.4836956521739131</v>
      </c>
      <c r="Q26" s="1">
        <f t="shared" si="3"/>
        <v>9.0619507908611605E-2</v>
      </c>
    </row>
    <row r="27" spans="1:17" x14ac:dyDescent="0.3">
      <c r="A27" t="s">
        <v>32</v>
      </c>
      <c r="B27" t="s">
        <v>91</v>
      </c>
      <c r="C27" t="s">
        <v>92</v>
      </c>
      <c r="D27" t="s">
        <v>93</v>
      </c>
      <c r="E27" s="1">
        <v>49.271739130434781</v>
      </c>
      <c r="F27" s="1">
        <v>3.9867391304347852</v>
      </c>
      <c r="G27" s="1">
        <v>5.9782608695652176E-2</v>
      </c>
      <c r="H27" s="1">
        <v>0</v>
      </c>
      <c r="I27" s="1">
        <v>0.20652173913043478</v>
      </c>
      <c r="J27" s="1">
        <v>4.1277173913043477</v>
      </c>
      <c r="K27" s="1">
        <v>9.4402173913043477</v>
      </c>
      <c r="L27" s="1">
        <f t="shared" si="0"/>
        <v>13.567934782608695</v>
      </c>
      <c r="M27" s="1">
        <f t="shared" si="1"/>
        <v>0.27536951246415176</v>
      </c>
      <c r="N27" s="1">
        <v>3.2663043478260869</v>
      </c>
      <c r="O27" s="1">
        <v>3.7038043478260869</v>
      </c>
      <c r="P27" s="1">
        <f t="shared" si="2"/>
        <v>6.9701086956521738</v>
      </c>
      <c r="Q27" s="1">
        <f t="shared" si="3"/>
        <v>0.14146260754467241</v>
      </c>
    </row>
    <row r="28" spans="1:17" x14ac:dyDescent="0.3">
      <c r="A28" t="s">
        <v>32</v>
      </c>
      <c r="B28" t="s">
        <v>94</v>
      </c>
      <c r="C28" t="s">
        <v>95</v>
      </c>
      <c r="D28" t="s">
        <v>96</v>
      </c>
      <c r="E28" s="1">
        <v>37.543478260869563</v>
      </c>
      <c r="F28" s="1">
        <v>0</v>
      </c>
      <c r="G28" s="1">
        <v>0</v>
      </c>
      <c r="H28" s="1">
        <v>0</v>
      </c>
      <c r="I28" s="1">
        <v>0</v>
      </c>
      <c r="J28" s="1">
        <v>0</v>
      </c>
      <c r="K28" s="1">
        <v>0.44532608695652171</v>
      </c>
      <c r="L28" s="1">
        <f t="shared" si="0"/>
        <v>0.44532608695652171</v>
      </c>
      <c r="M28" s="1">
        <f t="shared" si="1"/>
        <v>1.1861609727851765E-2</v>
      </c>
      <c r="N28" s="1">
        <v>0</v>
      </c>
      <c r="O28" s="1">
        <v>5.1304347826086953</v>
      </c>
      <c r="P28" s="1">
        <f t="shared" si="2"/>
        <v>5.1304347826086953</v>
      </c>
      <c r="Q28" s="1">
        <f t="shared" si="3"/>
        <v>0.13665315576143602</v>
      </c>
    </row>
    <row r="29" spans="1:17" x14ac:dyDescent="0.3">
      <c r="A29" t="s">
        <v>32</v>
      </c>
      <c r="B29" t="s">
        <v>97</v>
      </c>
      <c r="C29" t="s">
        <v>98</v>
      </c>
      <c r="D29" t="s">
        <v>99</v>
      </c>
      <c r="E29" s="1">
        <v>37.326086956521742</v>
      </c>
      <c r="F29" s="1">
        <v>4.9728260869565215</v>
      </c>
      <c r="G29" s="1">
        <v>0.2608695652173913</v>
      </c>
      <c r="H29" s="1">
        <v>0.26630434782608697</v>
      </c>
      <c r="I29" s="1">
        <v>0.2608695652173913</v>
      </c>
      <c r="J29" s="1">
        <v>4.1929347826086953</v>
      </c>
      <c r="K29" s="1">
        <v>6.7811956521739134</v>
      </c>
      <c r="L29" s="1">
        <f t="shared" si="0"/>
        <v>10.974130434782609</v>
      </c>
      <c r="M29" s="1">
        <f t="shared" si="1"/>
        <v>0.29400698893418753</v>
      </c>
      <c r="N29" s="1">
        <v>8.152173913043478E-3</v>
      </c>
      <c r="O29" s="1">
        <v>4.9510869565217392</v>
      </c>
      <c r="P29" s="1">
        <f t="shared" si="2"/>
        <v>4.9592391304347831</v>
      </c>
      <c r="Q29" s="1">
        <f t="shared" si="3"/>
        <v>0.13286255096097846</v>
      </c>
    </row>
    <row r="30" spans="1:17" x14ac:dyDescent="0.3">
      <c r="A30" t="s">
        <v>32</v>
      </c>
      <c r="B30" t="s">
        <v>100</v>
      </c>
      <c r="C30" t="s">
        <v>101</v>
      </c>
      <c r="D30" t="s">
        <v>102</v>
      </c>
      <c r="E30" s="1">
        <v>51.619565217391305</v>
      </c>
      <c r="F30" s="1">
        <v>0</v>
      </c>
      <c r="G30" s="1">
        <v>8.6956521739130432E-2</v>
      </c>
      <c r="H30" s="1">
        <v>8.6956521739130432E-2</v>
      </c>
      <c r="I30" s="1">
        <v>5.1195652173913047</v>
      </c>
      <c r="J30" s="1">
        <v>2.6086956521739131</v>
      </c>
      <c r="K30" s="1">
        <v>18.697717391304348</v>
      </c>
      <c r="L30" s="1">
        <f t="shared" si="0"/>
        <v>21.306413043478262</v>
      </c>
      <c r="M30" s="1">
        <f t="shared" si="1"/>
        <v>0.41275847546851968</v>
      </c>
      <c r="N30" s="1">
        <v>0</v>
      </c>
      <c r="O30" s="1">
        <v>0</v>
      </c>
      <c r="P30" s="1">
        <f t="shared" si="2"/>
        <v>0</v>
      </c>
      <c r="Q30" s="1">
        <f t="shared" si="3"/>
        <v>0</v>
      </c>
    </row>
    <row r="31" spans="1:17" x14ac:dyDescent="0.3">
      <c r="A31" t="s">
        <v>32</v>
      </c>
      <c r="B31" t="s">
        <v>103</v>
      </c>
      <c r="C31" t="s">
        <v>104</v>
      </c>
      <c r="D31" t="s">
        <v>105</v>
      </c>
      <c r="E31" s="1">
        <v>54.532608695652172</v>
      </c>
      <c r="F31" s="1">
        <v>15.676847826086956</v>
      </c>
      <c r="G31" s="1">
        <v>0.32608695652173914</v>
      </c>
      <c r="H31" s="1">
        <v>0.39130434782608697</v>
      </c>
      <c r="I31" s="1">
        <v>0.43478260869565216</v>
      </c>
      <c r="J31" s="1">
        <v>0</v>
      </c>
      <c r="K31" s="1">
        <v>24.385869565217391</v>
      </c>
      <c r="L31" s="1">
        <f t="shared" si="0"/>
        <v>24.385869565217391</v>
      </c>
      <c r="M31" s="1">
        <f t="shared" si="1"/>
        <v>0.4471795893960534</v>
      </c>
      <c r="N31" s="1">
        <v>3.2608695652173912E-2</v>
      </c>
      <c r="O31" s="1">
        <v>5.5815217391304346</v>
      </c>
      <c r="P31" s="1">
        <f t="shared" si="2"/>
        <v>5.6141304347826084</v>
      </c>
      <c r="Q31" s="1">
        <f t="shared" si="3"/>
        <v>0.10294997010165437</v>
      </c>
    </row>
    <row r="32" spans="1:17" x14ac:dyDescent="0.3">
      <c r="A32" t="s">
        <v>32</v>
      </c>
      <c r="B32" t="s">
        <v>106</v>
      </c>
      <c r="C32" t="s">
        <v>107</v>
      </c>
      <c r="D32" t="s">
        <v>108</v>
      </c>
      <c r="E32" s="1">
        <v>84.423913043478265</v>
      </c>
      <c r="F32" s="1">
        <v>4.2608695652173916</v>
      </c>
      <c r="G32" s="1">
        <v>0.66847826086956519</v>
      </c>
      <c r="H32" s="1">
        <v>0</v>
      </c>
      <c r="I32" s="1">
        <v>2.5434782608695654</v>
      </c>
      <c r="J32" s="1">
        <v>4.2432608695652183</v>
      </c>
      <c r="K32" s="1">
        <v>22.896521739130446</v>
      </c>
      <c r="L32" s="1">
        <f t="shared" si="0"/>
        <v>27.139782608695665</v>
      </c>
      <c r="M32" s="1">
        <f t="shared" si="1"/>
        <v>0.32147032316209617</v>
      </c>
      <c r="N32" s="1">
        <v>6.730652173913044</v>
      </c>
      <c r="O32" s="1">
        <v>0</v>
      </c>
      <c r="P32" s="1">
        <f t="shared" si="2"/>
        <v>6.730652173913044</v>
      </c>
      <c r="Q32" s="1">
        <f t="shared" si="3"/>
        <v>7.9724475344405826E-2</v>
      </c>
    </row>
    <row r="33" spans="1:17" x14ac:dyDescent="0.3">
      <c r="A33" t="s">
        <v>32</v>
      </c>
      <c r="B33" t="s">
        <v>109</v>
      </c>
      <c r="C33" t="s">
        <v>110</v>
      </c>
      <c r="D33" t="s">
        <v>99</v>
      </c>
      <c r="E33" s="1">
        <v>81.793478260869563</v>
      </c>
      <c r="F33" s="1">
        <v>4.5733695652173916</v>
      </c>
      <c r="G33" s="1">
        <v>0.57608695652173914</v>
      </c>
      <c r="H33" s="1">
        <v>0.70652173913043481</v>
      </c>
      <c r="I33" s="1">
        <v>5.0652173913043477</v>
      </c>
      <c r="J33" s="1">
        <v>25.524456521739129</v>
      </c>
      <c r="K33" s="1">
        <v>0.62771739130434778</v>
      </c>
      <c r="L33" s="1">
        <f t="shared" si="0"/>
        <v>26.152173913043477</v>
      </c>
      <c r="M33" s="1">
        <f t="shared" si="1"/>
        <v>0.319734219269103</v>
      </c>
      <c r="N33" s="1">
        <v>10.355978260869565</v>
      </c>
      <c r="O33" s="1">
        <v>0</v>
      </c>
      <c r="P33" s="1">
        <f t="shared" si="2"/>
        <v>10.355978260869565</v>
      </c>
      <c r="Q33" s="1">
        <f t="shared" si="3"/>
        <v>0.12661129568106311</v>
      </c>
    </row>
    <row r="34" spans="1:17" x14ac:dyDescent="0.3">
      <c r="A34" t="s">
        <v>32</v>
      </c>
      <c r="B34" t="s">
        <v>111</v>
      </c>
      <c r="C34" t="s">
        <v>112</v>
      </c>
      <c r="D34" t="s">
        <v>113</v>
      </c>
      <c r="E34" s="1">
        <v>55.478260869565219</v>
      </c>
      <c r="F34" s="1">
        <v>5.2391304347826084</v>
      </c>
      <c r="G34" s="1">
        <v>8.4239130434782608E-2</v>
      </c>
      <c r="H34" s="1">
        <v>0.2608695652173913</v>
      </c>
      <c r="I34" s="1">
        <v>0.77173913043478259</v>
      </c>
      <c r="J34" s="1">
        <v>3.7431521739130442</v>
      </c>
      <c r="K34" s="1">
        <v>9.5393478260869546</v>
      </c>
      <c r="L34" s="1">
        <f t="shared" si="0"/>
        <v>13.282499999999999</v>
      </c>
      <c r="M34" s="1">
        <f t="shared" si="1"/>
        <v>0.23941810344827583</v>
      </c>
      <c r="N34" s="1">
        <v>4.1963043478260866</v>
      </c>
      <c r="O34" s="1">
        <v>2.2534782608695649</v>
      </c>
      <c r="P34" s="1">
        <f t="shared" si="2"/>
        <v>6.4497826086956511</v>
      </c>
      <c r="Q34" s="1">
        <f t="shared" si="3"/>
        <v>0.11625783699059559</v>
      </c>
    </row>
    <row r="35" spans="1:17" x14ac:dyDescent="0.3">
      <c r="A35" t="s">
        <v>32</v>
      </c>
      <c r="B35" t="s">
        <v>114</v>
      </c>
      <c r="C35" t="s">
        <v>115</v>
      </c>
      <c r="D35" t="s">
        <v>93</v>
      </c>
      <c r="E35" s="1">
        <v>86.804347826086953</v>
      </c>
      <c r="F35" s="1">
        <v>5.1304347826086953</v>
      </c>
      <c r="G35" s="1">
        <v>0</v>
      </c>
      <c r="H35" s="1">
        <v>0</v>
      </c>
      <c r="I35" s="1">
        <v>4.7608695652173916</v>
      </c>
      <c r="J35" s="1">
        <v>4.2907608695652177</v>
      </c>
      <c r="K35" s="1">
        <v>25.054347826086957</v>
      </c>
      <c r="L35" s="1">
        <f t="shared" si="0"/>
        <v>29.345108695652176</v>
      </c>
      <c r="M35" s="1">
        <f t="shared" si="1"/>
        <v>0.3380603556223391</v>
      </c>
      <c r="N35" s="1">
        <v>9.0027173913043477</v>
      </c>
      <c r="O35" s="1">
        <v>0</v>
      </c>
      <c r="P35" s="1">
        <f t="shared" si="2"/>
        <v>9.0027173913043477</v>
      </c>
      <c r="Q35" s="1">
        <f t="shared" si="3"/>
        <v>0.10371274730778864</v>
      </c>
    </row>
    <row r="36" spans="1:17" x14ac:dyDescent="0.3">
      <c r="A36" t="s">
        <v>32</v>
      </c>
      <c r="B36" t="s">
        <v>116</v>
      </c>
      <c r="C36" t="s">
        <v>117</v>
      </c>
      <c r="D36" t="s">
        <v>118</v>
      </c>
      <c r="E36" s="1">
        <v>48.043478260869563</v>
      </c>
      <c r="F36" s="1">
        <v>10.644565217391307</v>
      </c>
      <c r="G36" s="1">
        <v>0</v>
      </c>
      <c r="H36" s="1">
        <v>0</v>
      </c>
      <c r="I36" s="1">
        <v>44.021739130434781</v>
      </c>
      <c r="J36" s="1">
        <v>0</v>
      </c>
      <c r="K36" s="1">
        <v>0</v>
      </c>
      <c r="L36" s="1">
        <f t="shared" si="0"/>
        <v>0</v>
      </c>
      <c r="M36" s="1">
        <f t="shared" si="1"/>
        <v>0</v>
      </c>
      <c r="N36" s="1">
        <v>0</v>
      </c>
      <c r="O36" s="1">
        <v>0</v>
      </c>
      <c r="P36" s="1">
        <f t="shared" si="2"/>
        <v>0</v>
      </c>
      <c r="Q36" s="1">
        <f t="shared" si="3"/>
        <v>0</v>
      </c>
    </row>
    <row r="37" spans="1:17" x14ac:dyDescent="0.3">
      <c r="A37" t="s">
        <v>32</v>
      </c>
      <c r="B37" t="s">
        <v>119</v>
      </c>
      <c r="C37" t="s">
        <v>120</v>
      </c>
      <c r="D37" t="s">
        <v>58</v>
      </c>
      <c r="E37" s="1">
        <v>63.380434782608695</v>
      </c>
      <c r="F37" s="1">
        <v>4.8043478260869561</v>
      </c>
      <c r="G37" s="1">
        <v>0</v>
      </c>
      <c r="H37" s="1">
        <v>0</v>
      </c>
      <c r="I37" s="1">
        <v>0</v>
      </c>
      <c r="J37" s="1">
        <v>0</v>
      </c>
      <c r="K37" s="1">
        <v>18.013586956521738</v>
      </c>
      <c r="L37" s="1">
        <f t="shared" si="0"/>
        <v>18.013586956521738</v>
      </c>
      <c r="M37" s="1">
        <f t="shared" si="1"/>
        <v>0.28421368547418968</v>
      </c>
      <c r="N37" s="1">
        <v>4.5135869565217392</v>
      </c>
      <c r="O37" s="1">
        <v>0</v>
      </c>
      <c r="P37" s="1">
        <f t="shared" si="2"/>
        <v>4.5135869565217392</v>
      </c>
      <c r="Q37" s="1">
        <f t="shared" si="3"/>
        <v>7.1214199965700567E-2</v>
      </c>
    </row>
    <row r="38" spans="1:17" x14ac:dyDescent="0.3">
      <c r="A38" t="s">
        <v>32</v>
      </c>
      <c r="B38" t="s">
        <v>121</v>
      </c>
      <c r="C38" t="s">
        <v>122</v>
      </c>
      <c r="D38" t="s">
        <v>123</v>
      </c>
      <c r="E38" s="1">
        <v>40.445652173913047</v>
      </c>
      <c r="F38" s="1">
        <v>4.6086956521739131</v>
      </c>
      <c r="G38" s="1">
        <v>0</v>
      </c>
      <c r="H38" s="1">
        <v>0</v>
      </c>
      <c r="I38" s="1">
        <v>8.6956521739130432E-2</v>
      </c>
      <c r="J38" s="1">
        <v>0</v>
      </c>
      <c r="K38" s="1">
        <v>4.619565217391304E-2</v>
      </c>
      <c r="L38" s="1">
        <f t="shared" si="0"/>
        <v>4.619565217391304E-2</v>
      </c>
      <c r="M38" s="1">
        <f t="shared" si="1"/>
        <v>1.1421660843859175E-3</v>
      </c>
      <c r="N38" s="1">
        <v>0</v>
      </c>
      <c r="O38" s="1">
        <v>0</v>
      </c>
      <c r="P38" s="1">
        <f t="shared" si="2"/>
        <v>0</v>
      </c>
      <c r="Q38" s="1">
        <f t="shared" si="3"/>
        <v>0</v>
      </c>
    </row>
    <row r="39" spans="1:17" x14ac:dyDescent="0.3">
      <c r="A39" t="s">
        <v>32</v>
      </c>
      <c r="B39" t="s">
        <v>124</v>
      </c>
      <c r="C39" t="s">
        <v>125</v>
      </c>
      <c r="D39" t="s">
        <v>126</v>
      </c>
      <c r="E39" s="1">
        <v>40.847826086956523</v>
      </c>
      <c r="F39" s="1">
        <v>0</v>
      </c>
      <c r="G39" s="1">
        <v>0</v>
      </c>
      <c r="H39" s="1">
        <v>0</v>
      </c>
      <c r="I39" s="1">
        <v>0.60869565217391308</v>
      </c>
      <c r="J39" s="1">
        <v>0</v>
      </c>
      <c r="K39" s="1">
        <v>0</v>
      </c>
      <c r="L39" s="1">
        <f t="shared" si="0"/>
        <v>0</v>
      </c>
      <c r="M39" s="1">
        <f t="shared" si="1"/>
        <v>0</v>
      </c>
      <c r="N39" s="1">
        <v>4.8645652173913039</v>
      </c>
      <c r="O39" s="1">
        <v>0</v>
      </c>
      <c r="P39" s="1">
        <f t="shared" si="2"/>
        <v>4.8645652173913039</v>
      </c>
      <c r="Q39" s="1">
        <f t="shared" si="3"/>
        <v>0.11908994145822244</v>
      </c>
    </row>
    <row r="40" spans="1:17" x14ac:dyDescent="0.3">
      <c r="A40" t="s">
        <v>32</v>
      </c>
      <c r="B40" t="s">
        <v>127</v>
      </c>
      <c r="C40" t="s">
        <v>57</v>
      </c>
      <c r="D40" t="s">
        <v>58</v>
      </c>
      <c r="E40" s="1">
        <v>116.32608695652173</v>
      </c>
      <c r="F40" s="1">
        <v>1.4439130434782619</v>
      </c>
      <c r="G40" s="1">
        <v>0.24456521739130435</v>
      </c>
      <c r="H40" s="1">
        <v>0</v>
      </c>
      <c r="I40" s="1">
        <v>5.2173913043478262</v>
      </c>
      <c r="J40" s="1">
        <v>4.0365217391304364</v>
      </c>
      <c r="K40" s="1">
        <v>29.619565217391305</v>
      </c>
      <c r="L40" s="1">
        <f t="shared" si="0"/>
        <v>33.65608695652174</v>
      </c>
      <c r="M40" s="1">
        <f t="shared" si="1"/>
        <v>0.28932535974584189</v>
      </c>
      <c r="N40" s="1">
        <v>9.2826086956521738</v>
      </c>
      <c r="O40" s="1">
        <v>0</v>
      </c>
      <c r="P40" s="1">
        <f t="shared" si="2"/>
        <v>9.2826086956521738</v>
      </c>
      <c r="Q40" s="1">
        <f t="shared" si="3"/>
        <v>7.9798168566623057E-2</v>
      </c>
    </row>
    <row r="41" spans="1:17" x14ac:dyDescent="0.3">
      <c r="A41" t="s">
        <v>32</v>
      </c>
      <c r="B41" t="s">
        <v>128</v>
      </c>
      <c r="C41" t="s">
        <v>129</v>
      </c>
      <c r="D41" t="s">
        <v>130</v>
      </c>
      <c r="E41" s="1">
        <v>65.065217391304344</v>
      </c>
      <c r="F41" s="1">
        <v>5.5652173913043477</v>
      </c>
      <c r="G41" s="1">
        <v>0.4891304347826087</v>
      </c>
      <c r="H41" s="1">
        <v>0.35326086956521741</v>
      </c>
      <c r="I41" s="1">
        <v>1.0434782608695652</v>
      </c>
      <c r="J41" s="1">
        <v>7.8329347826086941</v>
      </c>
      <c r="K41" s="1">
        <v>0</v>
      </c>
      <c r="L41" s="1">
        <f t="shared" si="0"/>
        <v>7.8329347826086941</v>
      </c>
      <c r="M41" s="1">
        <f t="shared" si="1"/>
        <v>0.1203859004343468</v>
      </c>
      <c r="N41" s="1">
        <v>7.1566304347826097</v>
      </c>
      <c r="O41" s="1">
        <v>0</v>
      </c>
      <c r="P41" s="1">
        <f t="shared" si="2"/>
        <v>7.1566304347826097</v>
      </c>
      <c r="Q41" s="1">
        <f t="shared" si="3"/>
        <v>0.10999164717674577</v>
      </c>
    </row>
    <row r="42" spans="1:17" x14ac:dyDescent="0.3">
      <c r="A42" t="s">
        <v>32</v>
      </c>
      <c r="B42" t="s">
        <v>131</v>
      </c>
      <c r="C42" t="s">
        <v>40</v>
      </c>
      <c r="D42" t="s">
        <v>41</v>
      </c>
      <c r="E42" s="1">
        <v>237.03260869565219</v>
      </c>
      <c r="F42" s="1">
        <v>4.5217391304347823</v>
      </c>
      <c r="G42" s="1">
        <v>1.0869565217391304E-2</v>
      </c>
      <c r="H42" s="1">
        <v>0.71739130434782605</v>
      </c>
      <c r="I42" s="1">
        <v>18.239130434782609</v>
      </c>
      <c r="J42" s="1">
        <v>0</v>
      </c>
      <c r="K42" s="1">
        <v>49.486413043478258</v>
      </c>
      <c r="L42" s="1">
        <f t="shared" si="0"/>
        <v>49.486413043478258</v>
      </c>
      <c r="M42" s="1">
        <f t="shared" si="1"/>
        <v>0.20877470536983536</v>
      </c>
      <c r="N42" s="1">
        <v>20.684782608695652</v>
      </c>
      <c r="O42" s="1">
        <v>0</v>
      </c>
      <c r="P42" s="1">
        <f t="shared" si="2"/>
        <v>20.684782608695652</v>
      </c>
      <c r="Q42" s="1">
        <f t="shared" si="3"/>
        <v>8.7265556931260604E-2</v>
      </c>
    </row>
    <row r="43" spans="1:17" x14ac:dyDescent="0.3">
      <c r="A43" t="s">
        <v>32</v>
      </c>
      <c r="B43" t="s">
        <v>132</v>
      </c>
      <c r="C43" t="s">
        <v>133</v>
      </c>
      <c r="D43" t="s">
        <v>134</v>
      </c>
      <c r="E43" s="1">
        <v>26.804347826086957</v>
      </c>
      <c r="F43" s="1">
        <v>5.2173913043478262</v>
      </c>
      <c r="G43" s="1">
        <v>0</v>
      </c>
      <c r="H43" s="1">
        <v>0.14130434782608695</v>
      </c>
      <c r="I43" s="1">
        <v>0.14130434782608695</v>
      </c>
      <c r="J43" s="1">
        <v>2.7934782608695654</v>
      </c>
      <c r="K43" s="1">
        <v>14.876739130434778</v>
      </c>
      <c r="L43" s="1">
        <f t="shared" si="0"/>
        <v>17.670217391304345</v>
      </c>
      <c r="M43" s="1">
        <f t="shared" si="1"/>
        <v>0.65922952149229508</v>
      </c>
      <c r="N43" s="1">
        <v>4.9809782608695663</v>
      </c>
      <c r="O43" s="1">
        <v>0</v>
      </c>
      <c r="P43" s="1">
        <f t="shared" si="2"/>
        <v>4.9809782608695663</v>
      </c>
      <c r="Q43" s="1">
        <f t="shared" si="3"/>
        <v>0.18582725060827254</v>
      </c>
    </row>
    <row r="44" spans="1:17" x14ac:dyDescent="0.3">
      <c r="A44" t="s">
        <v>32</v>
      </c>
      <c r="B44" t="s">
        <v>135</v>
      </c>
      <c r="C44" t="s">
        <v>136</v>
      </c>
      <c r="D44" t="s">
        <v>137</v>
      </c>
      <c r="E44" s="1">
        <v>28.293478260869566</v>
      </c>
      <c r="F44" s="1">
        <v>4.6086956521739131</v>
      </c>
      <c r="G44" s="1">
        <v>1.9021739130434784E-2</v>
      </c>
      <c r="H44" s="1">
        <v>0.15217391304347827</v>
      </c>
      <c r="I44" s="1">
        <v>0.27173913043478259</v>
      </c>
      <c r="J44" s="1">
        <v>4.5271739130434785</v>
      </c>
      <c r="K44" s="1">
        <v>7.7717391304347823</v>
      </c>
      <c r="L44" s="1">
        <f t="shared" si="0"/>
        <v>12.298913043478262</v>
      </c>
      <c r="M44" s="1">
        <f t="shared" si="1"/>
        <v>0.43469074145217057</v>
      </c>
      <c r="N44" s="1">
        <v>5.434782608695652E-2</v>
      </c>
      <c r="O44" s="1">
        <v>5.4130434782608692</v>
      </c>
      <c r="P44" s="1">
        <f t="shared" si="2"/>
        <v>5.4673913043478253</v>
      </c>
      <c r="Q44" s="1">
        <f t="shared" si="3"/>
        <v>0.1932385708797541</v>
      </c>
    </row>
    <row r="45" spans="1:17" x14ac:dyDescent="0.3">
      <c r="A45" t="s">
        <v>32</v>
      </c>
      <c r="B45" t="s">
        <v>138</v>
      </c>
      <c r="C45" t="s">
        <v>139</v>
      </c>
      <c r="D45" t="s">
        <v>35</v>
      </c>
      <c r="E45" s="1">
        <v>35.217391304347828</v>
      </c>
      <c r="F45" s="1">
        <v>5.5652173913043477</v>
      </c>
      <c r="G45" s="1">
        <v>0.19565217391304349</v>
      </c>
      <c r="H45" s="1">
        <v>0.13043478260869565</v>
      </c>
      <c r="I45" s="1">
        <v>0.40217391304347827</v>
      </c>
      <c r="J45" s="1">
        <v>0</v>
      </c>
      <c r="K45" s="1">
        <v>0</v>
      </c>
      <c r="L45" s="1">
        <f t="shared" si="0"/>
        <v>0</v>
      </c>
      <c r="M45" s="1">
        <f t="shared" si="1"/>
        <v>0</v>
      </c>
      <c r="N45" s="1">
        <v>0</v>
      </c>
      <c r="O45" s="1">
        <v>0</v>
      </c>
      <c r="P45" s="1">
        <f t="shared" si="2"/>
        <v>0</v>
      </c>
      <c r="Q45" s="1">
        <f t="shared" si="3"/>
        <v>0</v>
      </c>
    </row>
    <row r="46" spans="1:17" x14ac:dyDescent="0.3">
      <c r="A46" t="s">
        <v>32</v>
      </c>
      <c r="B46" t="s">
        <v>140</v>
      </c>
      <c r="C46" t="s">
        <v>141</v>
      </c>
      <c r="D46" t="s">
        <v>123</v>
      </c>
      <c r="E46" s="1">
        <v>48.771739130434781</v>
      </c>
      <c r="F46" s="1">
        <v>4.7771739130434785</v>
      </c>
      <c r="G46" s="1">
        <v>0.19565217391304349</v>
      </c>
      <c r="H46" s="1">
        <v>1.4347826086956521</v>
      </c>
      <c r="I46" s="1">
        <v>9.7826086956521743E-2</v>
      </c>
      <c r="J46" s="1">
        <v>0.99021739130434772</v>
      </c>
      <c r="K46" s="1">
        <v>5.0195652173913041</v>
      </c>
      <c r="L46" s="1">
        <f t="shared" si="0"/>
        <v>6.0097826086956516</v>
      </c>
      <c r="M46" s="1">
        <f t="shared" si="1"/>
        <v>0.12322264319144194</v>
      </c>
      <c r="N46" s="1">
        <v>1.2081521739130434</v>
      </c>
      <c r="O46" s="1">
        <v>0.6119565217391304</v>
      </c>
      <c r="P46" s="1">
        <f t="shared" si="2"/>
        <v>1.8201086956521739</v>
      </c>
      <c r="Q46" s="1">
        <f t="shared" si="3"/>
        <v>3.7318921328281705E-2</v>
      </c>
    </row>
    <row r="47" spans="1:17" x14ac:dyDescent="0.3">
      <c r="A47" t="s">
        <v>32</v>
      </c>
      <c r="B47" t="s">
        <v>142</v>
      </c>
      <c r="C47" t="s">
        <v>143</v>
      </c>
      <c r="D47" t="s">
        <v>81</v>
      </c>
      <c r="E47" s="1">
        <v>39.510869565217391</v>
      </c>
      <c r="F47" s="1">
        <v>5.7391304347826084</v>
      </c>
      <c r="G47" s="1">
        <v>0.56521739130434778</v>
      </c>
      <c r="H47" s="1">
        <v>0</v>
      </c>
      <c r="I47" s="1">
        <v>6.7173913043478262</v>
      </c>
      <c r="J47" s="1">
        <v>5.7391304347826084</v>
      </c>
      <c r="K47" s="1">
        <v>9.2826086956521738</v>
      </c>
      <c r="L47" s="1">
        <f t="shared" si="0"/>
        <v>15.021739130434781</v>
      </c>
      <c r="M47" s="1">
        <f t="shared" si="1"/>
        <v>0.38019257221458042</v>
      </c>
      <c r="N47" s="1">
        <v>5.75</v>
      </c>
      <c r="O47" s="1">
        <v>2.097934782608696</v>
      </c>
      <c r="P47" s="1">
        <f t="shared" si="2"/>
        <v>7.8479347826086965</v>
      </c>
      <c r="Q47" s="1">
        <f t="shared" si="3"/>
        <v>0.19862723521320497</v>
      </c>
    </row>
    <row r="48" spans="1:17" x14ac:dyDescent="0.3">
      <c r="A48" t="s">
        <v>32</v>
      </c>
      <c r="B48" t="s">
        <v>144</v>
      </c>
      <c r="C48" t="s">
        <v>145</v>
      </c>
      <c r="D48" t="s">
        <v>146</v>
      </c>
      <c r="E48" s="1">
        <v>34.717391304347828</v>
      </c>
      <c r="F48" s="1">
        <v>0</v>
      </c>
      <c r="G48" s="1">
        <v>0.39130434782608697</v>
      </c>
      <c r="H48" s="1">
        <v>0.39130434782608697</v>
      </c>
      <c r="I48" s="1">
        <v>0.29347826086956524</v>
      </c>
      <c r="J48" s="1">
        <v>0</v>
      </c>
      <c r="K48" s="1">
        <v>3.8253260869565229</v>
      </c>
      <c r="L48" s="1">
        <f t="shared" si="0"/>
        <v>3.8253260869565229</v>
      </c>
      <c r="M48" s="1">
        <f t="shared" si="1"/>
        <v>0.11018472135253603</v>
      </c>
      <c r="N48" s="1">
        <v>4.7493478260869555</v>
      </c>
      <c r="O48" s="1">
        <v>0</v>
      </c>
      <c r="P48" s="1">
        <f t="shared" si="2"/>
        <v>4.7493478260869555</v>
      </c>
      <c r="Q48" s="1">
        <f t="shared" si="3"/>
        <v>0.13680025046963051</v>
      </c>
    </row>
    <row r="49" spans="1:17" x14ac:dyDescent="0.3">
      <c r="A49" t="s">
        <v>32</v>
      </c>
      <c r="B49" t="s">
        <v>147</v>
      </c>
      <c r="C49" t="s">
        <v>148</v>
      </c>
      <c r="D49" t="s">
        <v>90</v>
      </c>
      <c r="E49" s="1">
        <v>51.119565217391305</v>
      </c>
      <c r="F49" s="1">
        <v>4</v>
      </c>
      <c r="G49" s="1">
        <v>6.5217391304347824E-2</v>
      </c>
      <c r="H49" s="1">
        <v>0.32608695652173914</v>
      </c>
      <c r="I49" s="1">
        <v>4.2391304347826084</v>
      </c>
      <c r="J49" s="1">
        <v>10.576086956521738</v>
      </c>
      <c r="K49" s="1">
        <v>0</v>
      </c>
      <c r="L49" s="1">
        <f t="shared" si="0"/>
        <v>10.576086956521738</v>
      </c>
      <c r="M49" s="1">
        <f t="shared" si="1"/>
        <v>0.2068892196470338</v>
      </c>
      <c r="N49" s="1">
        <v>5.5244565217391308</v>
      </c>
      <c r="O49" s="1">
        <v>0</v>
      </c>
      <c r="P49" s="1">
        <f t="shared" si="2"/>
        <v>5.5244565217391308</v>
      </c>
      <c r="Q49" s="1">
        <f t="shared" si="3"/>
        <v>0.10806931745694238</v>
      </c>
    </row>
    <row r="50" spans="1:17" x14ac:dyDescent="0.3">
      <c r="A50" t="s">
        <v>32</v>
      </c>
      <c r="B50" t="s">
        <v>149</v>
      </c>
      <c r="C50" t="s">
        <v>150</v>
      </c>
      <c r="D50" t="s">
        <v>151</v>
      </c>
      <c r="E50" s="1">
        <v>24.521739130434781</v>
      </c>
      <c r="F50" s="1">
        <v>0</v>
      </c>
      <c r="G50" s="1">
        <v>9.7826086956521743E-2</v>
      </c>
      <c r="H50" s="1">
        <v>3.2608695652173912E-2</v>
      </c>
      <c r="I50" s="1">
        <v>0.21739130434782608</v>
      </c>
      <c r="J50" s="1">
        <v>0</v>
      </c>
      <c r="K50" s="1">
        <v>11.661630434782611</v>
      </c>
      <c r="L50" s="1">
        <f t="shared" si="0"/>
        <v>11.661630434782611</v>
      </c>
      <c r="M50" s="1">
        <f t="shared" si="1"/>
        <v>0.47556294326241144</v>
      </c>
      <c r="N50" s="1">
        <v>7.6086956521739135E-2</v>
      </c>
      <c r="O50" s="1">
        <v>0</v>
      </c>
      <c r="P50" s="1">
        <f t="shared" si="2"/>
        <v>7.6086956521739135E-2</v>
      </c>
      <c r="Q50" s="1">
        <f t="shared" si="3"/>
        <v>3.1028368794326243E-3</v>
      </c>
    </row>
    <row r="51" spans="1:17" x14ac:dyDescent="0.3">
      <c r="A51" t="s">
        <v>32</v>
      </c>
      <c r="B51" t="s">
        <v>152</v>
      </c>
      <c r="C51" t="s">
        <v>153</v>
      </c>
      <c r="D51" t="s">
        <v>154</v>
      </c>
      <c r="E51" s="1">
        <v>38.967391304347828</v>
      </c>
      <c r="F51" s="1">
        <v>0</v>
      </c>
      <c r="G51" s="1">
        <v>0</v>
      </c>
      <c r="H51" s="1">
        <v>0</v>
      </c>
      <c r="I51" s="1">
        <v>0</v>
      </c>
      <c r="J51" s="1">
        <v>4.8940217391304346</v>
      </c>
      <c r="K51" s="1">
        <v>6.2364130434782608</v>
      </c>
      <c r="L51" s="1">
        <f t="shared" si="0"/>
        <v>11.130434782608695</v>
      </c>
      <c r="M51" s="1">
        <f t="shared" si="1"/>
        <v>0.28563458856345886</v>
      </c>
      <c r="N51" s="1">
        <v>0</v>
      </c>
      <c r="O51" s="1">
        <v>4.8288043478260869</v>
      </c>
      <c r="P51" s="1">
        <f t="shared" si="2"/>
        <v>4.8288043478260869</v>
      </c>
      <c r="Q51" s="1">
        <f t="shared" si="3"/>
        <v>0.12391910739191073</v>
      </c>
    </row>
    <row r="52" spans="1:17" x14ac:dyDescent="0.3">
      <c r="A52" t="s">
        <v>32</v>
      </c>
      <c r="B52" t="s">
        <v>155</v>
      </c>
      <c r="C52" t="s">
        <v>50</v>
      </c>
      <c r="D52" t="s">
        <v>51</v>
      </c>
      <c r="E52" s="1">
        <v>120.89130434782609</v>
      </c>
      <c r="F52" s="1">
        <v>2.2173913043478262</v>
      </c>
      <c r="G52" s="1">
        <v>5.434782608695652E-2</v>
      </c>
      <c r="H52" s="1">
        <v>0.2608695652173913</v>
      </c>
      <c r="I52" s="1">
        <v>3.2065217391304346</v>
      </c>
      <c r="J52" s="1">
        <v>13.823369565217391</v>
      </c>
      <c r="K52" s="1">
        <v>10.089673913043478</v>
      </c>
      <c r="L52" s="1">
        <f t="shared" si="0"/>
        <v>23.913043478260867</v>
      </c>
      <c r="M52" s="1">
        <f t="shared" si="1"/>
        <v>0.1978061499730264</v>
      </c>
      <c r="N52" s="1">
        <v>26.836956521739129</v>
      </c>
      <c r="O52" s="1">
        <v>0</v>
      </c>
      <c r="P52" s="1">
        <f t="shared" si="2"/>
        <v>26.836956521739129</v>
      </c>
      <c r="Q52" s="1">
        <f t="shared" si="3"/>
        <v>0.22199244740154647</v>
      </c>
    </row>
    <row r="53" spans="1:17" x14ac:dyDescent="0.3">
      <c r="A53" t="s">
        <v>32</v>
      </c>
      <c r="B53" t="s">
        <v>156</v>
      </c>
      <c r="C53" t="s">
        <v>157</v>
      </c>
      <c r="D53" t="s">
        <v>99</v>
      </c>
      <c r="E53" s="1">
        <v>29.826086956521738</v>
      </c>
      <c r="F53" s="1">
        <v>2.652173913043478</v>
      </c>
      <c r="G53" s="1">
        <v>0.10869565217391304</v>
      </c>
      <c r="H53" s="1">
        <v>0.2391304347826087</v>
      </c>
      <c r="I53" s="1">
        <v>3.8260869565217392</v>
      </c>
      <c r="J53" s="1">
        <v>0</v>
      </c>
      <c r="K53" s="1">
        <v>7.5607608695652164</v>
      </c>
      <c r="L53" s="1">
        <f t="shared" si="0"/>
        <v>7.5607608695652164</v>
      </c>
      <c r="M53" s="1">
        <f t="shared" si="1"/>
        <v>0.25349489795918367</v>
      </c>
      <c r="N53" s="1">
        <v>2.4565217391304346</v>
      </c>
      <c r="O53" s="1">
        <v>0</v>
      </c>
      <c r="P53" s="1">
        <f t="shared" si="2"/>
        <v>2.4565217391304346</v>
      </c>
      <c r="Q53" s="1">
        <f t="shared" si="3"/>
        <v>8.2361516034985413E-2</v>
      </c>
    </row>
    <row r="54" spans="1:17" x14ac:dyDescent="0.3">
      <c r="A54" t="s">
        <v>32</v>
      </c>
      <c r="B54" t="s">
        <v>158</v>
      </c>
      <c r="C54" t="s">
        <v>159</v>
      </c>
      <c r="D54" t="s">
        <v>160</v>
      </c>
      <c r="E54" s="1">
        <v>159.02173913043478</v>
      </c>
      <c r="F54" s="1">
        <v>6.0489130434782608</v>
      </c>
      <c r="G54" s="1">
        <v>3.2608695652173912E-2</v>
      </c>
      <c r="H54" s="1">
        <v>0.64130434782608692</v>
      </c>
      <c r="I54" s="1">
        <v>0</v>
      </c>
      <c r="J54" s="1">
        <v>4.7282608695652177</v>
      </c>
      <c r="K54" s="1">
        <v>46.440217391304351</v>
      </c>
      <c r="L54" s="1">
        <f t="shared" si="0"/>
        <v>51.16847826086957</v>
      </c>
      <c r="M54" s="1">
        <f t="shared" si="1"/>
        <v>0.32177033492822971</v>
      </c>
      <c r="N54" s="1">
        <v>9.2527173913043477</v>
      </c>
      <c r="O54" s="1">
        <v>8.7931521739130449</v>
      </c>
      <c r="P54" s="1">
        <f t="shared" si="2"/>
        <v>18.045869565217394</v>
      </c>
      <c r="Q54" s="1">
        <f t="shared" si="3"/>
        <v>0.1134805194805195</v>
      </c>
    </row>
    <row r="55" spans="1:17" x14ac:dyDescent="0.3">
      <c r="A55" t="s">
        <v>32</v>
      </c>
      <c r="B55" t="s">
        <v>161</v>
      </c>
      <c r="C55" t="s">
        <v>162</v>
      </c>
      <c r="D55" t="s">
        <v>163</v>
      </c>
      <c r="E55" s="1">
        <v>37.989130434782609</v>
      </c>
      <c r="F55" s="1">
        <v>0</v>
      </c>
      <c r="G55" s="1">
        <v>5.434782608695652E-2</v>
      </c>
      <c r="H55" s="1">
        <v>0.18478260869565216</v>
      </c>
      <c r="I55" s="1">
        <v>0.20652173913043478</v>
      </c>
      <c r="J55" s="1">
        <v>3.8532608695652173</v>
      </c>
      <c r="K55" s="1">
        <v>4.6657608695652177</v>
      </c>
      <c r="L55" s="1">
        <f t="shared" si="0"/>
        <v>8.5190217391304355</v>
      </c>
      <c r="M55" s="1">
        <f t="shared" si="1"/>
        <v>0.22424892703862662</v>
      </c>
      <c r="N55" s="1">
        <v>4.7038043478260869</v>
      </c>
      <c r="O55" s="1">
        <v>1.2640217391304349</v>
      </c>
      <c r="P55" s="1">
        <f t="shared" si="2"/>
        <v>5.9678260869565216</v>
      </c>
      <c r="Q55" s="1">
        <f t="shared" si="3"/>
        <v>0.15709298998569385</v>
      </c>
    </row>
    <row r="56" spans="1:17" x14ac:dyDescent="0.3">
      <c r="A56" t="s">
        <v>32</v>
      </c>
      <c r="B56" t="s">
        <v>164</v>
      </c>
      <c r="C56" t="s">
        <v>165</v>
      </c>
      <c r="D56" t="s">
        <v>166</v>
      </c>
      <c r="E56" s="1">
        <v>35.978260869565219</v>
      </c>
      <c r="F56" s="1">
        <v>5.1304347826086953</v>
      </c>
      <c r="G56" s="1">
        <v>0</v>
      </c>
      <c r="H56" s="1">
        <v>0.39608695652173909</v>
      </c>
      <c r="I56" s="1">
        <v>0</v>
      </c>
      <c r="J56" s="1">
        <v>0</v>
      </c>
      <c r="K56" s="1">
        <v>13.674456521739133</v>
      </c>
      <c r="L56" s="1">
        <f t="shared" si="0"/>
        <v>13.674456521739133</v>
      </c>
      <c r="M56" s="1">
        <f t="shared" si="1"/>
        <v>0.38007552870090638</v>
      </c>
      <c r="N56" s="1">
        <v>3.6382608695652179</v>
      </c>
      <c r="O56" s="1">
        <v>0</v>
      </c>
      <c r="P56" s="1">
        <f t="shared" si="2"/>
        <v>3.6382608695652179</v>
      </c>
      <c r="Q56" s="1">
        <f t="shared" si="3"/>
        <v>0.10112386706948641</v>
      </c>
    </row>
    <row r="57" spans="1:17" x14ac:dyDescent="0.3">
      <c r="A57" t="s">
        <v>32</v>
      </c>
      <c r="B57" t="s">
        <v>167</v>
      </c>
      <c r="C57" t="s">
        <v>40</v>
      </c>
      <c r="D57" t="s">
        <v>41</v>
      </c>
      <c r="E57" s="1">
        <v>10.260869565217391</v>
      </c>
      <c r="F57" s="1">
        <v>1.0869565217391304E-2</v>
      </c>
      <c r="G57" s="1">
        <v>0</v>
      </c>
      <c r="H57" s="1">
        <v>0.61141304347826086</v>
      </c>
      <c r="I57" s="1">
        <v>0.60869565217391308</v>
      </c>
      <c r="J57" s="1">
        <v>0</v>
      </c>
      <c r="K57" s="1">
        <v>0</v>
      </c>
      <c r="L57" s="1">
        <f t="shared" si="0"/>
        <v>0</v>
      </c>
      <c r="M57" s="1">
        <f t="shared" si="1"/>
        <v>0</v>
      </c>
      <c r="N57" s="1">
        <v>2.7690217391304346</v>
      </c>
      <c r="O57" s="1">
        <v>0.77173913043478259</v>
      </c>
      <c r="P57" s="1">
        <f t="shared" si="2"/>
        <v>3.5407608695652173</v>
      </c>
      <c r="Q57" s="1">
        <f t="shared" si="3"/>
        <v>0.34507415254237289</v>
      </c>
    </row>
    <row r="58" spans="1:17" x14ac:dyDescent="0.3">
      <c r="A58" t="s">
        <v>32</v>
      </c>
      <c r="B58" t="s">
        <v>168</v>
      </c>
      <c r="C58" t="s">
        <v>169</v>
      </c>
      <c r="D58" t="s">
        <v>170</v>
      </c>
      <c r="E58" s="1">
        <v>72.978260869565219</v>
      </c>
      <c r="F58" s="1">
        <v>1.2608695652173914</v>
      </c>
      <c r="G58" s="1">
        <v>0</v>
      </c>
      <c r="H58" s="1">
        <v>1.2146739130434783</v>
      </c>
      <c r="I58" s="1">
        <v>0</v>
      </c>
      <c r="J58" s="1">
        <v>5.1657608695652177</v>
      </c>
      <c r="K58" s="1">
        <v>15.817934782608695</v>
      </c>
      <c r="L58" s="1">
        <f t="shared" si="0"/>
        <v>20.983695652173914</v>
      </c>
      <c r="M58" s="1">
        <f t="shared" si="1"/>
        <v>0.28753351206434319</v>
      </c>
      <c r="N58" s="1">
        <v>5.4076086956521738</v>
      </c>
      <c r="O58" s="1">
        <v>4.6548913043478262</v>
      </c>
      <c r="P58" s="1">
        <f t="shared" si="2"/>
        <v>10.0625</v>
      </c>
      <c r="Q58" s="1">
        <f t="shared" si="3"/>
        <v>0.13788352695859399</v>
      </c>
    </row>
    <row r="59" spans="1:17" x14ac:dyDescent="0.3">
      <c r="A59" t="s">
        <v>32</v>
      </c>
      <c r="B59" t="s">
        <v>171</v>
      </c>
      <c r="C59" t="s">
        <v>172</v>
      </c>
      <c r="D59" t="s">
        <v>151</v>
      </c>
      <c r="E59" s="1">
        <v>117.1304347826087</v>
      </c>
      <c r="F59" s="1">
        <v>5.4592391304347823</v>
      </c>
      <c r="G59" s="1">
        <v>0.24456521739130435</v>
      </c>
      <c r="H59" s="1">
        <v>0.71195652173913049</v>
      </c>
      <c r="I59" s="1">
        <v>4.8043478260869561</v>
      </c>
      <c r="J59" s="1">
        <v>30.491847826086957</v>
      </c>
      <c r="K59" s="1">
        <v>0</v>
      </c>
      <c r="L59" s="1">
        <f t="shared" si="0"/>
        <v>30.491847826086957</v>
      </c>
      <c r="M59" s="1">
        <f t="shared" si="1"/>
        <v>0.26032386785449146</v>
      </c>
      <c r="N59" s="1">
        <v>4.7391304347826084</v>
      </c>
      <c r="O59" s="1">
        <v>11.633152173913043</v>
      </c>
      <c r="P59" s="1">
        <f t="shared" si="2"/>
        <v>16.372282608695652</v>
      </c>
      <c r="Q59" s="1">
        <f t="shared" si="3"/>
        <v>0.13977821083890127</v>
      </c>
    </row>
    <row r="60" spans="1:17" x14ac:dyDescent="0.3">
      <c r="A60" t="s">
        <v>32</v>
      </c>
      <c r="B60" t="s">
        <v>173</v>
      </c>
      <c r="C60" t="s">
        <v>174</v>
      </c>
      <c r="D60" t="s">
        <v>175</v>
      </c>
      <c r="E60" s="1">
        <v>44.804347826086953</v>
      </c>
      <c r="F60" s="1">
        <v>5.2173913043478262</v>
      </c>
      <c r="G60" s="1">
        <v>6.5217391304347824E-2</v>
      </c>
      <c r="H60" s="1">
        <v>0.44565217391304346</v>
      </c>
      <c r="I60" s="1">
        <v>0.18478260869565216</v>
      </c>
      <c r="J60" s="1">
        <v>13.279891304347826</v>
      </c>
      <c r="K60" s="1">
        <v>0</v>
      </c>
      <c r="L60" s="1">
        <f t="shared" si="0"/>
        <v>13.279891304347826</v>
      </c>
      <c r="M60" s="1">
        <f t="shared" si="1"/>
        <v>0.29639737991266379</v>
      </c>
      <c r="N60" s="1">
        <v>5.9646739130434785</v>
      </c>
      <c r="O60" s="1">
        <v>0</v>
      </c>
      <c r="P60" s="1">
        <f t="shared" si="2"/>
        <v>5.9646739130434785</v>
      </c>
      <c r="Q60" s="1">
        <f t="shared" si="3"/>
        <v>0.13312712275594374</v>
      </c>
    </row>
    <row r="61" spans="1:17" x14ac:dyDescent="0.3">
      <c r="A61" t="s">
        <v>32</v>
      </c>
      <c r="B61" t="s">
        <v>176</v>
      </c>
      <c r="C61" t="s">
        <v>40</v>
      </c>
      <c r="D61" t="s">
        <v>41</v>
      </c>
      <c r="E61" s="1">
        <v>69.456521739130437</v>
      </c>
      <c r="F61" s="1">
        <v>3.75</v>
      </c>
      <c r="G61" s="1">
        <v>4.3478260869565216E-2</v>
      </c>
      <c r="H61" s="1">
        <v>0.34239130434782611</v>
      </c>
      <c r="I61" s="1">
        <v>0</v>
      </c>
      <c r="J61" s="1">
        <v>10.217391304347826</v>
      </c>
      <c r="K61" s="1">
        <v>5.7663043478260869</v>
      </c>
      <c r="L61" s="1">
        <f t="shared" si="0"/>
        <v>15.983695652173914</v>
      </c>
      <c r="M61" s="1">
        <f t="shared" si="1"/>
        <v>0.23012519561815337</v>
      </c>
      <c r="N61" s="1">
        <v>9.1114130434782616</v>
      </c>
      <c r="O61" s="1">
        <v>0</v>
      </c>
      <c r="P61" s="1">
        <f t="shared" si="2"/>
        <v>9.1114130434782616</v>
      </c>
      <c r="Q61" s="1">
        <f t="shared" si="3"/>
        <v>0.13118153364632237</v>
      </c>
    </row>
    <row r="62" spans="1:17" x14ac:dyDescent="0.3">
      <c r="A62" t="s">
        <v>32</v>
      </c>
      <c r="B62" t="s">
        <v>177</v>
      </c>
      <c r="C62" t="s">
        <v>178</v>
      </c>
      <c r="D62" t="s">
        <v>175</v>
      </c>
      <c r="E62" s="1">
        <v>30.228260869565219</v>
      </c>
      <c r="F62" s="1">
        <v>4.3815217391304353</v>
      </c>
      <c r="G62" s="1">
        <v>6.5217391304347824E-2</v>
      </c>
      <c r="H62" s="1">
        <v>0.17934782608695651</v>
      </c>
      <c r="I62" s="1">
        <v>0.22826086956521738</v>
      </c>
      <c r="J62" s="1">
        <v>0</v>
      </c>
      <c r="K62" s="1">
        <v>6.0945652173913061</v>
      </c>
      <c r="L62" s="1">
        <f t="shared" si="0"/>
        <v>6.0945652173913061</v>
      </c>
      <c r="M62" s="1">
        <f t="shared" si="1"/>
        <v>0.20161812297734633</v>
      </c>
      <c r="N62" s="1">
        <v>2.1739130434782608E-2</v>
      </c>
      <c r="O62" s="1">
        <v>3.72717391304348</v>
      </c>
      <c r="P62" s="1">
        <f t="shared" si="2"/>
        <v>3.7489130434782627</v>
      </c>
      <c r="Q62" s="1">
        <f t="shared" si="3"/>
        <v>0.12402013664149591</v>
      </c>
    </row>
    <row r="63" spans="1:17" x14ac:dyDescent="0.3">
      <c r="A63" t="s">
        <v>32</v>
      </c>
      <c r="B63" t="s">
        <v>179</v>
      </c>
      <c r="C63" t="s">
        <v>172</v>
      </c>
      <c r="D63" t="s">
        <v>151</v>
      </c>
      <c r="E63" s="1">
        <v>84.043478260869563</v>
      </c>
      <c r="F63" s="1">
        <v>5.3913043478260869</v>
      </c>
      <c r="G63" s="1">
        <v>0.56521739130434778</v>
      </c>
      <c r="H63" s="1">
        <v>0.42391304347826086</v>
      </c>
      <c r="I63" s="1">
        <v>0.72826086956521741</v>
      </c>
      <c r="J63" s="1">
        <v>5.3043478260869561</v>
      </c>
      <c r="K63" s="1">
        <v>21.25</v>
      </c>
      <c r="L63" s="1">
        <f t="shared" si="0"/>
        <v>26.554347826086957</v>
      </c>
      <c r="M63" s="1">
        <f t="shared" si="1"/>
        <v>0.31595964821520955</v>
      </c>
      <c r="N63" s="1">
        <v>5.6603260869565215</v>
      </c>
      <c r="O63" s="1">
        <v>0</v>
      </c>
      <c r="P63" s="1">
        <f t="shared" si="2"/>
        <v>5.6603260869565215</v>
      </c>
      <c r="Q63" s="1">
        <f t="shared" si="3"/>
        <v>6.7349974133471283E-2</v>
      </c>
    </row>
    <row r="64" spans="1:17" x14ac:dyDescent="0.3">
      <c r="A64" t="s">
        <v>32</v>
      </c>
      <c r="B64" t="s">
        <v>180</v>
      </c>
      <c r="C64" t="s">
        <v>181</v>
      </c>
      <c r="D64" t="s">
        <v>182</v>
      </c>
      <c r="E64" s="1">
        <v>29.706521739130434</v>
      </c>
      <c r="F64" s="1">
        <v>1.6956521739130435</v>
      </c>
      <c r="G64" s="1">
        <v>6.5217391304347824E-2</v>
      </c>
      <c r="H64" s="1">
        <v>0.98369565217391308</v>
      </c>
      <c r="I64" s="1">
        <v>0.2608695652173913</v>
      </c>
      <c r="J64" s="1">
        <v>0</v>
      </c>
      <c r="K64" s="1">
        <v>9.7969565217391317</v>
      </c>
      <c r="L64" s="1">
        <f t="shared" si="0"/>
        <v>9.7969565217391317</v>
      </c>
      <c r="M64" s="1">
        <f t="shared" si="1"/>
        <v>0.32979143798024152</v>
      </c>
      <c r="N64" s="1">
        <v>0.27173913043478259</v>
      </c>
      <c r="O64" s="1">
        <v>3.6413043478260869</v>
      </c>
      <c r="P64" s="1">
        <f t="shared" si="2"/>
        <v>3.9130434782608696</v>
      </c>
      <c r="Q64" s="1">
        <f t="shared" si="3"/>
        <v>0.13172338090010977</v>
      </c>
    </row>
    <row r="65" spans="1:17" x14ac:dyDescent="0.3">
      <c r="A65" t="s">
        <v>32</v>
      </c>
      <c r="B65" t="s">
        <v>183</v>
      </c>
      <c r="C65" t="s">
        <v>184</v>
      </c>
      <c r="D65" t="s">
        <v>185</v>
      </c>
      <c r="E65" s="1">
        <v>40.108695652173914</v>
      </c>
      <c r="F65" s="1">
        <v>0.86956521739130432</v>
      </c>
      <c r="G65" s="1">
        <v>3.2608695652173912E-2</v>
      </c>
      <c r="H65" s="1">
        <v>1.0869565217391304E-2</v>
      </c>
      <c r="I65" s="1">
        <v>0.39130434782608697</v>
      </c>
      <c r="J65" s="1">
        <v>3.089673913043478</v>
      </c>
      <c r="K65" s="1">
        <v>4.0271739130434785</v>
      </c>
      <c r="L65" s="1">
        <f t="shared" si="0"/>
        <v>7.116847826086957</v>
      </c>
      <c r="M65" s="1">
        <f t="shared" si="1"/>
        <v>0.17743902439024392</v>
      </c>
      <c r="N65" s="1">
        <v>0</v>
      </c>
      <c r="O65" s="1">
        <v>5.1902173913043477</v>
      </c>
      <c r="P65" s="1">
        <f t="shared" si="2"/>
        <v>5.1902173913043477</v>
      </c>
      <c r="Q65" s="1">
        <f t="shared" si="3"/>
        <v>0.12940379403794036</v>
      </c>
    </row>
    <row r="66" spans="1:17" x14ac:dyDescent="0.3">
      <c r="A66" t="s">
        <v>32</v>
      </c>
      <c r="B66" t="s">
        <v>186</v>
      </c>
      <c r="C66" t="s">
        <v>40</v>
      </c>
      <c r="D66" t="s">
        <v>41</v>
      </c>
      <c r="E66" s="1">
        <v>97.684782608695656</v>
      </c>
      <c r="F66" s="1">
        <v>1.2750000000000015</v>
      </c>
      <c r="G66" s="1">
        <v>0.24456521739130435</v>
      </c>
      <c r="H66" s="1">
        <v>0</v>
      </c>
      <c r="I66" s="1">
        <v>5.5108695652173916</v>
      </c>
      <c r="J66" s="1">
        <v>4.7690217391304346</v>
      </c>
      <c r="K66" s="1">
        <v>32.614130434782609</v>
      </c>
      <c r="L66" s="1">
        <f t="shared" ref="L66:L78" si="4">SUM(J66,K66)</f>
        <v>37.383152173913047</v>
      </c>
      <c r="M66" s="1">
        <f t="shared" ref="M66:M78" si="5">L66/E66</f>
        <v>0.38269166573940139</v>
      </c>
      <c r="N66" s="1">
        <v>8.3532608695652169</v>
      </c>
      <c r="O66" s="1">
        <v>0</v>
      </c>
      <c r="P66" s="1">
        <f t="shared" ref="P66:P78" si="6">SUM(N66,O66)</f>
        <v>8.3532608695652169</v>
      </c>
      <c r="Q66" s="1">
        <f t="shared" ref="Q66:Q78" si="7">P66/E66</f>
        <v>8.5512406809836419E-2</v>
      </c>
    </row>
    <row r="67" spans="1:17" x14ac:dyDescent="0.3">
      <c r="A67" t="s">
        <v>32</v>
      </c>
      <c r="B67" t="s">
        <v>187</v>
      </c>
      <c r="C67" t="s">
        <v>188</v>
      </c>
      <c r="D67" t="s">
        <v>189</v>
      </c>
      <c r="E67" s="1">
        <v>48.695652173913047</v>
      </c>
      <c r="F67" s="1">
        <v>5.3532608695652177</v>
      </c>
      <c r="G67" s="1">
        <v>0.20108695652173914</v>
      </c>
      <c r="H67" s="1">
        <v>0</v>
      </c>
      <c r="I67" s="1">
        <v>0.53260869565217395</v>
      </c>
      <c r="J67" s="1">
        <v>5.8152173913043477</v>
      </c>
      <c r="K67" s="1">
        <v>0</v>
      </c>
      <c r="L67" s="1">
        <f t="shared" si="4"/>
        <v>5.8152173913043477</v>
      </c>
      <c r="M67" s="1">
        <f t="shared" si="5"/>
        <v>0.11941964285714285</v>
      </c>
      <c r="N67" s="1">
        <v>0</v>
      </c>
      <c r="O67" s="1">
        <v>0</v>
      </c>
      <c r="P67" s="1">
        <f t="shared" si="6"/>
        <v>0</v>
      </c>
      <c r="Q67" s="1">
        <f t="shared" si="7"/>
        <v>0</v>
      </c>
    </row>
    <row r="68" spans="1:17" x14ac:dyDescent="0.3">
      <c r="A68" t="s">
        <v>32</v>
      </c>
      <c r="B68" t="s">
        <v>190</v>
      </c>
      <c r="C68" t="s">
        <v>57</v>
      </c>
      <c r="D68" t="s">
        <v>58</v>
      </c>
      <c r="E68" s="1">
        <v>122.71739130434783</v>
      </c>
      <c r="F68" s="1">
        <v>1.6375000000000013</v>
      </c>
      <c r="G68" s="1">
        <v>0.24456521739130435</v>
      </c>
      <c r="H68" s="1">
        <v>0</v>
      </c>
      <c r="I68" s="1">
        <v>4.9782608695652177</v>
      </c>
      <c r="J68" s="1">
        <v>5.5489130434782608</v>
      </c>
      <c r="K68" s="1">
        <v>29.747282608695652</v>
      </c>
      <c r="L68" s="1">
        <f t="shared" si="4"/>
        <v>35.296195652173914</v>
      </c>
      <c r="M68" s="1">
        <f t="shared" si="5"/>
        <v>0.28762178919397696</v>
      </c>
      <c r="N68" s="1">
        <v>10.733695652173912</v>
      </c>
      <c r="O68" s="1">
        <v>0</v>
      </c>
      <c r="P68" s="1">
        <f t="shared" si="6"/>
        <v>10.733695652173912</v>
      </c>
      <c r="Q68" s="1">
        <f t="shared" si="7"/>
        <v>8.7466784765278999E-2</v>
      </c>
    </row>
    <row r="69" spans="1:17" x14ac:dyDescent="0.3">
      <c r="A69" t="s">
        <v>32</v>
      </c>
      <c r="B69" t="s">
        <v>191</v>
      </c>
      <c r="C69" t="s">
        <v>50</v>
      </c>
      <c r="D69" t="s">
        <v>51</v>
      </c>
      <c r="E69" s="1">
        <v>59.913043478260867</v>
      </c>
      <c r="F69" s="1">
        <v>5.6521739130434785</v>
      </c>
      <c r="G69" s="1">
        <v>0.19565217391304349</v>
      </c>
      <c r="H69" s="1">
        <v>0.84782608695652173</v>
      </c>
      <c r="I69" s="1">
        <v>0</v>
      </c>
      <c r="J69" s="1">
        <v>3.2173913043478262</v>
      </c>
      <c r="K69" s="1">
        <v>7.7119565217391308</v>
      </c>
      <c r="L69" s="1">
        <f t="shared" si="4"/>
        <v>10.929347826086957</v>
      </c>
      <c r="M69" s="1">
        <f t="shared" si="5"/>
        <v>0.18242017416545719</v>
      </c>
      <c r="N69" s="1">
        <v>11.217391304347826</v>
      </c>
      <c r="O69" s="1">
        <v>0</v>
      </c>
      <c r="P69" s="1">
        <f t="shared" si="6"/>
        <v>11.217391304347826</v>
      </c>
      <c r="Q69" s="1">
        <f t="shared" si="7"/>
        <v>0.18722786647314951</v>
      </c>
    </row>
    <row r="70" spans="1:17" x14ac:dyDescent="0.3">
      <c r="A70" t="s">
        <v>32</v>
      </c>
      <c r="B70" t="s">
        <v>192</v>
      </c>
      <c r="C70" t="s">
        <v>193</v>
      </c>
      <c r="D70" t="s">
        <v>55</v>
      </c>
      <c r="E70" s="1">
        <v>27.434782608695652</v>
      </c>
      <c r="F70" s="1">
        <v>0</v>
      </c>
      <c r="G70" s="1">
        <v>0</v>
      </c>
      <c r="H70" s="1">
        <v>0</v>
      </c>
      <c r="I70" s="1">
        <v>0</v>
      </c>
      <c r="J70" s="1">
        <v>4.7608695652173916</v>
      </c>
      <c r="K70" s="1">
        <v>5.2608695652173916</v>
      </c>
      <c r="L70" s="1">
        <f t="shared" si="4"/>
        <v>10.021739130434783</v>
      </c>
      <c r="M70" s="1">
        <f t="shared" si="5"/>
        <v>0.3652931854199683</v>
      </c>
      <c r="N70" s="1">
        <v>4.4456521739130439</v>
      </c>
      <c r="O70" s="1">
        <v>0</v>
      </c>
      <c r="P70" s="1">
        <f t="shared" si="6"/>
        <v>4.4456521739130439</v>
      </c>
      <c r="Q70" s="1">
        <f t="shared" si="7"/>
        <v>0.16204437400950872</v>
      </c>
    </row>
    <row r="71" spans="1:17" x14ac:dyDescent="0.3">
      <c r="A71" t="s">
        <v>32</v>
      </c>
      <c r="B71" t="s">
        <v>194</v>
      </c>
      <c r="C71" t="s">
        <v>195</v>
      </c>
      <c r="D71" t="s">
        <v>196</v>
      </c>
      <c r="E71" s="1">
        <v>27.728260869565219</v>
      </c>
      <c r="F71" s="1">
        <v>0</v>
      </c>
      <c r="G71" s="1">
        <v>0.15217391304347827</v>
      </c>
      <c r="H71" s="1">
        <v>0</v>
      </c>
      <c r="I71" s="1">
        <v>0</v>
      </c>
      <c r="J71" s="1">
        <v>4.6304347826086953</v>
      </c>
      <c r="K71" s="1">
        <v>0</v>
      </c>
      <c r="L71" s="1">
        <f t="shared" si="4"/>
        <v>4.6304347826086953</v>
      </c>
      <c r="M71" s="1">
        <f t="shared" si="5"/>
        <v>0.16699333594668755</v>
      </c>
      <c r="N71" s="1">
        <v>2.9673913043478262</v>
      </c>
      <c r="O71" s="1">
        <v>0</v>
      </c>
      <c r="P71" s="1">
        <f t="shared" si="6"/>
        <v>2.9673913043478262</v>
      </c>
      <c r="Q71" s="1">
        <f t="shared" si="7"/>
        <v>0.10701685613484907</v>
      </c>
    </row>
    <row r="72" spans="1:17" x14ac:dyDescent="0.3">
      <c r="A72" t="s">
        <v>32</v>
      </c>
      <c r="B72" t="s">
        <v>197</v>
      </c>
      <c r="C72" t="s">
        <v>129</v>
      </c>
      <c r="D72" t="s">
        <v>130</v>
      </c>
      <c r="E72" s="1">
        <v>193.95652173913044</v>
      </c>
      <c r="F72" s="1">
        <v>0</v>
      </c>
      <c r="G72" s="1">
        <v>0</v>
      </c>
      <c r="H72" s="1">
        <v>0</v>
      </c>
      <c r="I72" s="1">
        <v>5.6521739130434785</v>
      </c>
      <c r="J72" s="1">
        <v>4.3478260869565215</v>
      </c>
      <c r="K72" s="1">
        <v>43.792391304347824</v>
      </c>
      <c r="L72" s="1">
        <f t="shared" si="4"/>
        <v>48.140217391304347</v>
      </c>
      <c r="M72" s="1">
        <f t="shared" si="5"/>
        <v>0.24820107599193006</v>
      </c>
      <c r="N72" s="1">
        <v>15.479347826086952</v>
      </c>
      <c r="O72" s="1">
        <v>0</v>
      </c>
      <c r="P72" s="1">
        <f t="shared" si="6"/>
        <v>15.479347826086952</v>
      </c>
      <c r="Q72" s="1">
        <f t="shared" si="7"/>
        <v>7.9808338937457951E-2</v>
      </c>
    </row>
    <row r="73" spans="1:17" x14ac:dyDescent="0.3">
      <c r="A73" t="s">
        <v>32</v>
      </c>
      <c r="B73" t="s">
        <v>198</v>
      </c>
      <c r="C73" t="s">
        <v>199</v>
      </c>
      <c r="D73" t="s">
        <v>81</v>
      </c>
      <c r="E73" s="1">
        <v>177.32608695652175</v>
      </c>
      <c r="F73" s="1">
        <v>4.0217391304347823</v>
      </c>
      <c r="G73" s="1">
        <v>0.86956521739130432</v>
      </c>
      <c r="H73" s="1">
        <v>0.76630434782608692</v>
      </c>
      <c r="I73" s="1">
        <v>14.304347826086957</v>
      </c>
      <c r="J73" s="1">
        <v>2.942173913043479</v>
      </c>
      <c r="K73" s="1">
        <v>3.6005434782608701</v>
      </c>
      <c r="L73" s="1">
        <f t="shared" si="4"/>
        <v>6.5427173913043486</v>
      </c>
      <c r="M73" s="1">
        <f t="shared" si="5"/>
        <v>3.6896530587225695E-2</v>
      </c>
      <c r="N73" s="1">
        <v>28.672499999999999</v>
      </c>
      <c r="O73" s="1">
        <v>0</v>
      </c>
      <c r="P73" s="1">
        <f t="shared" si="6"/>
        <v>28.672499999999999</v>
      </c>
      <c r="Q73" s="1">
        <f t="shared" si="7"/>
        <v>0.16169363736667891</v>
      </c>
    </row>
    <row r="74" spans="1:17" x14ac:dyDescent="0.3">
      <c r="A74" t="s">
        <v>32</v>
      </c>
      <c r="B74" t="s">
        <v>200</v>
      </c>
      <c r="C74" t="s">
        <v>50</v>
      </c>
      <c r="D74" t="s">
        <v>51</v>
      </c>
      <c r="E74" s="1">
        <v>124.07608695652173</v>
      </c>
      <c r="F74" s="1">
        <v>5</v>
      </c>
      <c r="G74" s="1">
        <v>0</v>
      </c>
      <c r="H74" s="1">
        <v>1.2744565217391304</v>
      </c>
      <c r="I74" s="1">
        <v>10.010869565217391</v>
      </c>
      <c r="J74" s="1">
        <v>0</v>
      </c>
      <c r="K74" s="1">
        <v>15.155652173913042</v>
      </c>
      <c r="L74" s="1">
        <f t="shared" si="4"/>
        <v>15.155652173913042</v>
      </c>
      <c r="M74" s="1">
        <f t="shared" si="5"/>
        <v>0.12214805081033726</v>
      </c>
      <c r="N74" s="1">
        <v>39.795326086956521</v>
      </c>
      <c r="O74" s="1">
        <v>0</v>
      </c>
      <c r="P74" s="1">
        <f t="shared" si="6"/>
        <v>39.795326086956521</v>
      </c>
      <c r="Q74" s="1">
        <f t="shared" si="7"/>
        <v>0.32073324572930356</v>
      </c>
    </row>
    <row r="75" spans="1:17" x14ac:dyDescent="0.3">
      <c r="A75" t="s">
        <v>32</v>
      </c>
      <c r="B75" t="s">
        <v>201</v>
      </c>
      <c r="C75" t="s">
        <v>202</v>
      </c>
      <c r="D75" t="s">
        <v>146</v>
      </c>
      <c r="E75" s="1">
        <v>39.619565217391305</v>
      </c>
      <c r="F75" s="1">
        <v>5.5869565217391308</v>
      </c>
      <c r="G75" s="1">
        <v>2.065217391304348E-2</v>
      </c>
      <c r="H75" s="1">
        <v>0.125</v>
      </c>
      <c r="I75" s="1">
        <v>1.1304347826086956</v>
      </c>
      <c r="J75" s="1">
        <v>5.4546739130434778</v>
      </c>
      <c r="K75" s="1">
        <v>15.2475</v>
      </c>
      <c r="L75" s="1">
        <f t="shared" si="4"/>
        <v>20.702173913043477</v>
      </c>
      <c r="M75" s="1">
        <f t="shared" si="5"/>
        <v>0.52252400548696842</v>
      </c>
      <c r="N75" s="1">
        <v>0.4266304347826087</v>
      </c>
      <c r="O75" s="1">
        <v>4.6603260869565215</v>
      </c>
      <c r="P75" s="1">
        <f t="shared" si="6"/>
        <v>5.0869565217391299</v>
      </c>
      <c r="Q75" s="1">
        <f t="shared" si="7"/>
        <v>0.12839506172839504</v>
      </c>
    </row>
    <row r="76" spans="1:17" x14ac:dyDescent="0.3">
      <c r="A76" t="s">
        <v>32</v>
      </c>
      <c r="B76" t="s">
        <v>203</v>
      </c>
      <c r="C76" t="s">
        <v>204</v>
      </c>
      <c r="D76" t="s">
        <v>205</v>
      </c>
      <c r="E76" s="1">
        <v>38.717391304347828</v>
      </c>
      <c r="F76" s="1">
        <v>5.0733695652173916</v>
      </c>
      <c r="G76" s="1">
        <v>0</v>
      </c>
      <c r="H76" s="1">
        <v>0</v>
      </c>
      <c r="I76" s="1">
        <v>0.22826086956521738</v>
      </c>
      <c r="J76" s="1">
        <v>0</v>
      </c>
      <c r="K76" s="1">
        <v>12.377717391304349</v>
      </c>
      <c r="L76" s="1">
        <f t="shared" si="4"/>
        <v>12.377717391304349</v>
      </c>
      <c r="M76" s="1">
        <f t="shared" si="5"/>
        <v>0.31969399213924765</v>
      </c>
      <c r="N76" s="1">
        <v>0</v>
      </c>
      <c r="O76" s="1">
        <v>2.841195652173913</v>
      </c>
      <c r="P76" s="1">
        <f t="shared" si="6"/>
        <v>2.841195652173913</v>
      </c>
      <c r="Q76" s="1">
        <f t="shared" si="7"/>
        <v>7.3382930937675464E-2</v>
      </c>
    </row>
    <row r="77" spans="1:17" x14ac:dyDescent="0.3">
      <c r="A77" t="s">
        <v>32</v>
      </c>
      <c r="B77" t="s">
        <v>206</v>
      </c>
      <c r="C77" t="s">
        <v>207</v>
      </c>
      <c r="D77" t="s">
        <v>38</v>
      </c>
      <c r="E77" s="1">
        <v>46.597826086956523</v>
      </c>
      <c r="F77" s="1">
        <v>5.3586956521739131</v>
      </c>
      <c r="G77" s="1">
        <v>3.2608695652173912E-2</v>
      </c>
      <c r="H77" s="1">
        <v>0.22282608695652173</v>
      </c>
      <c r="I77" s="1">
        <v>0.41304347826086957</v>
      </c>
      <c r="J77" s="1">
        <v>4.9108695652173937</v>
      </c>
      <c r="K77" s="1">
        <v>10.282608695652176</v>
      </c>
      <c r="L77" s="1">
        <f t="shared" si="4"/>
        <v>15.193478260869568</v>
      </c>
      <c r="M77" s="1">
        <f t="shared" si="5"/>
        <v>0.32605551667832988</v>
      </c>
      <c r="N77" s="1">
        <v>4.9282608695652188</v>
      </c>
      <c r="O77" s="1">
        <v>3.1684782608695654</v>
      </c>
      <c r="P77" s="1">
        <f t="shared" si="6"/>
        <v>8.0967391304347842</v>
      </c>
      <c r="Q77" s="1">
        <f t="shared" si="7"/>
        <v>0.17375787263820858</v>
      </c>
    </row>
    <row r="78" spans="1:17" x14ac:dyDescent="0.3">
      <c r="A78" t="s">
        <v>32</v>
      </c>
      <c r="B78" t="s">
        <v>208</v>
      </c>
      <c r="C78" t="s">
        <v>199</v>
      </c>
      <c r="D78" t="s">
        <v>81</v>
      </c>
      <c r="E78" s="1">
        <v>132.5</v>
      </c>
      <c r="F78" s="1">
        <v>0</v>
      </c>
      <c r="G78" s="1">
        <v>0</v>
      </c>
      <c r="H78" s="1">
        <v>0.45108695652173914</v>
      </c>
      <c r="I78" s="1">
        <v>5.6304347826086953</v>
      </c>
      <c r="J78" s="1">
        <v>2.6155434782608697</v>
      </c>
      <c r="K78" s="1">
        <v>0</v>
      </c>
      <c r="L78" s="1">
        <f t="shared" si="4"/>
        <v>2.6155434782608697</v>
      </c>
      <c r="M78" s="1">
        <f t="shared" si="5"/>
        <v>1.9739950779327317E-2</v>
      </c>
      <c r="N78" s="1">
        <v>12.71065217391304</v>
      </c>
      <c r="O78" s="1">
        <v>0</v>
      </c>
      <c r="P78" s="1">
        <f t="shared" si="6"/>
        <v>12.71065217391304</v>
      </c>
      <c r="Q78" s="1">
        <f t="shared" si="7"/>
        <v>9.5929450369155025E-2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90339-6576-4524-AD5B-D95C6286717D}">
  <dimension ref="B2:C7"/>
  <sheetViews>
    <sheetView workbookViewId="0">
      <selection activeCell="B5" sqref="B5"/>
    </sheetView>
  </sheetViews>
  <sheetFormatPr defaultRowHeight="14.4" x14ac:dyDescent="0.3"/>
  <cols>
    <col min="2" max="2" width="28" bestFit="1" customWidth="1"/>
    <col min="3" max="3" width="19.109375" customWidth="1"/>
  </cols>
  <sheetData>
    <row r="2" spans="2:3" x14ac:dyDescent="0.3">
      <c r="B2" s="22" t="s">
        <v>209</v>
      </c>
      <c r="C2" s="23"/>
    </row>
    <row r="3" spans="2:3" x14ac:dyDescent="0.3">
      <c r="B3" s="7" t="s">
        <v>210</v>
      </c>
      <c r="C3" s="8">
        <f>SUM(Table1[MDS Census])</f>
        <v>5196.5326086956529</v>
      </c>
    </row>
    <row r="4" spans="2:3" x14ac:dyDescent="0.3">
      <c r="B4" s="7" t="s">
        <v>211</v>
      </c>
      <c r="C4" s="8">
        <f>SUM(Table1[Total Care Staffing Hours])</f>
        <v>20743.085217391301</v>
      </c>
    </row>
    <row r="5" spans="2:3" ht="15" thickBot="1" x14ac:dyDescent="0.35">
      <c r="B5" s="7" t="s">
        <v>212</v>
      </c>
      <c r="C5" s="8">
        <f>SUM(Table1[RN Hours])</f>
        <v>2622.1784782608697</v>
      </c>
    </row>
    <row r="6" spans="2:3" x14ac:dyDescent="0.3">
      <c r="B6" s="9" t="s">
        <v>213</v>
      </c>
      <c r="C6" s="10">
        <f>C4/C3</f>
        <v>3.9917165501243499</v>
      </c>
    </row>
    <row r="7" spans="2:3" ht="15" thickBot="1" x14ac:dyDescent="0.35">
      <c r="B7" s="11" t="s">
        <v>214</v>
      </c>
      <c r="C7" s="12">
        <f>C5/C3</f>
        <v>0.50460156333341</v>
      </c>
    </row>
  </sheetData>
  <mergeCells count="1">
    <mergeCell ref="B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432AC-1C62-4AEF-84B0-4CBE9A113AF6}">
  <dimension ref="A2:E12"/>
  <sheetViews>
    <sheetView zoomScaleNormal="100" workbookViewId="0">
      <selection activeCell="D2" sqref="D2"/>
    </sheetView>
  </sheetViews>
  <sheetFormatPr defaultRowHeight="15.6" x14ac:dyDescent="0.3"/>
  <cols>
    <col min="1" max="1" width="48.44140625" style="13" customWidth="1"/>
    <col min="2" max="2" width="6.88671875" style="13" customWidth="1"/>
    <col min="3" max="3" width="8.88671875" style="13"/>
    <col min="4" max="4" width="111.88671875" style="13" customWidth="1"/>
    <col min="5" max="5" width="56.44140625" style="13" customWidth="1"/>
    <col min="6" max="16384" width="8.88671875" style="13"/>
  </cols>
  <sheetData>
    <row r="2" spans="1:5" ht="78" x14ac:dyDescent="0.3">
      <c r="A2" s="24" t="s">
        <v>215</v>
      </c>
      <c r="B2" s="25"/>
      <c r="D2" s="14" t="s">
        <v>220</v>
      </c>
      <c r="E2" s="15"/>
    </row>
    <row r="3" spans="1:5" ht="31.2" x14ac:dyDescent="0.3">
      <c r="A3" s="16" t="s">
        <v>216</v>
      </c>
      <c r="B3" s="17">
        <f>'State Average &amp; Calculations'!C6</f>
        <v>3.9917165501243499</v>
      </c>
      <c r="D3" s="26" t="s">
        <v>217</v>
      </c>
    </row>
    <row r="4" spans="1:5" x14ac:dyDescent="0.3">
      <c r="A4" s="18" t="s">
        <v>218</v>
      </c>
      <c r="B4" s="19">
        <f>'State Average &amp; Calculations'!C7</f>
        <v>0.50460156333341</v>
      </c>
      <c r="D4" s="27"/>
    </row>
    <row r="5" spans="1:5" x14ac:dyDescent="0.3">
      <c r="D5" s="27"/>
    </row>
    <row r="6" spans="1:5" x14ac:dyDescent="0.3">
      <c r="D6" s="28"/>
    </row>
    <row r="7" spans="1:5" ht="78" x14ac:dyDescent="0.3">
      <c r="D7" s="20" t="s">
        <v>30</v>
      </c>
    </row>
    <row r="8" spans="1:5" x14ac:dyDescent="0.3">
      <c r="D8" s="26" t="s">
        <v>31</v>
      </c>
    </row>
    <row r="9" spans="1:5" x14ac:dyDescent="0.3">
      <c r="D9" s="27"/>
    </row>
    <row r="10" spans="1:5" x14ac:dyDescent="0.3">
      <c r="D10" s="27"/>
    </row>
    <row r="11" spans="1:5" x14ac:dyDescent="0.3">
      <c r="D11" s="28"/>
    </row>
    <row r="12" spans="1:5" x14ac:dyDescent="0.3">
      <c r="D12" s="21" t="s">
        <v>219</v>
      </c>
    </row>
  </sheetData>
  <mergeCells count="3">
    <mergeCell ref="A2:B2"/>
    <mergeCell ref="D3:D6"/>
    <mergeCell ref="D8:D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 Care Staff</vt:lpstr>
      <vt:lpstr>Contract Staff</vt:lpstr>
      <vt:lpstr>Non-Care Staff</vt:lpstr>
      <vt:lpstr>State Average &amp; Calculations</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Eric Goldwein</cp:lastModifiedBy>
  <dcterms:created xsi:type="dcterms:W3CDTF">2019-11-06T15:52:29Z</dcterms:created>
  <dcterms:modified xsi:type="dcterms:W3CDTF">2020-02-21T16:23:12Z</dcterms:modified>
</cp:coreProperties>
</file>