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E7C151D4-0D15-4168-931A-1B8A2A800BFE}"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7" r:id="rId5"/>
  </sheets>
  <definedNames>
    <definedName name="_xlnm._FilterDatabase" localSheetId="1" hidden="1">'Contract Staff'!$A$1:$N$41</definedName>
    <definedName name="_xlnm._FilterDatabase" localSheetId="0" hidden="1">'Direct Care Staff'!$A$1:$K$41</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B3" i="7"/>
  <c r="C5" i="5" l="1"/>
  <c r="C4" i="5"/>
  <c r="C3" i="5"/>
  <c r="C7" i="5" l="1"/>
  <c r="C6" i="5"/>
  <c r="P41" i="1" l="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41" i="2" l="1"/>
  <c r="K41" i="2"/>
  <c r="H41" i="2"/>
  <c r="N40" i="2"/>
  <c r="K40" i="2"/>
  <c r="H40" i="2"/>
  <c r="N39" i="2"/>
  <c r="K39" i="2"/>
  <c r="H39" i="2"/>
  <c r="N38" i="2"/>
  <c r="K38" i="2"/>
  <c r="H38" i="2"/>
  <c r="N37" i="2"/>
  <c r="K37" i="2"/>
  <c r="H37" i="2"/>
  <c r="N36" i="2"/>
  <c r="K36" i="2"/>
  <c r="H36" i="2"/>
  <c r="N35" i="2"/>
  <c r="K35" i="2"/>
  <c r="H35" i="2"/>
  <c r="N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H15" i="2"/>
  <c r="N14" i="2"/>
  <c r="K14" i="2"/>
  <c r="H14" i="2"/>
  <c r="N13" i="2"/>
  <c r="K13" i="2"/>
  <c r="H13" i="2"/>
  <c r="N12" i="2"/>
  <c r="K12" i="2"/>
  <c r="H12" i="2"/>
  <c r="N11" i="2"/>
  <c r="K11" i="2"/>
  <c r="H11" i="2"/>
  <c r="N10" i="2"/>
  <c r="K10" i="2"/>
  <c r="H10" i="2"/>
  <c r="N9" i="2"/>
  <c r="K9" i="2"/>
  <c r="H9" i="2"/>
  <c r="N8" i="2"/>
  <c r="K8" i="2"/>
  <c r="H8" i="2"/>
  <c r="N7" i="2"/>
  <c r="H7" i="2"/>
  <c r="N6" i="2"/>
  <c r="K6" i="2"/>
  <c r="H6" i="2"/>
  <c r="N5" i="2"/>
  <c r="K5" i="2"/>
  <c r="H5" i="2"/>
  <c r="N4" i="2"/>
  <c r="H4" i="2"/>
  <c r="N3" i="2"/>
  <c r="K3" i="2"/>
  <c r="H3" i="2"/>
  <c r="N2" i="2"/>
  <c r="K2" i="2"/>
  <c r="H2" i="2"/>
  <c r="K41" i="3"/>
  <c r="I41" i="3"/>
  <c r="J41" i="3" s="1"/>
  <c r="K40" i="3"/>
  <c r="J40" i="3"/>
  <c r="I40" i="3"/>
  <c r="K39" i="3"/>
  <c r="I39" i="3"/>
  <c r="J39" i="3" s="1"/>
  <c r="K38" i="3"/>
  <c r="I38" i="3"/>
  <c r="J38" i="3" s="1"/>
  <c r="K37" i="3"/>
  <c r="I37" i="3"/>
  <c r="J37" i="3" s="1"/>
  <c r="K36" i="3"/>
  <c r="I36" i="3"/>
  <c r="J36" i="3" s="1"/>
  <c r="K35" i="3"/>
  <c r="I35" i="3"/>
  <c r="J35" i="3" s="1"/>
  <c r="K34" i="3"/>
  <c r="I34" i="3"/>
  <c r="J34" i="3" s="1"/>
  <c r="K33" i="3"/>
  <c r="I33" i="3"/>
  <c r="J33" i="3" s="1"/>
  <c r="K32" i="3"/>
  <c r="J32" i="3"/>
  <c r="I32" i="3"/>
  <c r="K31" i="3"/>
  <c r="I31" i="3"/>
  <c r="J31" i="3" s="1"/>
  <c r="K30" i="3"/>
  <c r="I30" i="3"/>
  <c r="J30" i="3" s="1"/>
  <c r="K29" i="3"/>
  <c r="I29" i="3"/>
  <c r="J29" i="3" s="1"/>
  <c r="K28" i="3"/>
  <c r="I28" i="3"/>
  <c r="J28" i="3" s="1"/>
  <c r="K27" i="3"/>
  <c r="I27" i="3"/>
  <c r="J27" i="3" s="1"/>
  <c r="K26" i="3"/>
  <c r="I26" i="3"/>
  <c r="J26" i="3" s="1"/>
  <c r="K25" i="3"/>
  <c r="I25" i="3"/>
  <c r="J25" i="3" s="1"/>
  <c r="K24" i="3"/>
  <c r="J24" i="3"/>
  <c r="I24" i="3"/>
  <c r="K23" i="3"/>
  <c r="I23" i="3"/>
  <c r="J23" i="3" s="1"/>
  <c r="K22" i="3"/>
  <c r="I22" i="3"/>
  <c r="J22" i="3" s="1"/>
  <c r="K21" i="3"/>
  <c r="I21" i="3"/>
  <c r="J21" i="3" s="1"/>
  <c r="K20" i="3"/>
  <c r="I20" i="3"/>
  <c r="J20" i="3" s="1"/>
  <c r="K19" i="3"/>
  <c r="I19" i="3"/>
  <c r="J19" i="3" s="1"/>
  <c r="K18" i="3"/>
  <c r="I18" i="3"/>
  <c r="J18" i="3" s="1"/>
  <c r="K17" i="3"/>
  <c r="I17" i="3"/>
  <c r="J17" i="3" s="1"/>
  <c r="K16" i="3"/>
  <c r="J16" i="3"/>
  <c r="I16" i="3"/>
  <c r="K15" i="3"/>
  <c r="I15" i="3"/>
  <c r="J15" i="3" s="1"/>
  <c r="K14" i="3"/>
  <c r="I14" i="3"/>
  <c r="J14" i="3" s="1"/>
  <c r="K13" i="3"/>
  <c r="I13" i="3"/>
  <c r="J13" i="3" s="1"/>
  <c r="K12" i="3"/>
  <c r="I12" i="3"/>
  <c r="J12" i="3" s="1"/>
  <c r="K11" i="3"/>
  <c r="I11" i="3"/>
  <c r="J11" i="3" s="1"/>
  <c r="K10" i="3"/>
  <c r="I10" i="3"/>
  <c r="J10" i="3" s="1"/>
  <c r="K9" i="3"/>
  <c r="I9" i="3"/>
  <c r="J9" i="3" s="1"/>
  <c r="K8" i="3"/>
  <c r="J8" i="3"/>
  <c r="I8" i="3"/>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<sst xmlns="http://schemas.openxmlformats.org/spreadsheetml/2006/main" count="536" uniqueCount="110">
  <si>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</si>
  <si>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</si>
  <si>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</si>
  <si>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</si>
  <si>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</si>
  <si>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</si>
  <si>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</si>
  <si>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</si>
  <si>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</si>
  <si>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</si>
  <si>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</si>
  <si>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</si>
  <si>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</si>
  <si>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</si>
  <si>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</si>
  <si>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</si>
  <si>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</si>
  <si>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</si>
  <si>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</si>
  <si>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</si>
  <si>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</si>
  <si>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</si>
  <si>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</si>
  <si>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</si>
  <si>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</si>
  <si>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</si>
  <si>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</si>
  <si>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</si>
  <si>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</si>
  <si>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</si>
  <si>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</si>
  <si>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</si>
  <si>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HI</t>
  </si>
  <si>
    <t>15 CRAIGSIDE</t>
  </si>
  <si>
    <t>HONOLULU</t>
  </si>
  <si>
    <t>Honolulu</t>
  </si>
  <si>
    <t>ALOHA NURSING &amp; REHAB CENTRE</t>
  </si>
  <si>
    <t>KANEOHE</t>
  </si>
  <si>
    <t>ANN PEARL NURSING FACILITY</t>
  </si>
  <si>
    <t>ARCADIA RETIREMENT RESIDENCE</t>
  </si>
  <si>
    <t>AVALON CARE CENTER - HONOLULU, LLC</t>
  </si>
  <si>
    <t>CLARENCE TC CHING VILLAS AT ST FRANCIS</t>
  </si>
  <si>
    <t>HON</t>
  </si>
  <si>
    <t>GARDEN ISLE HEALTHCARE AND REHABILITATION CENTER</t>
  </si>
  <si>
    <t>LIHUE</t>
  </si>
  <si>
    <t>Kauai</t>
  </si>
  <si>
    <t>GUAM MEMORIAL HOSPITAL AUTHORITY</t>
  </si>
  <si>
    <t>BARRIGADA</t>
  </si>
  <si>
    <t>Guam</t>
  </si>
  <si>
    <t>HALE ANUENUE RESTORATIVE CARE</t>
  </si>
  <si>
    <t>HILO</t>
  </si>
  <si>
    <t>Hawaii</t>
  </si>
  <si>
    <t>HALE HO'OLA HAMAKUA</t>
  </si>
  <si>
    <t>HONOKAA</t>
  </si>
  <si>
    <t>HALE KUPUNA HERITAGE HOME, LLC</t>
  </si>
  <si>
    <t>KOLOA</t>
  </si>
  <si>
    <t>HALE MAKUA - KAHULUI</t>
  </si>
  <si>
    <t>KAHULUI</t>
  </si>
  <si>
    <t>Maui</t>
  </si>
  <si>
    <t>HALE MAKUA HEALTH SERVICES</t>
  </si>
  <si>
    <t>WAILUKU</t>
  </si>
  <si>
    <t>HALE MALAMALAMA</t>
  </si>
  <si>
    <t>HALE NANI REHABILITATION AND NURSING CENTER</t>
  </si>
  <si>
    <t>HALE OLA KINO</t>
  </si>
  <si>
    <t>HARRY AND JEANETTE WEINBERG CARE CENTER</t>
  </si>
  <si>
    <t>HILO MEDICAL CENTER</t>
  </si>
  <si>
    <t>HI'OLANI CARE CENTER AT KAHALA NUI</t>
  </si>
  <si>
    <t>KA PUNAWAI OLA</t>
  </si>
  <si>
    <t>KAPOLEI</t>
  </si>
  <si>
    <t>KALAKAUA GARDENS</t>
  </si>
  <si>
    <t>KAUAI CARE CENTER</t>
  </si>
  <si>
    <t>WAIMEA</t>
  </si>
  <si>
    <t>KOHALA HOSPITAL</t>
  </si>
  <si>
    <t>KAPAAU</t>
  </si>
  <si>
    <t>KUAKINI GERIATRIC CARE, INC</t>
  </si>
  <si>
    <t>KULA HOSPITAL</t>
  </si>
  <si>
    <t>KULA</t>
  </si>
  <si>
    <t>KULANA MALAMA</t>
  </si>
  <si>
    <t>EWA BEACH</t>
  </si>
  <si>
    <t>LEAHI HOSPITAL</t>
  </si>
  <si>
    <t>LIFE CARE CENTER OF HILO</t>
  </si>
  <si>
    <t>LIFE CARE CENTER OF KONA</t>
  </si>
  <si>
    <t>KAILUA KONA</t>
  </si>
  <si>
    <t>LILIHA HEALTHCARE CENTER</t>
  </si>
  <si>
    <t>MALUHIA</t>
  </si>
  <si>
    <t>MAUNALANI NURSING AND REHABILITATION CENTER</t>
  </si>
  <si>
    <t>NUUANU HALE</t>
  </si>
  <si>
    <t>OAHU CARE FACILITY</t>
  </si>
  <si>
    <t>PALOLO CHINESE HOME</t>
  </si>
  <si>
    <t>PEARL CITY NURSING HOME</t>
  </si>
  <si>
    <t>PEARL CITY</t>
  </si>
  <si>
    <t>PU'UWAI 'O MAKAHA</t>
  </si>
  <si>
    <t>WAIANAE</t>
  </si>
  <si>
    <t>SAMUEL MAHELONA MEMORIAL HOSPITAL</t>
  </si>
  <si>
    <t>KAPAA</t>
  </si>
  <si>
    <t>WAHIAWA GENERAL HOSPITAL</t>
  </si>
  <si>
    <t>WAHIAWA</t>
  </si>
  <si>
    <t>YUKIO OKUTSU STATE VETERANS HOME</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</si>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</sst>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7BEE4B-25BC-4696-A852-7F7F44F8FCF3}" name="Table1" displayName="Table1" ref="A1:K41" totalsRowShown="0" headerRowDxfId="38" headerRowBorderDxfId="37" tableBorderDxfId="36">
  <autoFilter ref="A1:K41" xr:uid="{00000000-0009-0000-0000-000000000000}"/>
  <tableColumns count="11">
    <tableColumn id="1" xr3:uid="{DF66ED8B-DB68-4561-A0F5-3AC80E444701}" name="State"/>
    <tableColumn id="2" xr3:uid="{EB682486-8B56-4D44-B22E-64B5E6850A3B}" name="Provider Name"/>
    <tableColumn id="3" xr3:uid="{EBB5CF0E-C35B-4723-A53D-08972D740AF5}" name="City "/>
    <tableColumn id="4" xr3:uid="{1D38EA79-D74C-46B6-9995-45D941746182}" name="County"/>
    <tableColumn id="5" xr3:uid="{5FA0B19D-2D26-4A75-8346-1299555CF911}" name="MDS Census" dataDxfId="35"/>
    <tableColumn id="6" xr3:uid="{FC3C584E-2F77-4A79-87AB-3A44D35B161A}" name="RN Hours" dataDxfId="34"/>
    <tableColumn id="7" xr3:uid="{E403B780-9E2D-4F76-A856-D7839066EB00}" name="LPN Hours" dataDxfId="33"/>
    <tableColumn id="8" xr3:uid="{C5B9DE4C-017B-48BD-A298-E08E1BF1BF0D}" name="CNA Hours " dataDxfId="32"/>
    <tableColumn id="9" xr3:uid="{53D36EFF-734C-4BAA-8698-005BF554EC7A}" name="Total Care Staffing Hours" dataDxfId="31">
      <calculatedColumnFormula>SUM(F2:H2)</calculatedColumnFormula>
    </tableColumn>
    <tableColumn id="10" xr3:uid="{4F86DD2F-4699-43AD-BABF-13CA6C61586C}" name="Avg Total Staffing Hours Per Resident Per Day" dataDxfId="30">
      <calculatedColumnFormula>I2/E2</calculatedColumnFormula>
    </tableColumn>
    <tableColumn id="11" xr3:uid="{7EFCF14F-5A76-4D4D-8D96-940043CE346E}"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6D0C6B-ED32-4A8B-87F9-970F444D6F92}" name="Table2" displayName="Table2" ref="A1:N41" totalsRowShown="0" headerRowDxfId="28" headerRowBorderDxfId="27" tableBorderDxfId="26">
  <autoFilter ref="A1:N41" xr:uid="{00000000-0009-0000-0000-000001000000}"/>
  <tableColumns count="14">
    <tableColumn id="1" xr3:uid="{8D5E409E-41C4-4792-A4FD-C1C2DCBEABFD}" name="State"/>
    <tableColumn id="2" xr3:uid="{A1D84616-17EA-4216-A517-66707B7A77FE}" name="Provider Name"/>
    <tableColumn id="3" xr3:uid="{23C3A606-3D91-47B7-869B-2C6DB1612381}" name="City "/>
    <tableColumn id="4" xr3:uid="{BBD78AED-47FA-4AD0-9553-2D1343CA5B98}" name="County"/>
    <tableColumn id="5" xr3:uid="{14F60097-C2F5-40F2-88CD-F88CCA047F71}" name="MDS Census" dataDxfId="25"/>
    <tableColumn id="6" xr3:uid="{C1281AE5-0EAB-4166-AB1B-C067A263A0A0}" name="RN Hours" dataDxfId="24"/>
    <tableColumn id="7" xr3:uid="{DAFEC93B-7E35-428A-BE9C-E3B22C0AF185}" name="RN Hours Contract" dataDxfId="23"/>
    <tableColumn id="8" xr3:uid="{F689218C-507C-4C25-AF18-678B4F00E75E}" name="Percent RN Hours Contract" dataDxfId="22">
      <calculatedColumnFormula>G2/F2</calculatedColumnFormula>
    </tableColumn>
    <tableColumn id="9" xr3:uid="{12DA16D4-EBC0-49B1-9E1C-AD0622DCDE43}" name="LPN Hours" dataDxfId="21"/>
    <tableColumn id="10" xr3:uid="{2101E00D-1C5C-48EC-ADDB-188C6C82585C}" name="LPN Hours Contract" dataDxfId="20"/>
    <tableColumn id="11" xr3:uid="{7B3619BD-4201-4549-BC54-7ABA979521E4}" name="Percent LPN Hours Contract" dataDxfId="19">
      <calculatedColumnFormula>J2/I2</calculatedColumnFormula>
    </tableColumn>
    <tableColumn id="12" xr3:uid="{56CE2924-36DD-4CB4-A212-F26D45D6B3A1}" name="CNA Hours" dataDxfId="18"/>
    <tableColumn id="13" xr3:uid="{978870ED-F23C-488F-9120-B25A0E7D5749}" name="CNA Hours Contract" dataDxfId="17"/>
    <tableColumn id="14" xr3:uid="{2AC2FDDA-0715-42CF-8F1D-A77507ECD53C}"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D026117-64E4-4D0C-BD9A-666D16D3AF63}" name="Table3" displayName="Table3" ref="A1:Q41" totalsRowShown="0" headerRowDxfId="15" headerRowBorderDxfId="14" tableBorderDxfId="13">
  <autoFilter ref="A1:Q41" xr:uid="{94EE731D-9BCD-4F11-8CD5-D124D708C7E3}"/>
  <tableColumns count="17">
    <tableColumn id="1" xr3:uid="{353442FF-0061-49E3-9697-B233F7E47E76}" name="State"/>
    <tableColumn id="2" xr3:uid="{79BEBBBB-1298-4996-A602-9F1AE50A2FE7}" name="Provider Name"/>
    <tableColumn id="3" xr3:uid="{428FCFA8-BE2F-42BA-8B2F-76C9647CB594}" name="City "/>
    <tableColumn id="4" xr3:uid="{B0E3A0D5-24EA-454C-8EAF-C9D0081A1055}" name="County"/>
    <tableColumn id="5" xr3:uid="{A8EDF418-4D2F-465D-8BE8-6B17738B1373}" name="MDS Census" dataDxfId="12"/>
    <tableColumn id="6" xr3:uid="{4B83745A-730B-4FA2-BBD5-F1092EC6DE9E}" name="Administrator Hours" dataDxfId="11"/>
    <tableColumn id="7" xr3:uid="{1BC02B10-B29C-46B4-A990-C8668F15CAD0}" name="Medical Director Hours" dataDxfId="10"/>
    <tableColumn id="8" xr3:uid="{88615738-FA4B-46F3-9C92-A3BAF45D04A4}" name="Pharmacist Hours" dataDxfId="9"/>
    <tableColumn id="9" xr3:uid="{9F7F5D17-96B7-4499-A4B4-618B4161CDBA}" name="Dietician Hours" dataDxfId="8"/>
    <tableColumn id="10" xr3:uid="{F796631C-34D5-402A-9019-B5FCBB61C1CD}" name="Hours Qualified Activities Professional" dataDxfId="7"/>
    <tableColumn id="11" xr3:uid="{724296A4-AA0A-46A6-AD60-BCAE2A07DAB4}" name="Hours Other Activities Professional" dataDxfId="6"/>
    <tableColumn id="12" xr3:uid="{086457D3-2642-4EEA-8426-7837896D2847}" name="Total Hours Activities Staff" dataDxfId="5">
      <calculatedColumnFormula>SUM(J2,K2)</calculatedColumnFormula>
    </tableColumn>
    <tableColumn id="13" xr3:uid="{0644BA63-986B-48FD-9656-BE2C6D4F99E4}" name="Average Activities Staff Hours Per Resident Per Day" dataDxfId="4">
      <calculatedColumnFormula>L2/E2</calculatedColumnFormula>
    </tableColumn>
    <tableColumn id="14" xr3:uid="{264629AF-C52A-4919-8BB7-804D763F14BC}" name="Hours Qualified Social Work Staff" dataDxfId="3"/>
    <tableColumn id="15" xr3:uid="{1B635848-0335-4CB2-A567-309267A4BF63}" name="Hours Other Social Work Staff" dataDxfId="2"/>
    <tableColumn id="16" xr3:uid="{6EE5EC06-0860-4496-8FEB-D3B94D807C60}" name="Total Hours Social Work Staff" dataDxfId="1">
      <calculatedColumnFormula>SUM(N2,O2)</calculatedColumnFormula>
    </tableColumn>
    <tableColumn id="17" xr3:uid="{5B851FD3-DE5F-4296-8007-15E82F96755A}"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40.010869565217391</v>
      </c>
      <c r="F2" s="1">
        <v>55.409891304347845</v>
      </c>
      <c r="G2" s="1">
        <v>9.8392391304347786</v>
      </c>
      <c r="H2" s="1">
        <v>143.70978260869566</v>
      </c>
      <c r="I2" s="1">
        <f t="shared" ref="I2:I41" si="0">SUM(F2:H2)</f>
        <v>208.95891304347828</v>
      </c>
      <c r="J2" s="1">
        <f t="shared" ref="J2:J41" si="1">I2/E2</f>
        <v>5.2225536538983972</v>
      </c>
      <c r="K2" s="1">
        <f t="shared" ref="K2:K41" si="2">F2/E2</f>
        <v>1.3848709589785388</v>
      </c>
    </row>
    <row r="3" spans="1:11" x14ac:dyDescent="0.3">
      <c r="A3" t="s">
        <v>32</v>
      </c>
      <c r="B3" t="s">
        <v>36</v>
      </c>
      <c r="C3" t="s">
        <v>37</v>
      </c>
      <c r="D3" t="s">
        <v>35</v>
      </c>
      <c r="E3" s="1">
        <v>114.19565217391305</v>
      </c>
      <c r="F3" s="1">
        <v>167.40989130434781</v>
      </c>
      <c r="G3" s="1">
        <v>18.862282608695651</v>
      </c>
      <c r="H3" s="1">
        <v>264.99478260869563</v>
      </c>
      <c r="I3" s="1">
        <f t="shared" si="0"/>
        <v>451.26695652173908</v>
      </c>
      <c r="J3" s="1">
        <f t="shared" si="1"/>
        <v>3.9516999809632587</v>
      </c>
      <c r="K3" s="1">
        <f t="shared" si="2"/>
        <v>1.4659918142014086</v>
      </c>
    </row>
    <row r="4" spans="1:11" x14ac:dyDescent="0.3">
      <c r="A4" t="s">
        <v>32</v>
      </c>
      <c r="B4" t="s">
        <v>38</v>
      </c>
      <c r="C4" t="s">
        <v>37</v>
      </c>
      <c r="D4" t="s">
        <v>35</v>
      </c>
      <c r="E4" s="1">
        <v>66.706521739130437</v>
      </c>
      <c r="F4" s="1">
        <v>76.317934782608702</v>
      </c>
      <c r="G4" s="1">
        <v>0</v>
      </c>
      <c r="H4" s="1">
        <v>143.68478260869566</v>
      </c>
      <c r="I4" s="1">
        <f t="shared" si="0"/>
        <v>220.00271739130437</v>
      </c>
      <c r="J4" s="1">
        <f t="shared" si="1"/>
        <v>3.2980690891314977</v>
      </c>
      <c r="K4" s="1">
        <f t="shared" si="2"/>
        <v>1.144085057845853</v>
      </c>
    </row>
    <row r="5" spans="1:11" x14ac:dyDescent="0.3">
      <c r="A5" t="s">
        <v>32</v>
      </c>
      <c r="B5" t="s">
        <v>39</v>
      </c>
      <c r="C5" t="s">
        <v>34</v>
      </c>
      <c r="D5" t="s">
        <v>35</v>
      </c>
      <c r="E5" s="1">
        <v>83.739130434782609</v>
      </c>
      <c r="F5" s="1">
        <v>105.65413043478262</v>
      </c>
      <c r="G5" s="1">
        <v>34.625543478260866</v>
      </c>
      <c r="H5" s="1">
        <v>287.45630434782612</v>
      </c>
      <c r="I5" s="1">
        <f t="shared" si="0"/>
        <v>427.73597826086962</v>
      </c>
      <c r="J5" s="1">
        <f t="shared" si="1"/>
        <v>5.1079582035306341</v>
      </c>
      <c r="K5" s="1">
        <f t="shared" si="2"/>
        <v>1.2617056074766355</v>
      </c>
    </row>
    <row r="6" spans="1:11" x14ac:dyDescent="0.3">
      <c r="A6" t="s">
        <v>32</v>
      </c>
      <c r="B6" t="s">
        <v>40</v>
      </c>
      <c r="C6" t="s">
        <v>34</v>
      </c>
      <c r="D6" t="s">
        <v>35</v>
      </c>
      <c r="E6" s="1">
        <v>99.032608695652172</v>
      </c>
      <c r="F6" s="1">
        <v>91.083260869565152</v>
      </c>
      <c r="G6" s="1">
        <v>7.8619565217391347</v>
      </c>
      <c r="H6" s="1">
        <v>241.67804347826078</v>
      </c>
      <c r="I6" s="1">
        <f t="shared" si="0"/>
        <v>340.62326086956506</v>
      </c>
      <c r="J6" s="1">
        <f t="shared" si="1"/>
        <v>3.4395060915377003</v>
      </c>
      <c r="K6" s="1">
        <f t="shared" si="2"/>
        <v>0.91972999670727629</v>
      </c>
    </row>
    <row r="7" spans="1:11" x14ac:dyDescent="0.3">
      <c r="A7" t="s">
        <v>32</v>
      </c>
      <c r="B7" t="s">
        <v>41</v>
      </c>
      <c r="C7" t="s">
        <v>42</v>
      </c>
      <c r="D7" t="s">
        <v>35</v>
      </c>
      <c r="E7" s="1">
        <v>96.347826086956516</v>
      </c>
      <c r="F7" s="1">
        <v>170.76097826086956</v>
      </c>
      <c r="G7" s="1">
        <v>0</v>
      </c>
      <c r="H7" s="1">
        <v>253.63858695652175</v>
      </c>
      <c r="I7" s="1">
        <f t="shared" si="0"/>
        <v>424.39956521739134</v>
      </c>
      <c r="J7" s="1">
        <f t="shared" si="1"/>
        <v>4.4048691335740076</v>
      </c>
      <c r="K7" s="1">
        <f t="shared" si="2"/>
        <v>1.7723386732851987</v>
      </c>
    </row>
    <row r="8" spans="1:11" x14ac:dyDescent="0.3">
      <c r="A8" t="s">
        <v>32</v>
      </c>
      <c r="B8" t="s">
        <v>43</v>
      </c>
      <c r="C8" t="s">
        <v>44</v>
      </c>
      <c r="D8" t="s">
        <v>45</v>
      </c>
      <c r="E8" s="1">
        <v>90.467391304347828</v>
      </c>
      <c r="F8" s="1">
        <v>96.967391304347828</v>
      </c>
      <c r="G8" s="1">
        <v>22.135869565217391</v>
      </c>
      <c r="H8" s="1">
        <v>237.6141304347826</v>
      </c>
      <c r="I8" s="1">
        <f t="shared" si="0"/>
        <v>356.71739130434781</v>
      </c>
      <c r="J8" s="1">
        <f t="shared" si="1"/>
        <v>3.9430493812327283</v>
      </c>
      <c r="K8" s="1">
        <f t="shared" si="2"/>
        <v>1.0718490928751652</v>
      </c>
    </row>
    <row r="9" spans="1:11" x14ac:dyDescent="0.3">
      <c r="A9" t="s">
        <v>32</v>
      </c>
      <c r="B9" t="s">
        <v>46</v>
      </c>
      <c r="C9" t="s">
        <v>47</v>
      </c>
      <c r="D9" t="s">
        <v>48</v>
      </c>
      <c r="E9" s="1">
        <v>18.771739130434781</v>
      </c>
      <c r="F9" s="1">
        <v>54.279347826086948</v>
      </c>
      <c r="G9" s="1">
        <v>31.911413043478266</v>
      </c>
      <c r="H9" s="1">
        <v>63.827173913043495</v>
      </c>
      <c r="I9" s="1">
        <f t="shared" si="0"/>
        <v>150.01793478260871</v>
      </c>
      <c r="J9" s="1">
        <f t="shared" si="1"/>
        <v>7.9916907932831514</v>
      </c>
      <c r="K9" s="1">
        <f t="shared" si="2"/>
        <v>2.89154603358425</v>
      </c>
    </row>
    <row r="10" spans="1:11" x14ac:dyDescent="0.3">
      <c r="A10" t="s">
        <v>32</v>
      </c>
      <c r="B10" t="s">
        <v>49</v>
      </c>
      <c r="C10" t="s">
        <v>50</v>
      </c>
      <c r="D10" t="s">
        <v>51</v>
      </c>
      <c r="E10" s="1">
        <v>91.423913043478265</v>
      </c>
      <c r="F10" s="1">
        <v>68.509021739130418</v>
      </c>
      <c r="G10" s="1">
        <v>50.438695652173919</v>
      </c>
      <c r="H10" s="1">
        <v>213.67673913043481</v>
      </c>
      <c r="I10" s="1">
        <f t="shared" si="0"/>
        <v>332.62445652173915</v>
      </c>
      <c r="J10" s="1">
        <f t="shared" si="1"/>
        <v>3.6382653667815954</v>
      </c>
      <c r="K10" s="1">
        <f t="shared" si="2"/>
        <v>0.7493556057543691</v>
      </c>
    </row>
    <row r="11" spans="1:11" x14ac:dyDescent="0.3">
      <c r="A11" t="s">
        <v>32</v>
      </c>
      <c r="B11" t="s">
        <v>52</v>
      </c>
      <c r="C11" t="s">
        <v>53</v>
      </c>
      <c r="D11" t="s">
        <v>51</v>
      </c>
      <c r="E11" s="1">
        <v>61.173913043478258</v>
      </c>
      <c r="F11" s="1">
        <v>66.774456521739125</v>
      </c>
      <c r="G11" s="1">
        <v>26.228260869565219</v>
      </c>
      <c r="H11" s="1">
        <v>197.96467391304347</v>
      </c>
      <c r="I11" s="1">
        <f t="shared" si="0"/>
        <v>290.96739130434781</v>
      </c>
      <c r="J11" s="1">
        <f t="shared" si="1"/>
        <v>4.7563965884861403</v>
      </c>
      <c r="K11" s="1">
        <f t="shared" si="2"/>
        <v>1.091551172707889</v>
      </c>
    </row>
    <row r="12" spans="1:11" x14ac:dyDescent="0.3">
      <c r="A12" t="s">
        <v>32</v>
      </c>
      <c r="B12" t="s">
        <v>54</v>
      </c>
      <c r="C12" t="s">
        <v>55</v>
      </c>
      <c r="D12" t="s">
        <v>45</v>
      </c>
      <c r="E12" s="1">
        <v>64.706521739130437</v>
      </c>
      <c r="F12" s="1">
        <v>58.214673913043477</v>
      </c>
      <c r="G12" s="1">
        <v>17.864130434782609</v>
      </c>
      <c r="H12" s="1">
        <v>150.7391304347826</v>
      </c>
      <c r="I12" s="1">
        <f t="shared" si="0"/>
        <v>226.81793478260869</v>
      </c>
      <c r="J12" s="1">
        <f t="shared" si="1"/>
        <v>3.5053334453216864</v>
      </c>
      <c r="K12" s="1">
        <f t="shared" si="2"/>
        <v>0.89967243406685704</v>
      </c>
    </row>
    <row r="13" spans="1:11" x14ac:dyDescent="0.3">
      <c r="A13" t="s">
        <v>32</v>
      </c>
      <c r="B13" t="s">
        <v>56</v>
      </c>
      <c r="C13" t="s">
        <v>57</v>
      </c>
      <c r="D13" t="s">
        <v>58</v>
      </c>
      <c r="E13" s="1">
        <v>217.66304347826087</v>
      </c>
      <c r="F13" s="1">
        <v>180.47010869565219</v>
      </c>
      <c r="G13" s="1">
        <v>130.01902173913044</v>
      </c>
      <c r="H13" s="1">
        <v>576.32336956521738</v>
      </c>
      <c r="I13" s="1">
        <f t="shared" si="0"/>
        <v>886.8125</v>
      </c>
      <c r="J13" s="1">
        <f t="shared" si="1"/>
        <v>4.0742446941323349</v>
      </c>
      <c r="K13" s="1">
        <f t="shared" si="2"/>
        <v>0.8291260923845194</v>
      </c>
    </row>
    <row r="14" spans="1:11" x14ac:dyDescent="0.3">
      <c r="A14" t="s">
        <v>32</v>
      </c>
      <c r="B14" t="s">
        <v>59</v>
      </c>
      <c r="C14" t="s">
        <v>60</v>
      </c>
      <c r="D14" t="s">
        <v>58</v>
      </c>
      <c r="E14" s="1">
        <v>72.554347826086953</v>
      </c>
      <c r="F14" s="1">
        <v>33.945652173913047</v>
      </c>
      <c r="G14" s="1">
        <v>41.317934782608695</v>
      </c>
      <c r="H14" s="1">
        <v>204.5733695652174</v>
      </c>
      <c r="I14" s="1">
        <f t="shared" si="0"/>
        <v>279.83695652173913</v>
      </c>
      <c r="J14" s="1">
        <f t="shared" si="1"/>
        <v>3.856928838951311</v>
      </c>
      <c r="K14" s="1">
        <f t="shared" si="2"/>
        <v>0.46786516853932592</v>
      </c>
    </row>
    <row r="15" spans="1:11" x14ac:dyDescent="0.3">
      <c r="A15" t="s">
        <v>32</v>
      </c>
      <c r="B15" t="s">
        <v>61</v>
      </c>
      <c r="C15" t="s">
        <v>34</v>
      </c>
      <c r="D15" t="s">
        <v>35</v>
      </c>
      <c r="E15" s="1">
        <v>38.826086956521742</v>
      </c>
      <c r="F15" s="1">
        <v>24.122282608695652</v>
      </c>
      <c r="G15" s="1">
        <v>0</v>
      </c>
      <c r="H15" s="1">
        <v>85.211956521739125</v>
      </c>
      <c r="I15" s="1">
        <f t="shared" si="0"/>
        <v>109.33423913043478</v>
      </c>
      <c r="J15" s="1">
        <f t="shared" si="1"/>
        <v>2.8159994400895854</v>
      </c>
      <c r="K15" s="1">
        <f t="shared" si="2"/>
        <v>0.62129059350503912</v>
      </c>
    </row>
    <row r="16" spans="1:11" x14ac:dyDescent="0.3">
      <c r="A16" t="s">
        <v>32</v>
      </c>
      <c r="B16" t="s">
        <v>62</v>
      </c>
      <c r="C16" t="s">
        <v>34</v>
      </c>
      <c r="D16" t="s">
        <v>35</v>
      </c>
      <c r="E16" s="1">
        <v>275.56521739130437</v>
      </c>
      <c r="F16" s="1">
        <v>291.10554347826087</v>
      </c>
      <c r="G16" s="1">
        <v>46.952065217391286</v>
      </c>
      <c r="H16" s="1">
        <v>753.4218478260874</v>
      </c>
      <c r="I16" s="1">
        <f t="shared" si="0"/>
        <v>1091.4794565217396</v>
      </c>
      <c r="J16" s="1">
        <f t="shared" si="1"/>
        <v>3.9608752761123398</v>
      </c>
      <c r="K16" s="1">
        <f t="shared" si="2"/>
        <v>1.0563943673082992</v>
      </c>
    </row>
    <row r="17" spans="1:11" x14ac:dyDescent="0.3">
      <c r="A17" t="s">
        <v>32</v>
      </c>
      <c r="B17" t="s">
        <v>63</v>
      </c>
      <c r="C17" t="s">
        <v>34</v>
      </c>
      <c r="D17" t="s">
        <v>35</v>
      </c>
      <c r="E17" s="1">
        <v>28.739130434782609</v>
      </c>
      <c r="F17" s="1">
        <v>28.611413043478262</v>
      </c>
      <c r="G17" s="1">
        <v>11.315217391304348</v>
      </c>
      <c r="H17" s="1">
        <v>98.441086956521744</v>
      </c>
      <c r="I17" s="1">
        <f t="shared" si="0"/>
        <v>138.36771739130435</v>
      </c>
      <c r="J17" s="1">
        <f t="shared" si="1"/>
        <v>4.8146104387291979</v>
      </c>
      <c r="K17" s="1">
        <f t="shared" si="2"/>
        <v>0.99555597579425115</v>
      </c>
    </row>
    <row r="18" spans="1:11" x14ac:dyDescent="0.3">
      <c r="A18" t="s">
        <v>32</v>
      </c>
      <c r="B18" t="s">
        <v>64</v>
      </c>
      <c r="C18" t="s">
        <v>37</v>
      </c>
      <c r="D18" t="s">
        <v>35</v>
      </c>
      <c r="E18" s="1">
        <v>40.152173913043477</v>
      </c>
      <c r="F18" s="1">
        <v>43.559782608695649</v>
      </c>
      <c r="G18" s="1">
        <v>1.6141304347826086</v>
      </c>
      <c r="H18" s="1">
        <v>100.49184782608695</v>
      </c>
      <c r="I18" s="1">
        <f t="shared" si="0"/>
        <v>145.66576086956522</v>
      </c>
      <c r="J18" s="1">
        <f t="shared" si="1"/>
        <v>3.627842447211695</v>
      </c>
      <c r="K18" s="1">
        <f t="shared" si="2"/>
        <v>1.0848673524634542</v>
      </c>
    </row>
    <row r="19" spans="1:11" x14ac:dyDescent="0.3">
      <c r="A19" t="s">
        <v>32</v>
      </c>
      <c r="B19" t="s">
        <v>65</v>
      </c>
      <c r="C19" t="s">
        <v>50</v>
      </c>
      <c r="D19" t="s">
        <v>51</v>
      </c>
      <c r="E19" s="1">
        <v>34.5</v>
      </c>
      <c r="F19" s="1">
        <v>44.660326086956523</v>
      </c>
      <c r="G19" s="1">
        <v>41.704347826086959</v>
      </c>
      <c r="H19" s="1">
        <v>89.779347826086962</v>
      </c>
      <c r="I19" s="1">
        <f t="shared" si="0"/>
        <v>176.14402173913044</v>
      </c>
      <c r="J19" s="1">
        <f t="shared" si="1"/>
        <v>5.1056238185255198</v>
      </c>
      <c r="K19" s="1">
        <f t="shared" si="2"/>
        <v>1.2945022054190296</v>
      </c>
    </row>
    <row r="20" spans="1:11" x14ac:dyDescent="0.3">
      <c r="A20" t="s">
        <v>32</v>
      </c>
      <c r="B20" t="s">
        <v>66</v>
      </c>
      <c r="C20" t="s">
        <v>34</v>
      </c>
      <c r="D20" t="s">
        <v>35</v>
      </c>
      <c r="E20" s="1">
        <v>17.228260869565219</v>
      </c>
      <c r="F20" s="1">
        <v>13.74836956521739</v>
      </c>
      <c r="G20" s="1">
        <v>15.334130434782612</v>
      </c>
      <c r="H20" s="1">
        <v>58.171413043478267</v>
      </c>
      <c r="I20" s="1">
        <f t="shared" si="0"/>
        <v>87.253913043478263</v>
      </c>
      <c r="J20" s="1">
        <f t="shared" si="1"/>
        <v>5.0645804416403779</v>
      </c>
      <c r="K20" s="1">
        <f t="shared" si="2"/>
        <v>0.79801261829652981</v>
      </c>
    </row>
    <row r="21" spans="1:11" x14ac:dyDescent="0.3">
      <c r="A21" t="s">
        <v>32</v>
      </c>
      <c r="B21" t="s">
        <v>67</v>
      </c>
      <c r="C21" t="s">
        <v>68</v>
      </c>
      <c r="D21" t="s">
        <v>35</v>
      </c>
      <c r="E21" s="1">
        <v>92.565217391304344</v>
      </c>
      <c r="F21" s="1">
        <v>146.98195652173908</v>
      </c>
      <c r="G21" s="1">
        <v>18.969891304347833</v>
      </c>
      <c r="H21" s="1">
        <v>189.87521739130432</v>
      </c>
      <c r="I21" s="1">
        <f t="shared" si="0"/>
        <v>355.82706521739124</v>
      </c>
      <c r="J21" s="1">
        <f t="shared" si="1"/>
        <v>3.8440688116486608</v>
      </c>
      <c r="K21" s="1">
        <f t="shared" si="2"/>
        <v>1.5878745890089239</v>
      </c>
    </row>
    <row r="22" spans="1:11" x14ac:dyDescent="0.3">
      <c r="A22" t="s">
        <v>32</v>
      </c>
      <c r="B22" t="s">
        <v>69</v>
      </c>
      <c r="C22" t="s">
        <v>34</v>
      </c>
      <c r="D22" t="s">
        <v>35</v>
      </c>
      <c r="E22" s="1">
        <v>42.543478260869563</v>
      </c>
      <c r="F22" s="1">
        <v>96.584891304347821</v>
      </c>
      <c r="G22" s="1">
        <v>9.7471739130434791</v>
      </c>
      <c r="H22" s="1">
        <v>105.28163043478263</v>
      </c>
      <c r="I22" s="1">
        <f t="shared" si="0"/>
        <v>211.61369565217393</v>
      </c>
      <c r="J22" s="1">
        <f t="shared" si="1"/>
        <v>4.9740572304547781</v>
      </c>
      <c r="K22" s="1">
        <f t="shared" si="2"/>
        <v>2.2702631578947368</v>
      </c>
    </row>
    <row r="23" spans="1:11" x14ac:dyDescent="0.3">
      <c r="A23" t="s">
        <v>32</v>
      </c>
      <c r="B23" t="s">
        <v>70</v>
      </c>
      <c r="C23" t="s">
        <v>71</v>
      </c>
      <c r="D23" t="s">
        <v>45</v>
      </c>
      <c r="E23" s="1">
        <v>49.065217391304351</v>
      </c>
      <c r="F23" s="1">
        <v>53.223369565217403</v>
      </c>
      <c r="G23" s="1">
        <v>15.769239130434789</v>
      </c>
      <c r="H23" s="1">
        <v>100.84554347826084</v>
      </c>
      <c r="I23" s="1">
        <f t="shared" si="0"/>
        <v>169.83815217391304</v>
      </c>
      <c r="J23" s="1">
        <f t="shared" si="1"/>
        <v>3.4614776251661494</v>
      </c>
      <c r="K23" s="1">
        <f t="shared" si="2"/>
        <v>1.0847474523704033</v>
      </c>
    </row>
    <row r="24" spans="1:11" x14ac:dyDescent="0.3">
      <c r="A24" t="s">
        <v>32</v>
      </c>
      <c r="B24" t="s">
        <v>72</v>
      </c>
      <c r="C24" t="s">
        <v>73</v>
      </c>
      <c r="D24" t="s">
        <v>51</v>
      </c>
      <c r="E24" s="1">
        <v>20.467391304347824</v>
      </c>
      <c r="F24" s="1">
        <v>24.163043478260871</v>
      </c>
      <c r="G24" s="1">
        <v>4.6956521739130439</v>
      </c>
      <c r="H24" s="1">
        <v>63.964673913043477</v>
      </c>
      <c r="I24" s="1">
        <f t="shared" si="0"/>
        <v>92.823369565217391</v>
      </c>
      <c r="J24" s="1">
        <f t="shared" si="1"/>
        <v>4.5351832182687204</v>
      </c>
      <c r="K24" s="1">
        <f t="shared" si="2"/>
        <v>1.1805629314922996</v>
      </c>
    </row>
    <row r="25" spans="1:11" x14ac:dyDescent="0.3">
      <c r="A25" t="s">
        <v>32</v>
      </c>
      <c r="B25" t="s">
        <v>74</v>
      </c>
      <c r="C25" t="s">
        <v>34</v>
      </c>
      <c r="D25" t="s">
        <v>35</v>
      </c>
      <c r="E25" s="1">
        <v>154.67391304347825</v>
      </c>
      <c r="F25" s="1">
        <v>91.298260869565183</v>
      </c>
      <c r="G25" s="1">
        <v>106.06728260869562</v>
      </c>
      <c r="H25" s="1">
        <v>328.82249999999988</v>
      </c>
      <c r="I25" s="1">
        <f t="shared" si="0"/>
        <v>526.18804347826062</v>
      </c>
      <c r="J25" s="1">
        <f t="shared" si="1"/>
        <v>3.4019184820801112</v>
      </c>
      <c r="K25" s="1">
        <f t="shared" si="2"/>
        <v>0.59026282501756833</v>
      </c>
    </row>
    <row r="26" spans="1:11" x14ac:dyDescent="0.3">
      <c r="A26" t="s">
        <v>32</v>
      </c>
      <c r="B26" t="s">
        <v>75</v>
      </c>
      <c r="C26" t="s">
        <v>76</v>
      </c>
      <c r="D26" t="s">
        <v>58</v>
      </c>
      <c r="E26" s="1">
        <v>81.217391304347828</v>
      </c>
      <c r="F26" s="1">
        <v>106.24999999999999</v>
      </c>
      <c r="G26" s="1">
        <v>5.0434782608695654</v>
      </c>
      <c r="H26" s="1">
        <v>269.81956521739147</v>
      </c>
      <c r="I26" s="1">
        <f t="shared" si="0"/>
        <v>381.11304347826103</v>
      </c>
      <c r="J26" s="1">
        <f t="shared" si="1"/>
        <v>4.6925053533190599</v>
      </c>
      <c r="K26" s="1">
        <f t="shared" si="2"/>
        <v>1.3082173447537471</v>
      </c>
    </row>
    <row r="27" spans="1:11" x14ac:dyDescent="0.3">
      <c r="A27" t="s">
        <v>32</v>
      </c>
      <c r="B27" t="s">
        <v>77</v>
      </c>
      <c r="C27" t="s">
        <v>78</v>
      </c>
      <c r="D27" t="s">
        <v>35</v>
      </c>
      <c r="E27" s="1">
        <v>27.152173913043477</v>
      </c>
      <c r="F27" s="1">
        <v>148.61163043478263</v>
      </c>
      <c r="G27" s="1">
        <v>5.2010869565217392</v>
      </c>
      <c r="H27" s="1">
        <v>117.83967391304348</v>
      </c>
      <c r="I27" s="1">
        <f t="shared" si="0"/>
        <v>271.65239130434787</v>
      </c>
      <c r="J27" s="1">
        <f t="shared" si="1"/>
        <v>10.004811849479585</v>
      </c>
      <c r="K27" s="1">
        <f t="shared" si="2"/>
        <v>5.4732866293034439</v>
      </c>
    </row>
    <row r="28" spans="1:11" x14ac:dyDescent="0.3">
      <c r="A28" t="s">
        <v>32</v>
      </c>
      <c r="B28" t="s">
        <v>79</v>
      </c>
      <c r="C28" t="s">
        <v>34</v>
      </c>
      <c r="D28" t="s">
        <v>35</v>
      </c>
      <c r="E28" s="1">
        <v>106.75</v>
      </c>
      <c r="F28" s="1">
        <v>163.83152173913041</v>
      </c>
      <c r="G28" s="1">
        <v>3.652173913043478</v>
      </c>
      <c r="H28" s="1">
        <v>286.2586956521738</v>
      </c>
      <c r="I28" s="1">
        <f t="shared" si="0"/>
        <v>453.74239130434768</v>
      </c>
      <c r="J28" s="1">
        <f t="shared" si="1"/>
        <v>4.2505142042561843</v>
      </c>
      <c r="K28" s="1">
        <f t="shared" si="2"/>
        <v>1.5347215151206595</v>
      </c>
    </row>
    <row r="29" spans="1:11" x14ac:dyDescent="0.3">
      <c r="A29" t="s">
        <v>32</v>
      </c>
      <c r="B29" t="s">
        <v>80</v>
      </c>
      <c r="C29" t="s">
        <v>50</v>
      </c>
      <c r="D29" t="s">
        <v>51</v>
      </c>
      <c r="E29" s="1">
        <v>228.53260869565219</v>
      </c>
      <c r="F29" s="1">
        <v>171.94108695652176</v>
      </c>
      <c r="G29" s="1">
        <v>84.012173913043469</v>
      </c>
      <c r="H29" s="1">
        <v>451.71684782608719</v>
      </c>
      <c r="I29" s="1">
        <f t="shared" si="0"/>
        <v>707.6701086956524</v>
      </c>
      <c r="J29" s="1">
        <f t="shared" si="1"/>
        <v>3.0965826397146263</v>
      </c>
      <c r="K29" s="1">
        <f t="shared" si="2"/>
        <v>0.75237003567181926</v>
      </c>
    </row>
    <row r="30" spans="1:11" x14ac:dyDescent="0.3">
      <c r="A30" t="s">
        <v>32</v>
      </c>
      <c r="B30" t="s">
        <v>81</v>
      </c>
      <c r="C30" t="s">
        <v>82</v>
      </c>
      <c r="D30" t="s">
        <v>51</v>
      </c>
      <c r="E30" s="1">
        <v>80.391304347826093</v>
      </c>
      <c r="F30" s="1">
        <v>68.182608695652164</v>
      </c>
      <c r="G30" s="1">
        <v>44.068695652173908</v>
      </c>
      <c r="H30" s="1">
        <v>146.49663043478253</v>
      </c>
      <c r="I30" s="1">
        <f t="shared" si="0"/>
        <v>258.74793478260858</v>
      </c>
      <c r="J30" s="1">
        <f t="shared" si="1"/>
        <v>3.2186060032449957</v>
      </c>
      <c r="K30" s="1">
        <f t="shared" si="2"/>
        <v>0.8481341265548944</v>
      </c>
    </row>
    <row r="31" spans="1:11" x14ac:dyDescent="0.3">
      <c r="A31" t="s">
        <v>32</v>
      </c>
      <c r="B31" t="s">
        <v>83</v>
      </c>
      <c r="C31" t="s">
        <v>34</v>
      </c>
      <c r="D31" t="s">
        <v>35</v>
      </c>
      <c r="E31" s="1">
        <v>83.673913043478265</v>
      </c>
      <c r="F31" s="1">
        <v>76.024456521739125</v>
      </c>
      <c r="G31" s="1">
        <v>19.926630434782609</v>
      </c>
      <c r="H31" s="1">
        <v>179.50815217391303</v>
      </c>
      <c r="I31" s="1">
        <f t="shared" si="0"/>
        <v>275.45923913043475</v>
      </c>
      <c r="J31" s="1">
        <f t="shared" si="1"/>
        <v>3.2920563782800722</v>
      </c>
      <c r="K31" s="1">
        <f t="shared" si="2"/>
        <v>0.90858015068849041</v>
      </c>
    </row>
    <row r="32" spans="1:11" x14ac:dyDescent="0.3">
      <c r="A32" t="s">
        <v>32</v>
      </c>
      <c r="B32" t="s">
        <v>84</v>
      </c>
      <c r="C32" t="s">
        <v>34</v>
      </c>
      <c r="D32" t="s">
        <v>35</v>
      </c>
      <c r="E32" s="1">
        <v>103.52173913043478</v>
      </c>
      <c r="F32" s="1">
        <v>116.55543478260871</v>
      </c>
      <c r="G32" s="1">
        <v>23.365217391304348</v>
      </c>
      <c r="H32" s="1">
        <v>268.00760869565192</v>
      </c>
      <c r="I32" s="1">
        <f t="shared" si="0"/>
        <v>407.92826086956495</v>
      </c>
      <c r="J32" s="1">
        <f t="shared" si="1"/>
        <v>3.9405081898362009</v>
      </c>
      <c r="K32" s="1">
        <f t="shared" si="2"/>
        <v>1.1259029819403614</v>
      </c>
    </row>
    <row r="33" spans="1:11" x14ac:dyDescent="0.3">
      <c r="A33" t="s">
        <v>32</v>
      </c>
      <c r="B33" t="s">
        <v>85</v>
      </c>
      <c r="C33" t="s">
        <v>34</v>
      </c>
      <c r="D33" t="s">
        <v>35</v>
      </c>
      <c r="E33" s="1">
        <v>89.141304347826093</v>
      </c>
      <c r="F33" s="1">
        <v>114.14130434782609</v>
      </c>
      <c r="G33" s="1">
        <v>30.717391304347824</v>
      </c>
      <c r="H33" s="1">
        <v>276.66576086956519</v>
      </c>
      <c r="I33" s="1">
        <f t="shared" si="0"/>
        <v>421.52445652173913</v>
      </c>
      <c r="J33" s="1">
        <f t="shared" si="1"/>
        <v>4.728722107060114</v>
      </c>
      <c r="K33" s="1">
        <f t="shared" si="2"/>
        <v>1.2804536032191196</v>
      </c>
    </row>
    <row r="34" spans="1:11" x14ac:dyDescent="0.3">
      <c r="A34" t="s">
        <v>32</v>
      </c>
      <c r="B34" t="s">
        <v>86</v>
      </c>
      <c r="C34" t="s">
        <v>34</v>
      </c>
      <c r="D34" t="s">
        <v>35</v>
      </c>
      <c r="E34" s="1">
        <v>70.076086956521735</v>
      </c>
      <c r="F34" s="1">
        <v>29.133152173913043</v>
      </c>
      <c r="G34" s="1">
        <v>0</v>
      </c>
      <c r="H34" s="1">
        <v>78.673913043478265</v>
      </c>
      <c r="I34" s="1">
        <f t="shared" si="0"/>
        <v>107.80706521739131</v>
      </c>
      <c r="J34" s="1">
        <f t="shared" si="1"/>
        <v>1.5384287265394758</v>
      </c>
      <c r="K34" s="1">
        <f t="shared" si="2"/>
        <v>0.41573600124088728</v>
      </c>
    </row>
    <row r="35" spans="1:11" x14ac:dyDescent="0.3">
      <c r="A35" t="s">
        <v>32</v>
      </c>
      <c r="B35" t="s">
        <v>87</v>
      </c>
      <c r="C35" t="s">
        <v>34</v>
      </c>
      <c r="D35" t="s">
        <v>35</v>
      </c>
      <c r="E35" s="1">
        <v>77.684782608695656</v>
      </c>
      <c r="F35" s="1">
        <v>63.559782608695649</v>
      </c>
      <c r="G35" s="1">
        <v>11.1875</v>
      </c>
      <c r="H35" s="1">
        <v>183.31304347826085</v>
      </c>
      <c r="I35" s="1">
        <f t="shared" si="0"/>
        <v>258.06032608695648</v>
      </c>
      <c r="J35" s="1">
        <f t="shared" si="1"/>
        <v>3.3218903036238974</v>
      </c>
      <c r="K35" s="1">
        <f t="shared" si="2"/>
        <v>0.81817545823422411</v>
      </c>
    </row>
    <row r="36" spans="1:11" x14ac:dyDescent="0.3">
      <c r="A36" t="s">
        <v>32</v>
      </c>
      <c r="B36" t="s">
        <v>88</v>
      </c>
      <c r="C36" t="s">
        <v>34</v>
      </c>
      <c r="D36" t="s">
        <v>35</v>
      </c>
      <c r="E36" s="1">
        <v>89.173913043478265</v>
      </c>
      <c r="F36" s="1">
        <v>119.1875</v>
      </c>
      <c r="G36" s="1">
        <v>1.9021739130434783</v>
      </c>
      <c r="H36" s="1">
        <v>234.77717391304347</v>
      </c>
      <c r="I36" s="1">
        <f t="shared" si="0"/>
        <v>355.86684782608694</v>
      </c>
      <c r="J36" s="1">
        <f t="shared" si="1"/>
        <v>3.9907057532910772</v>
      </c>
      <c r="K36" s="1">
        <f t="shared" si="2"/>
        <v>1.3365736226231106</v>
      </c>
    </row>
    <row r="37" spans="1:11" x14ac:dyDescent="0.3">
      <c r="A37" t="s">
        <v>32</v>
      </c>
      <c r="B37" t="s">
        <v>89</v>
      </c>
      <c r="C37" t="s">
        <v>90</v>
      </c>
      <c r="D37" t="s">
        <v>35</v>
      </c>
      <c r="E37" s="1">
        <v>114</v>
      </c>
      <c r="F37" s="1">
        <v>160.79619565217391</v>
      </c>
      <c r="G37" s="1">
        <v>30.589673913043477</v>
      </c>
      <c r="H37" s="1">
        <v>326.23913043478262</v>
      </c>
      <c r="I37" s="1">
        <f t="shared" si="0"/>
        <v>517.625</v>
      </c>
      <c r="J37" s="1">
        <f t="shared" si="1"/>
        <v>4.5405701754385968</v>
      </c>
      <c r="K37" s="1">
        <f t="shared" si="2"/>
        <v>1.4104929443173149</v>
      </c>
    </row>
    <row r="38" spans="1:11" x14ac:dyDescent="0.3">
      <c r="A38" t="s">
        <v>32</v>
      </c>
      <c r="B38" t="s">
        <v>91</v>
      </c>
      <c r="C38" t="s">
        <v>92</v>
      </c>
      <c r="D38" t="s">
        <v>35</v>
      </c>
      <c r="E38" s="1">
        <v>73.652173913043484</v>
      </c>
      <c r="F38" s="1">
        <v>52.195652173913047</v>
      </c>
      <c r="G38" s="1">
        <v>30.315217391304348</v>
      </c>
      <c r="H38" s="1">
        <v>188.90489130434781</v>
      </c>
      <c r="I38" s="1">
        <f t="shared" si="0"/>
        <v>271.41576086956519</v>
      </c>
      <c r="J38" s="1">
        <f t="shared" si="1"/>
        <v>3.6851018299881928</v>
      </c>
      <c r="K38" s="1">
        <f t="shared" si="2"/>
        <v>0.70867768595041325</v>
      </c>
    </row>
    <row r="39" spans="1:11" x14ac:dyDescent="0.3">
      <c r="A39" t="s">
        <v>32</v>
      </c>
      <c r="B39" t="s">
        <v>93</v>
      </c>
      <c r="C39" t="s">
        <v>94</v>
      </c>
      <c r="D39" t="s">
        <v>45</v>
      </c>
      <c r="E39" s="1">
        <v>47.130434782608695</v>
      </c>
      <c r="F39" s="1">
        <v>50.581521739130437</v>
      </c>
      <c r="G39" s="1">
        <v>47.733695652173914</v>
      </c>
      <c r="H39" s="1">
        <v>155.63315217391303</v>
      </c>
      <c r="I39" s="1">
        <f t="shared" si="0"/>
        <v>253.94836956521738</v>
      </c>
      <c r="J39" s="1">
        <f t="shared" si="1"/>
        <v>5.388203413284133</v>
      </c>
      <c r="K39" s="1">
        <f t="shared" si="2"/>
        <v>1.0732241697416975</v>
      </c>
    </row>
    <row r="40" spans="1:11" x14ac:dyDescent="0.3">
      <c r="A40" t="s">
        <v>32</v>
      </c>
      <c r="B40" t="s">
        <v>95</v>
      </c>
      <c r="C40" t="s">
        <v>96</v>
      </c>
      <c r="D40" t="s">
        <v>35</v>
      </c>
      <c r="E40" s="1">
        <v>83.054347826086953</v>
      </c>
      <c r="F40" s="1">
        <v>35.440217391304351</v>
      </c>
      <c r="G40" s="1">
        <v>33.220108695652172</v>
      </c>
      <c r="H40" s="1">
        <v>177.57880434782609</v>
      </c>
      <c r="I40" s="1">
        <f t="shared" si="0"/>
        <v>246.23913043478262</v>
      </c>
      <c r="J40" s="1">
        <f t="shared" si="1"/>
        <v>2.9647951838764564</v>
      </c>
      <c r="K40" s="1">
        <f t="shared" si="2"/>
        <v>0.42671116346028015</v>
      </c>
    </row>
    <row r="41" spans="1:11" x14ac:dyDescent="0.3">
      <c r="A41" t="s">
        <v>32</v>
      </c>
      <c r="B41" t="s">
        <v>97</v>
      </c>
      <c r="C41" t="s">
        <v>50</v>
      </c>
      <c r="D41" t="s">
        <v>51</v>
      </c>
      <c r="E41" s="1">
        <v>92.684782608695656</v>
      </c>
      <c r="F41" s="1">
        <v>89.486413043478223</v>
      </c>
      <c r="G41" s="1">
        <v>19.655543478260878</v>
      </c>
      <c r="H41" s="1">
        <v>220.85956521739135</v>
      </c>
      <c r="I41" s="1">
        <f t="shared" si="0"/>
        <v>330.00152173913045</v>
      </c>
      <c r="J41" s="1">
        <f t="shared" si="1"/>
        <v>3.5604714436495839</v>
      </c>
      <c r="K41" s="1">
        <f t="shared" si="2"/>
        <v>0.96549196669403026</v>
      </c>
    </row>
  </sheetData>
  <pageMargins left="0.7" right="0.7" top="0.75" bottom="0.75" header="0.3" footer="0.3"/>
  <ignoredErrors>
    <ignoredError sqref="I2:I41"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1"/>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40.010869565217391</v>
      </c>
      <c r="F2" s="1">
        <v>55.409891304347845</v>
      </c>
      <c r="G2" s="1">
        <v>0</v>
      </c>
      <c r="H2" s="2">
        <f t="shared" ref="H2:H41" si="0">G2/F2</f>
        <v>0</v>
      </c>
      <c r="I2" s="1">
        <v>9.8392391304347786</v>
      </c>
      <c r="J2" s="1">
        <v>0</v>
      </c>
      <c r="K2" s="2">
        <f t="shared" ref="K2:K41" si="1">J2/I2</f>
        <v>0</v>
      </c>
      <c r="L2" s="1">
        <v>143.70978260869566</v>
      </c>
      <c r="M2" s="1">
        <v>4.9632608695652163</v>
      </c>
      <c r="N2" s="2">
        <f t="shared" ref="N2:N41" si="2">M2/L2</f>
        <v>3.4536694576176315E-2</v>
      </c>
    </row>
    <row r="3" spans="1:14" x14ac:dyDescent="0.3">
      <c r="A3" t="s">
        <v>32</v>
      </c>
      <c r="B3" t="s">
        <v>36</v>
      </c>
      <c r="C3" t="s">
        <v>37</v>
      </c>
      <c r="D3" t="s">
        <v>35</v>
      </c>
      <c r="E3" s="1">
        <v>114.19565217391305</v>
      </c>
      <c r="F3" s="1">
        <v>167.40989130434781</v>
      </c>
      <c r="G3" s="1">
        <v>1.9402173913043479</v>
      </c>
      <c r="H3" s="2">
        <f t="shared" si="0"/>
        <v>1.1589622191302136E-2</v>
      </c>
      <c r="I3" s="1">
        <v>18.862282608695651</v>
      </c>
      <c r="J3" s="1">
        <v>0.30434782608695654</v>
      </c>
      <c r="K3" s="2">
        <f t="shared" si="1"/>
        <v>1.613525957598843E-2</v>
      </c>
      <c r="L3" s="1">
        <v>264.99478260869563</v>
      </c>
      <c r="M3" s="1">
        <v>42.21065217391304</v>
      </c>
      <c r="N3" s="2">
        <f t="shared" si="2"/>
        <v>0.1592886160186911</v>
      </c>
    </row>
    <row r="4" spans="1:14" x14ac:dyDescent="0.3">
      <c r="A4" t="s">
        <v>32</v>
      </c>
      <c r="B4" t="s">
        <v>38</v>
      </c>
      <c r="C4" t="s">
        <v>37</v>
      </c>
      <c r="D4" t="s">
        <v>35</v>
      </c>
      <c r="E4" s="1">
        <v>66.706521739130437</v>
      </c>
      <c r="F4" s="1">
        <v>76.317934782608702</v>
      </c>
      <c r="G4" s="1">
        <v>0</v>
      </c>
      <c r="H4" s="2">
        <f t="shared" si="0"/>
        <v>0</v>
      </c>
      <c r="I4" s="1">
        <v>0</v>
      </c>
      <c r="J4" s="1">
        <v>0</v>
      </c>
      <c r="K4" s="2">
        <v>0</v>
      </c>
      <c r="L4" s="1">
        <v>143.68478260869566</v>
      </c>
      <c r="M4" s="1">
        <v>0</v>
      </c>
      <c r="N4" s="2">
        <f t="shared" si="2"/>
        <v>0</v>
      </c>
    </row>
    <row r="5" spans="1:14" x14ac:dyDescent="0.3">
      <c r="A5" t="s">
        <v>32</v>
      </c>
      <c r="B5" t="s">
        <v>39</v>
      </c>
      <c r="C5" t="s">
        <v>34</v>
      </c>
      <c r="D5" t="s">
        <v>35</v>
      </c>
      <c r="E5" s="1">
        <v>83.739130434782609</v>
      </c>
      <c r="F5" s="1">
        <v>105.65413043478262</v>
      </c>
      <c r="G5" s="1">
        <v>1.1284782608695652</v>
      </c>
      <c r="H5" s="2">
        <f t="shared" si="0"/>
        <v>1.0680872164918755E-2</v>
      </c>
      <c r="I5" s="1">
        <v>34.625543478260866</v>
      </c>
      <c r="J5" s="1">
        <v>0</v>
      </c>
      <c r="K5" s="2">
        <f t="shared" si="1"/>
        <v>0</v>
      </c>
      <c r="L5" s="1">
        <v>287.45630434782612</v>
      </c>
      <c r="M5" s="1">
        <v>10.801630434782609</v>
      </c>
      <c r="N5" s="2">
        <f t="shared" si="2"/>
        <v>3.7576599543673553E-2</v>
      </c>
    </row>
    <row r="6" spans="1:14" x14ac:dyDescent="0.3">
      <c r="A6" t="s">
        <v>32</v>
      </c>
      <c r="B6" t="s">
        <v>40</v>
      </c>
      <c r="C6" t="s">
        <v>34</v>
      </c>
      <c r="D6" t="s">
        <v>35</v>
      </c>
      <c r="E6" s="1">
        <v>99.032608695652172</v>
      </c>
      <c r="F6" s="1">
        <v>91.083260869565152</v>
      </c>
      <c r="G6" s="1">
        <v>6.5217391304347824E-2</v>
      </c>
      <c r="H6" s="2">
        <f t="shared" si="0"/>
        <v>7.1601950437129953E-4</v>
      </c>
      <c r="I6" s="1">
        <v>7.8619565217391347</v>
      </c>
      <c r="J6" s="1">
        <v>0</v>
      </c>
      <c r="K6" s="2">
        <f t="shared" si="1"/>
        <v>0</v>
      </c>
      <c r="L6" s="1">
        <v>241.67804347826078</v>
      </c>
      <c r="M6" s="1">
        <v>0</v>
      </c>
      <c r="N6" s="2">
        <f t="shared" si="2"/>
        <v>0</v>
      </c>
    </row>
    <row r="7" spans="1:14" x14ac:dyDescent="0.3">
      <c r="A7" t="s">
        <v>32</v>
      </c>
      <c r="B7" t="s">
        <v>41</v>
      </c>
      <c r="C7" t="s">
        <v>42</v>
      </c>
      <c r="D7" t="s">
        <v>35</v>
      </c>
      <c r="E7" s="1">
        <v>96.347826086956516</v>
      </c>
      <c r="F7" s="1">
        <v>170.76097826086956</v>
      </c>
      <c r="G7" s="1">
        <v>0</v>
      </c>
      <c r="H7" s="2">
        <f t="shared" si="0"/>
        <v>0</v>
      </c>
      <c r="I7" s="1">
        <v>0</v>
      </c>
      <c r="J7" s="1">
        <v>0</v>
      </c>
      <c r="K7" s="2">
        <v>0</v>
      </c>
      <c r="L7" s="1">
        <v>253.63858695652175</v>
      </c>
      <c r="M7" s="1">
        <v>0</v>
      </c>
      <c r="N7" s="2">
        <f t="shared" si="2"/>
        <v>0</v>
      </c>
    </row>
    <row r="8" spans="1:14" x14ac:dyDescent="0.3">
      <c r="A8" t="s">
        <v>32</v>
      </c>
      <c r="B8" t="s">
        <v>43</v>
      </c>
      <c r="C8" t="s">
        <v>44</v>
      </c>
      <c r="D8" t="s">
        <v>45</v>
      </c>
      <c r="E8" s="1">
        <v>90.467391304347828</v>
      </c>
      <c r="F8" s="1">
        <v>96.967391304347828</v>
      </c>
      <c r="G8" s="1">
        <v>0</v>
      </c>
      <c r="H8" s="2">
        <f t="shared" si="0"/>
        <v>0</v>
      </c>
      <c r="I8" s="1">
        <v>22.135869565217391</v>
      </c>
      <c r="J8" s="1">
        <v>0</v>
      </c>
      <c r="K8" s="2">
        <f t="shared" si="1"/>
        <v>0</v>
      </c>
      <c r="L8" s="1">
        <v>237.6141304347826</v>
      </c>
      <c r="M8" s="1">
        <v>0</v>
      </c>
      <c r="N8" s="2">
        <f t="shared" si="2"/>
        <v>0</v>
      </c>
    </row>
    <row r="9" spans="1:14" x14ac:dyDescent="0.3">
      <c r="A9" t="s">
        <v>32</v>
      </c>
      <c r="B9" t="s">
        <v>46</v>
      </c>
      <c r="C9" t="s">
        <v>47</v>
      </c>
      <c r="D9" t="s">
        <v>48</v>
      </c>
      <c r="E9" s="1">
        <v>18.771739130434781</v>
      </c>
      <c r="F9" s="1">
        <v>54.279347826086948</v>
      </c>
      <c r="G9" s="1">
        <v>0</v>
      </c>
      <c r="H9" s="2">
        <f t="shared" si="0"/>
        <v>0</v>
      </c>
      <c r="I9" s="1">
        <v>31.911413043478266</v>
      </c>
      <c r="J9" s="1">
        <v>0</v>
      </c>
      <c r="K9" s="2">
        <f t="shared" si="1"/>
        <v>0</v>
      </c>
      <c r="L9" s="1">
        <v>63.827173913043495</v>
      </c>
      <c r="M9" s="1">
        <v>0</v>
      </c>
      <c r="N9" s="2">
        <f t="shared" si="2"/>
        <v>0</v>
      </c>
    </row>
    <row r="10" spans="1:14" x14ac:dyDescent="0.3">
      <c r="A10" t="s">
        <v>32</v>
      </c>
      <c r="B10" t="s">
        <v>49</v>
      </c>
      <c r="C10" t="s">
        <v>50</v>
      </c>
      <c r="D10" t="s">
        <v>51</v>
      </c>
      <c r="E10" s="1">
        <v>91.423913043478265</v>
      </c>
      <c r="F10" s="1">
        <v>68.509021739130418</v>
      </c>
      <c r="G10" s="1">
        <v>0</v>
      </c>
      <c r="H10" s="2">
        <f t="shared" si="0"/>
        <v>0</v>
      </c>
      <c r="I10" s="1">
        <v>50.438695652173919</v>
      </c>
      <c r="J10" s="1">
        <v>0</v>
      </c>
      <c r="K10" s="2">
        <f t="shared" si="1"/>
        <v>0</v>
      </c>
      <c r="L10" s="1">
        <v>213.67673913043481</v>
      </c>
      <c r="M10" s="1">
        <v>0</v>
      </c>
      <c r="N10" s="2">
        <f t="shared" si="2"/>
        <v>0</v>
      </c>
    </row>
    <row r="11" spans="1:14" x14ac:dyDescent="0.3">
      <c r="A11" t="s">
        <v>32</v>
      </c>
      <c r="B11" t="s">
        <v>52</v>
      </c>
      <c r="C11" t="s">
        <v>53</v>
      </c>
      <c r="D11" t="s">
        <v>51</v>
      </c>
      <c r="E11" s="1">
        <v>61.173913043478258</v>
      </c>
      <c r="F11" s="1">
        <v>66.774456521739125</v>
      </c>
      <c r="G11" s="1">
        <v>1.6902173913043479</v>
      </c>
      <c r="H11" s="2">
        <f t="shared" si="0"/>
        <v>2.5312334676270705E-2</v>
      </c>
      <c r="I11" s="1">
        <v>26.228260869565219</v>
      </c>
      <c r="J11" s="1">
        <v>0</v>
      </c>
      <c r="K11" s="2">
        <f t="shared" si="1"/>
        <v>0</v>
      </c>
      <c r="L11" s="1">
        <v>197.96467391304347</v>
      </c>
      <c r="M11" s="1">
        <v>0</v>
      </c>
      <c r="N11" s="2">
        <f t="shared" si="2"/>
        <v>0</v>
      </c>
    </row>
    <row r="12" spans="1:14" x14ac:dyDescent="0.3">
      <c r="A12" t="s">
        <v>32</v>
      </c>
      <c r="B12" t="s">
        <v>54</v>
      </c>
      <c r="C12" t="s">
        <v>55</v>
      </c>
      <c r="D12" t="s">
        <v>45</v>
      </c>
      <c r="E12" s="1">
        <v>64.706521739130437</v>
      </c>
      <c r="F12" s="1">
        <v>58.214673913043477</v>
      </c>
      <c r="G12" s="1">
        <v>0</v>
      </c>
      <c r="H12" s="2">
        <f t="shared" si="0"/>
        <v>0</v>
      </c>
      <c r="I12" s="1">
        <v>17.864130434782609</v>
      </c>
      <c r="J12" s="1">
        <v>0</v>
      </c>
      <c r="K12" s="2">
        <f t="shared" si="1"/>
        <v>0</v>
      </c>
      <c r="L12" s="1">
        <v>150.7391304347826</v>
      </c>
      <c r="M12" s="1">
        <v>0</v>
      </c>
      <c r="N12" s="2">
        <f t="shared" si="2"/>
        <v>0</v>
      </c>
    </row>
    <row r="13" spans="1:14" x14ac:dyDescent="0.3">
      <c r="A13" t="s">
        <v>32</v>
      </c>
      <c r="B13" t="s">
        <v>56</v>
      </c>
      <c r="C13" t="s">
        <v>57</v>
      </c>
      <c r="D13" t="s">
        <v>58</v>
      </c>
      <c r="E13" s="1">
        <v>217.66304347826087</v>
      </c>
      <c r="F13" s="1">
        <v>180.47010869565219</v>
      </c>
      <c r="G13" s="1">
        <v>0</v>
      </c>
      <c r="H13" s="2">
        <f t="shared" si="0"/>
        <v>0</v>
      </c>
      <c r="I13" s="1">
        <v>130.01902173913044</v>
      </c>
      <c r="J13" s="1">
        <v>23.815217391304348</v>
      </c>
      <c r="K13" s="2">
        <f t="shared" si="1"/>
        <v>0.18316717871548896</v>
      </c>
      <c r="L13" s="1">
        <v>576.32336956521738</v>
      </c>
      <c r="M13" s="1">
        <v>0</v>
      </c>
      <c r="N13" s="2">
        <f t="shared" si="2"/>
        <v>0</v>
      </c>
    </row>
    <row r="14" spans="1:14" x14ac:dyDescent="0.3">
      <c r="A14" t="s">
        <v>32</v>
      </c>
      <c r="B14" t="s">
        <v>59</v>
      </c>
      <c r="C14" t="s">
        <v>60</v>
      </c>
      <c r="D14" t="s">
        <v>58</v>
      </c>
      <c r="E14" s="1">
        <v>72.554347826086953</v>
      </c>
      <c r="F14" s="1">
        <v>33.945652173913047</v>
      </c>
      <c r="G14" s="1">
        <v>0</v>
      </c>
      <c r="H14" s="2">
        <f t="shared" si="0"/>
        <v>0</v>
      </c>
      <c r="I14" s="1">
        <v>41.317934782608695</v>
      </c>
      <c r="J14" s="1">
        <v>5.3043478260869561</v>
      </c>
      <c r="K14" s="2">
        <f t="shared" si="1"/>
        <v>0.12837882275567247</v>
      </c>
      <c r="L14" s="1">
        <v>204.5733695652174</v>
      </c>
      <c r="M14" s="1">
        <v>0</v>
      </c>
      <c r="N14" s="2">
        <f t="shared" si="2"/>
        <v>0</v>
      </c>
    </row>
    <row r="15" spans="1:14" x14ac:dyDescent="0.3">
      <c r="A15" t="s">
        <v>32</v>
      </c>
      <c r="B15" t="s">
        <v>61</v>
      </c>
      <c r="C15" t="s">
        <v>34</v>
      </c>
      <c r="D15" t="s">
        <v>35</v>
      </c>
      <c r="E15" s="1">
        <v>38.826086956521742</v>
      </c>
      <c r="F15" s="1">
        <v>24.122282608695652</v>
      </c>
      <c r="G15" s="1">
        <v>0.60869565217391308</v>
      </c>
      <c r="H15" s="2">
        <f t="shared" si="0"/>
        <v>2.5233750140813339E-2</v>
      </c>
      <c r="I15" s="1">
        <v>0</v>
      </c>
      <c r="J15" s="1">
        <v>0</v>
      </c>
      <c r="K15" s="2">
        <v>0</v>
      </c>
      <c r="L15" s="1">
        <v>85.211956521739125</v>
      </c>
      <c r="M15" s="1">
        <v>7.9782608695652177</v>
      </c>
      <c r="N15" s="2">
        <f t="shared" si="2"/>
        <v>9.3628420179858424E-2</v>
      </c>
    </row>
    <row r="16" spans="1:14" x14ac:dyDescent="0.3">
      <c r="A16" t="s">
        <v>32</v>
      </c>
      <c r="B16" t="s">
        <v>62</v>
      </c>
      <c r="C16" t="s">
        <v>34</v>
      </c>
      <c r="D16" t="s">
        <v>35</v>
      </c>
      <c r="E16" s="1">
        <v>275.56521739130437</v>
      </c>
      <c r="F16" s="1">
        <v>291.10554347826087</v>
      </c>
      <c r="G16" s="1">
        <v>6.5217391304347824E-2</v>
      </c>
      <c r="H16" s="2">
        <f t="shared" si="0"/>
        <v>2.2403349151342463E-4</v>
      </c>
      <c r="I16" s="1">
        <v>46.952065217391286</v>
      </c>
      <c r="J16" s="1">
        <v>0</v>
      </c>
      <c r="K16" s="2">
        <f t="shared" si="1"/>
        <v>0</v>
      </c>
      <c r="L16" s="1">
        <v>753.4218478260874</v>
      </c>
      <c r="M16" s="1">
        <v>0</v>
      </c>
      <c r="N16" s="2">
        <f t="shared" si="2"/>
        <v>0</v>
      </c>
    </row>
    <row r="17" spans="1:14" x14ac:dyDescent="0.3">
      <c r="A17" t="s">
        <v>32</v>
      </c>
      <c r="B17" t="s">
        <v>63</v>
      </c>
      <c r="C17" t="s">
        <v>34</v>
      </c>
      <c r="D17" t="s">
        <v>35</v>
      </c>
      <c r="E17" s="1">
        <v>28.739130434782609</v>
      </c>
      <c r="F17" s="1">
        <v>28.611413043478262</v>
      </c>
      <c r="G17" s="1">
        <v>0</v>
      </c>
      <c r="H17" s="2">
        <f t="shared" si="0"/>
        <v>0</v>
      </c>
      <c r="I17" s="1">
        <v>11.315217391304348</v>
      </c>
      <c r="J17" s="1">
        <v>0</v>
      </c>
      <c r="K17" s="2">
        <f t="shared" si="1"/>
        <v>0</v>
      </c>
      <c r="L17" s="1">
        <v>98.441086956521744</v>
      </c>
      <c r="M17" s="1">
        <v>3.0760869565217393E-2</v>
      </c>
      <c r="N17" s="2">
        <f t="shared" si="2"/>
        <v>3.1247998692663238E-4</v>
      </c>
    </row>
    <row r="18" spans="1:14" x14ac:dyDescent="0.3">
      <c r="A18" t="s">
        <v>32</v>
      </c>
      <c r="B18" t="s">
        <v>64</v>
      </c>
      <c r="C18" t="s">
        <v>37</v>
      </c>
      <c r="D18" t="s">
        <v>35</v>
      </c>
      <c r="E18" s="1">
        <v>40.152173913043477</v>
      </c>
      <c r="F18" s="1">
        <v>43.559782608695649</v>
      </c>
      <c r="G18" s="1">
        <v>0</v>
      </c>
      <c r="H18" s="2">
        <f t="shared" si="0"/>
        <v>0</v>
      </c>
      <c r="I18" s="1">
        <v>1.6141304347826086</v>
      </c>
      <c r="J18" s="1">
        <v>0</v>
      </c>
      <c r="K18" s="2">
        <f t="shared" si="1"/>
        <v>0</v>
      </c>
      <c r="L18" s="1">
        <v>100.49184782608695</v>
      </c>
      <c r="M18" s="1">
        <v>0</v>
      </c>
      <c r="N18" s="2">
        <f t="shared" si="2"/>
        <v>0</v>
      </c>
    </row>
    <row r="19" spans="1:14" x14ac:dyDescent="0.3">
      <c r="A19" t="s">
        <v>32</v>
      </c>
      <c r="B19" t="s">
        <v>65</v>
      </c>
      <c r="C19" t="s">
        <v>50</v>
      </c>
      <c r="D19" t="s">
        <v>51</v>
      </c>
      <c r="E19" s="1">
        <v>34.5</v>
      </c>
      <c r="F19" s="1">
        <v>44.660326086956523</v>
      </c>
      <c r="G19" s="1">
        <v>4.7282608695652177</v>
      </c>
      <c r="H19" s="2">
        <f t="shared" si="0"/>
        <v>0.10587161545482203</v>
      </c>
      <c r="I19" s="1">
        <v>41.704347826086959</v>
      </c>
      <c r="J19" s="1">
        <v>0</v>
      </c>
      <c r="K19" s="2">
        <f t="shared" si="1"/>
        <v>0</v>
      </c>
      <c r="L19" s="1">
        <v>89.779347826086962</v>
      </c>
      <c r="M19" s="1">
        <v>0</v>
      </c>
      <c r="N19" s="2">
        <f t="shared" si="2"/>
        <v>0</v>
      </c>
    </row>
    <row r="20" spans="1:14" x14ac:dyDescent="0.3">
      <c r="A20" t="s">
        <v>32</v>
      </c>
      <c r="B20" t="s">
        <v>66</v>
      </c>
      <c r="C20" t="s">
        <v>34</v>
      </c>
      <c r="D20" t="s">
        <v>35</v>
      </c>
      <c r="E20" s="1">
        <v>17.228260869565219</v>
      </c>
      <c r="F20" s="1">
        <v>13.74836956521739</v>
      </c>
      <c r="G20" s="1">
        <v>0</v>
      </c>
      <c r="H20" s="2">
        <f t="shared" si="0"/>
        <v>0</v>
      </c>
      <c r="I20" s="1">
        <v>15.334130434782612</v>
      </c>
      <c r="J20" s="1">
        <v>0</v>
      </c>
      <c r="K20" s="2">
        <f t="shared" si="1"/>
        <v>0</v>
      </c>
      <c r="L20" s="1">
        <v>58.171413043478267</v>
      </c>
      <c r="M20" s="1">
        <v>0</v>
      </c>
      <c r="N20" s="2">
        <f t="shared" si="2"/>
        <v>0</v>
      </c>
    </row>
    <row r="21" spans="1:14" x14ac:dyDescent="0.3">
      <c r="A21" t="s">
        <v>32</v>
      </c>
      <c r="B21" t="s">
        <v>67</v>
      </c>
      <c r="C21" t="s">
        <v>68</v>
      </c>
      <c r="D21" t="s">
        <v>35</v>
      </c>
      <c r="E21" s="1">
        <v>92.565217391304344</v>
      </c>
      <c r="F21" s="1">
        <v>146.98195652173908</v>
      </c>
      <c r="G21" s="1">
        <v>0</v>
      </c>
      <c r="H21" s="2">
        <f t="shared" si="0"/>
        <v>0</v>
      </c>
      <c r="I21" s="1">
        <v>18.969891304347833</v>
      </c>
      <c r="J21" s="1">
        <v>0</v>
      </c>
      <c r="K21" s="2">
        <f t="shared" si="1"/>
        <v>0</v>
      </c>
      <c r="L21" s="1">
        <v>189.87521739130432</v>
      </c>
      <c r="M21" s="1">
        <v>8.0041304347826099</v>
      </c>
      <c r="N21" s="2">
        <f t="shared" si="2"/>
        <v>4.2154687403397666E-2</v>
      </c>
    </row>
    <row r="22" spans="1:14" x14ac:dyDescent="0.3">
      <c r="A22" t="s">
        <v>32</v>
      </c>
      <c r="B22" t="s">
        <v>69</v>
      </c>
      <c r="C22" t="s">
        <v>34</v>
      </c>
      <c r="D22" t="s">
        <v>35</v>
      </c>
      <c r="E22" s="1">
        <v>42.543478260869563</v>
      </c>
      <c r="F22" s="1">
        <v>96.584891304347821</v>
      </c>
      <c r="G22" s="1">
        <v>5.7017391304347846</v>
      </c>
      <c r="H22" s="2">
        <f t="shared" si="0"/>
        <v>5.9033447710450729E-2</v>
      </c>
      <c r="I22" s="1">
        <v>9.7471739130434791</v>
      </c>
      <c r="J22" s="1">
        <v>4.3152173913043477</v>
      </c>
      <c r="K22" s="2">
        <f t="shared" si="1"/>
        <v>0.44271472221602687</v>
      </c>
      <c r="L22" s="1">
        <v>105.28163043478263</v>
      </c>
      <c r="M22" s="1">
        <v>13.504456521739131</v>
      </c>
      <c r="N22" s="2">
        <f t="shared" si="2"/>
        <v>0.12826982699612116</v>
      </c>
    </row>
    <row r="23" spans="1:14" x14ac:dyDescent="0.3">
      <c r="A23" t="s">
        <v>32</v>
      </c>
      <c r="B23" t="s">
        <v>70</v>
      </c>
      <c r="C23" t="s">
        <v>71</v>
      </c>
      <c r="D23" t="s">
        <v>45</v>
      </c>
      <c r="E23" s="1">
        <v>49.065217391304351</v>
      </c>
      <c r="F23" s="1">
        <v>53.223369565217403</v>
      </c>
      <c r="G23" s="1">
        <v>0</v>
      </c>
      <c r="H23" s="2">
        <f t="shared" si="0"/>
        <v>0</v>
      </c>
      <c r="I23" s="1">
        <v>15.769239130434789</v>
      </c>
      <c r="J23" s="1">
        <v>0</v>
      </c>
      <c r="K23" s="2">
        <f t="shared" si="1"/>
        <v>0</v>
      </c>
      <c r="L23" s="1">
        <v>100.84554347826084</v>
      </c>
      <c r="M23" s="1">
        <v>0</v>
      </c>
      <c r="N23" s="2">
        <f t="shared" si="2"/>
        <v>0</v>
      </c>
    </row>
    <row r="24" spans="1:14" x14ac:dyDescent="0.3">
      <c r="A24" t="s">
        <v>32</v>
      </c>
      <c r="B24" t="s">
        <v>72</v>
      </c>
      <c r="C24" t="s">
        <v>73</v>
      </c>
      <c r="D24" t="s">
        <v>51</v>
      </c>
      <c r="E24" s="1">
        <v>20.467391304347824</v>
      </c>
      <c r="F24" s="1">
        <v>24.163043478260871</v>
      </c>
      <c r="G24" s="1">
        <v>0</v>
      </c>
      <c r="H24" s="2">
        <f t="shared" si="0"/>
        <v>0</v>
      </c>
      <c r="I24" s="1">
        <v>4.6956521739130439</v>
      </c>
      <c r="J24" s="1">
        <v>0</v>
      </c>
      <c r="K24" s="2">
        <f t="shared" si="1"/>
        <v>0</v>
      </c>
      <c r="L24" s="1">
        <v>63.964673913043477</v>
      </c>
      <c r="M24" s="1">
        <v>0</v>
      </c>
      <c r="N24" s="2">
        <f t="shared" si="2"/>
        <v>0</v>
      </c>
    </row>
    <row r="25" spans="1:14" x14ac:dyDescent="0.3">
      <c r="A25" t="s">
        <v>32</v>
      </c>
      <c r="B25" t="s">
        <v>74</v>
      </c>
      <c r="C25" t="s">
        <v>34</v>
      </c>
      <c r="D25" t="s">
        <v>35</v>
      </c>
      <c r="E25" s="1">
        <v>154.67391304347825</v>
      </c>
      <c r="F25" s="1">
        <v>91.298260869565183</v>
      </c>
      <c r="G25" s="1">
        <v>1.1304347826086956</v>
      </c>
      <c r="H25" s="2">
        <f t="shared" si="0"/>
        <v>1.2381777832807904E-2</v>
      </c>
      <c r="I25" s="1">
        <v>106.06728260869562</v>
      </c>
      <c r="J25" s="1">
        <v>19.706521739130434</v>
      </c>
      <c r="K25" s="2">
        <f t="shared" si="1"/>
        <v>0.1857926521209364</v>
      </c>
      <c r="L25" s="1">
        <v>328.82249999999988</v>
      </c>
      <c r="M25" s="1">
        <v>15.119565217391305</v>
      </c>
      <c r="N25" s="2">
        <f t="shared" si="2"/>
        <v>4.5980932622893232E-2</v>
      </c>
    </row>
    <row r="26" spans="1:14" x14ac:dyDescent="0.3">
      <c r="A26" t="s">
        <v>32</v>
      </c>
      <c r="B26" t="s">
        <v>75</v>
      </c>
      <c r="C26" t="s">
        <v>76</v>
      </c>
      <c r="D26" t="s">
        <v>58</v>
      </c>
      <c r="E26" s="1">
        <v>81.217391304347828</v>
      </c>
      <c r="F26" s="1">
        <v>106.24999999999999</v>
      </c>
      <c r="G26" s="1">
        <v>15.855434782608697</v>
      </c>
      <c r="H26" s="2">
        <f t="shared" si="0"/>
        <v>0.14922762148337598</v>
      </c>
      <c r="I26" s="1">
        <v>5.0434782608695654</v>
      </c>
      <c r="J26" s="1">
        <v>0</v>
      </c>
      <c r="K26" s="2">
        <f t="shared" si="1"/>
        <v>0</v>
      </c>
      <c r="L26" s="1">
        <v>269.81956521739147</v>
      </c>
      <c r="M26" s="1">
        <v>54.688043478260845</v>
      </c>
      <c r="N26" s="2">
        <f t="shared" si="2"/>
        <v>0.20268375806698496</v>
      </c>
    </row>
    <row r="27" spans="1:14" x14ac:dyDescent="0.3">
      <c r="A27" t="s">
        <v>32</v>
      </c>
      <c r="B27" t="s">
        <v>77</v>
      </c>
      <c r="C27" t="s">
        <v>78</v>
      </c>
      <c r="D27" t="s">
        <v>35</v>
      </c>
      <c r="E27" s="1">
        <v>27.152173913043477</v>
      </c>
      <c r="F27" s="1">
        <v>148.61163043478263</v>
      </c>
      <c r="G27" s="1">
        <v>12.747282608695652</v>
      </c>
      <c r="H27" s="2">
        <f t="shared" si="0"/>
        <v>8.577580752866934E-2</v>
      </c>
      <c r="I27" s="1">
        <v>5.2010869565217392</v>
      </c>
      <c r="J27" s="1">
        <v>0</v>
      </c>
      <c r="K27" s="2">
        <f t="shared" si="1"/>
        <v>0</v>
      </c>
      <c r="L27" s="1">
        <v>117.83967391304348</v>
      </c>
      <c r="M27" s="1">
        <v>5.6521739130434785</v>
      </c>
      <c r="N27" s="2">
        <f t="shared" si="2"/>
        <v>4.7964948691340943E-2</v>
      </c>
    </row>
    <row r="28" spans="1:14" x14ac:dyDescent="0.3">
      <c r="A28" t="s">
        <v>32</v>
      </c>
      <c r="B28" t="s">
        <v>79</v>
      </c>
      <c r="C28" t="s">
        <v>34</v>
      </c>
      <c r="D28" t="s">
        <v>35</v>
      </c>
      <c r="E28" s="1">
        <v>106.75</v>
      </c>
      <c r="F28" s="1">
        <v>163.83152173913041</v>
      </c>
      <c r="G28" s="1">
        <v>0</v>
      </c>
      <c r="H28" s="2">
        <f t="shared" si="0"/>
        <v>0</v>
      </c>
      <c r="I28" s="1">
        <v>3.652173913043478</v>
      </c>
      <c r="J28" s="1">
        <v>0</v>
      </c>
      <c r="K28" s="2">
        <f t="shared" si="1"/>
        <v>0</v>
      </c>
      <c r="L28" s="1">
        <v>286.2586956521738</v>
      </c>
      <c r="M28" s="1">
        <v>0</v>
      </c>
      <c r="N28" s="2">
        <f t="shared" si="2"/>
        <v>0</v>
      </c>
    </row>
    <row r="29" spans="1:14" x14ac:dyDescent="0.3">
      <c r="A29" t="s">
        <v>32</v>
      </c>
      <c r="B29" t="s">
        <v>80</v>
      </c>
      <c r="C29" t="s">
        <v>50</v>
      </c>
      <c r="D29" t="s">
        <v>51</v>
      </c>
      <c r="E29" s="1">
        <v>228.53260869565219</v>
      </c>
      <c r="F29" s="1">
        <v>171.94108695652176</v>
      </c>
      <c r="G29" s="1">
        <v>0</v>
      </c>
      <c r="H29" s="2">
        <f t="shared" si="0"/>
        <v>0</v>
      </c>
      <c r="I29" s="1">
        <v>84.012173913043469</v>
      </c>
      <c r="J29" s="1">
        <v>0</v>
      </c>
      <c r="K29" s="2">
        <f t="shared" si="1"/>
        <v>0</v>
      </c>
      <c r="L29" s="1">
        <v>451.71684782608719</v>
      </c>
      <c r="M29" s="1">
        <v>0</v>
      </c>
      <c r="N29" s="2">
        <f t="shared" si="2"/>
        <v>0</v>
      </c>
    </row>
    <row r="30" spans="1:14" x14ac:dyDescent="0.3">
      <c r="A30" t="s">
        <v>32</v>
      </c>
      <c r="B30" t="s">
        <v>81</v>
      </c>
      <c r="C30" t="s">
        <v>82</v>
      </c>
      <c r="D30" t="s">
        <v>51</v>
      </c>
      <c r="E30" s="1">
        <v>80.391304347826093</v>
      </c>
      <c r="F30" s="1">
        <v>68.182608695652164</v>
      </c>
      <c r="G30" s="1">
        <v>0</v>
      </c>
      <c r="H30" s="2">
        <f t="shared" si="0"/>
        <v>0</v>
      </c>
      <c r="I30" s="1">
        <v>44.068695652173908</v>
      </c>
      <c r="J30" s="1">
        <v>0</v>
      </c>
      <c r="K30" s="2">
        <f t="shared" si="1"/>
        <v>0</v>
      </c>
      <c r="L30" s="1">
        <v>146.49663043478253</v>
      </c>
      <c r="M30" s="1">
        <v>0</v>
      </c>
      <c r="N30" s="2">
        <f t="shared" si="2"/>
        <v>0</v>
      </c>
    </row>
    <row r="31" spans="1:14" x14ac:dyDescent="0.3">
      <c r="A31" t="s">
        <v>32</v>
      </c>
      <c r="B31" t="s">
        <v>83</v>
      </c>
      <c r="C31" t="s">
        <v>34</v>
      </c>
      <c r="D31" t="s">
        <v>35</v>
      </c>
      <c r="E31" s="1">
        <v>83.673913043478265</v>
      </c>
      <c r="F31" s="1">
        <v>76.024456521739125</v>
      </c>
      <c r="G31" s="1">
        <v>0</v>
      </c>
      <c r="H31" s="2">
        <f t="shared" si="0"/>
        <v>0</v>
      </c>
      <c r="I31" s="1">
        <v>19.926630434782609</v>
      </c>
      <c r="J31" s="1">
        <v>0</v>
      </c>
      <c r="K31" s="2">
        <f t="shared" si="1"/>
        <v>0</v>
      </c>
      <c r="L31" s="1">
        <v>179.50815217391303</v>
      </c>
      <c r="M31" s="1">
        <v>0</v>
      </c>
      <c r="N31" s="2">
        <f t="shared" si="2"/>
        <v>0</v>
      </c>
    </row>
    <row r="32" spans="1:14" x14ac:dyDescent="0.3">
      <c r="A32" t="s">
        <v>32</v>
      </c>
      <c r="B32" t="s">
        <v>84</v>
      </c>
      <c r="C32" t="s">
        <v>34</v>
      </c>
      <c r="D32" t="s">
        <v>35</v>
      </c>
      <c r="E32" s="1">
        <v>103.52173913043478</v>
      </c>
      <c r="F32" s="1">
        <v>116.55543478260871</v>
      </c>
      <c r="G32" s="1">
        <v>0</v>
      </c>
      <c r="H32" s="2">
        <f t="shared" si="0"/>
        <v>0</v>
      </c>
      <c r="I32" s="1">
        <v>23.365217391304348</v>
      </c>
      <c r="J32" s="1">
        <v>0</v>
      </c>
      <c r="K32" s="2">
        <f t="shared" si="1"/>
        <v>0</v>
      </c>
      <c r="L32" s="1">
        <v>268.00760869565192</v>
      </c>
      <c r="M32" s="1">
        <v>0</v>
      </c>
      <c r="N32" s="2">
        <f t="shared" si="2"/>
        <v>0</v>
      </c>
    </row>
    <row r="33" spans="1:14" x14ac:dyDescent="0.3">
      <c r="A33" t="s">
        <v>32</v>
      </c>
      <c r="B33" t="s">
        <v>85</v>
      </c>
      <c r="C33" t="s">
        <v>34</v>
      </c>
      <c r="D33" t="s">
        <v>35</v>
      </c>
      <c r="E33" s="1">
        <v>89.141304347826093</v>
      </c>
      <c r="F33" s="1">
        <v>114.14130434782609</v>
      </c>
      <c r="G33" s="1">
        <v>0</v>
      </c>
      <c r="H33" s="2">
        <f t="shared" si="0"/>
        <v>0</v>
      </c>
      <c r="I33" s="1">
        <v>30.717391304347824</v>
      </c>
      <c r="J33" s="1">
        <v>1.2173913043478262</v>
      </c>
      <c r="K33" s="2">
        <f t="shared" si="1"/>
        <v>3.9631988676574671E-2</v>
      </c>
      <c r="L33" s="1">
        <v>276.66576086956519</v>
      </c>
      <c r="M33" s="1">
        <v>18.554347826086957</v>
      </c>
      <c r="N33" s="2">
        <f t="shared" si="2"/>
        <v>6.7064127370767987E-2</v>
      </c>
    </row>
    <row r="34" spans="1:14" x14ac:dyDescent="0.3">
      <c r="A34" t="s">
        <v>32</v>
      </c>
      <c r="B34" t="s">
        <v>86</v>
      </c>
      <c r="C34" t="s">
        <v>34</v>
      </c>
      <c r="D34" t="s">
        <v>35</v>
      </c>
      <c r="E34" s="1">
        <v>70.076086956521735</v>
      </c>
      <c r="F34" s="1">
        <v>29.133152173913043</v>
      </c>
      <c r="G34" s="1">
        <v>0</v>
      </c>
      <c r="H34" s="2">
        <f t="shared" si="0"/>
        <v>0</v>
      </c>
      <c r="I34" s="1">
        <v>0</v>
      </c>
      <c r="J34" s="1">
        <v>0</v>
      </c>
      <c r="K34" s="2">
        <v>0</v>
      </c>
      <c r="L34" s="1">
        <v>78.673913043478265</v>
      </c>
      <c r="M34" s="1">
        <v>0</v>
      </c>
      <c r="N34" s="2">
        <f t="shared" si="2"/>
        <v>0</v>
      </c>
    </row>
    <row r="35" spans="1:14" x14ac:dyDescent="0.3">
      <c r="A35" t="s">
        <v>32</v>
      </c>
      <c r="B35" t="s">
        <v>87</v>
      </c>
      <c r="C35" t="s">
        <v>34</v>
      </c>
      <c r="D35" t="s">
        <v>35</v>
      </c>
      <c r="E35" s="1">
        <v>77.684782608695656</v>
      </c>
      <c r="F35" s="1">
        <v>63.559782608695649</v>
      </c>
      <c r="G35" s="1">
        <v>1.8940217391304348</v>
      </c>
      <c r="H35" s="2">
        <f t="shared" si="0"/>
        <v>2.9799059427105604E-2</v>
      </c>
      <c r="I35" s="1">
        <v>11.1875</v>
      </c>
      <c r="J35" s="1">
        <v>4.0217391304347823</v>
      </c>
      <c r="K35" s="2">
        <f t="shared" si="1"/>
        <v>0.35948506193830454</v>
      </c>
      <c r="L35" s="1">
        <v>183.31304347826085</v>
      </c>
      <c r="M35" s="1">
        <v>11.266304347826088</v>
      </c>
      <c r="N35" s="2">
        <f t="shared" si="2"/>
        <v>6.1459370997580767E-2</v>
      </c>
    </row>
    <row r="36" spans="1:14" x14ac:dyDescent="0.3">
      <c r="A36" t="s">
        <v>32</v>
      </c>
      <c r="B36" t="s">
        <v>88</v>
      </c>
      <c r="C36" t="s">
        <v>34</v>
      </c>
      <c r="D36" t="s">
        <v>35</v>
      </c>
      <c r="E36" s="1">
        <v>89.173913043478265</v>
      </c>
      <c r="F36" s="1">
        <v>119.1875</v>
      </c>
      <c r="G36" s="1">
        <v>2.4945652173913042</v>
      </c>
      <c r="H36" s="2">
        <f t="shared" si="0"/>
        <v>2.0929755363534801E-2</v>
      </c>
      <c r="I36" s="1">
        <v>1.9021739130434783</v>
      </c>
      <c r="J36" s="1">
        <v>1.9130434782608696</v>
      </c>
      <c r="K36" s="2">
        <f t="shared" si="1"/>
        <v>1.0057142857142858</v>
      </c>
      <c r="L36" s="1">
        <v>234.77717391304347</v>
      </c>
      <c r="M36" s="1">
        <v>8.6956521739130432E-2</v>
      </c>
      <c r="N36" s="2">
        <f t="shared" si="2"/>
        <v>3.7037894395703606E-4</v>
      </c>
    </row>
    <row r="37" spans="1:14" x14ac:dyDescent="0.3">
      <c r="A37" t="s">
        <v>32</v>
      </c>
      <c r="B37" t="s">
        <v>89</v>
      </c>
      <c r="C37" t="s">
        <v>90</v>
      </c>
      <c r="D37" t="s">
        <v>35</v>
      </c>
      <c r="E37" s="1">
        <v>114</v>
      </c>
      <c r="F37" s="1">
        <v>160.79619565217391</v>
      </c>
      <c r="G37" s="1">
        <v>33.040760869565219</v>
      </c>
      <c r="H37" s="2">
        <f t="shared" si="0"/>
        <v>0.20548223007114733</v>
      </c>
      <c r="I37" s="1">
        <v>30.589673913043477</v>
      </c>
      <c r="J37" s="1">
        <v>2.6847826086956523</v>
      </c>
      <c r="K37" s="2">
        <f t="shared" si="1"/>
        <v>8.7767611264102346E-2</v>
      </c>
      <c r="L37" s="1">
        <v>326.23913043478262</v>
      </c>
      <c r="M37" s="1">
        <v>29.527173913043477</v>
      </c>
      <c r="N37" s="2">
        <f t="shared" si="2"/>
        <v>9.0507763043912837E-2</v>
      </c>
    </row>
    <row r="38" spans="1:14" x14ac:dyDescent="0.3">
      <c r="A38" t="s">
        <v>32</v>
      </c>
      <c r="B38" t="s">
        <v>91</v>
      </c>
      <c r="C38" t="s">
        <v>92</v>
      </c>
      <c r="D38" t="s">
        <v>35</v>
      </c>
      <c r="E38" s="1">
        <v>73.652173913043484</v>
      </c>
      <c r="F38" s="1">
        <v>52.195652173913047</v>
      </c>
      <c r="G38" s="1">
        <v>0</v>
      </c>
      <c r="H38" s="2">
        <f t="shared" si="0"/>
        <v>0</v>
      </c>
      <c r="I38" s="1">
        <v>30.315217391304348</v>
      </c>
      <c r="J38" s="1">
        <v>0</v>
      </c>
      <c r="K38" s="2">
        <f t="shared" si="1"/>
        <v>0</v>
      </c>
      <c r="L38" s="1">
        <v>188.90489130434781</v>
      </c>
      <c r="M38" s="1">
        <v>0</v>
      </c>
      <c r="N38" s="2">
        <f t="shared" si="2"/>
        <v>0</v>
      </c>
    </row>
    <row r="39" spans="1:14" x14ac:dyDescent="0.3">
      <c r="A39" t="s">
        <v>32</v>
      </c>
      <c r="B39" t="s">
        <v>93</v>
      </c>
      <c r="C39" t="s">
        <v>94</v>
      </c>
      <c r="D39" t="s">
        <v>45</v>
      </c>
      <c r="E39" s="1">
        <v>47.130434782608695</v>
      </c>
      <c r="F39" s="1">
        <v>50.581521739130437</v>
      </c>
      <c r="G39" s="1">
        <v>0</v>
      </c>
      <c r="H39" s="2">
        <f t="shared" si="0"/>
        <v>0</v>
      </c>
      <c r="I39" s="1">
        <v>47.733695652173914</v>
      </c>
      <c r="J39" s="1">
        <v>0</v>
      </c>
      <c r="K39" s="2">
        <f t="shared" si="1"/>
        <v>0</v>
      </c>
      <c r="L39" s="1">
        <v>155.63315217391303</v>
      </c>
      <c r="M39" s="1">
        <v>0</v>
      </c>
      <c r="N39" s="2">
        <f t="shared" si="2"/>
        <v>0</v>
      </c>
    </row>
    <row r="40" spans="1:14" x14ac:dyDescent="0.3">
      <c r="A40" t="s">
        <v>32</v>
      </c>
      <c r="B40" t="s">
        <v>95</v>
      </c>
      <c r="C40" t="s">
        <v>96</v>
      </c>
      <c r="D40" t="s">
        <v>35</v>
      </c>
      <c r="E40" s="1">
        <v>83.054347826086953</v>
      </c>
      <c r="F40" s="1">
        <v>35.440217391304351</v>
      </c>
      <c r="G40" s="1">
        <v>0</v>
      </c>
      <c r="H40" s="2">
        <f t="shared" si="0"/>
        <v>0</v>
      </c>
      <c r="I40" s="1">
        <v>33.220108695652172</v>
      </c>
      <c r="J40" s="1">
        <v>0</v>
      </c>
      <c r="K40" s="2">
        <f t="shared" si="1"/>
        <v>0</v>
      </c>
      <c r="L40" s="1">
        <v>177.57880434782609</v>
      </c>
      <c r="M40" s="1">
        <v>0</v>
      </c>
      <c r="N40" s="2">
        <f t="shared" si="2"/>
        <v>0</v>
      </c>
    </row>
    <row r="41" spans="1:14" x14ac:dyDescent="0.3">
      <c r="A41" t="s">
        <v>32</v>
      </c>
      <c r="B41" t="s">
        <v>97</v>
      </c>
      <c r="C41" t="s">
        <v>50</v>
      </c>
      <c r="D41" t="s">
        <v>51</v>
      </c>
      <c r="E41" s="1">
        <v>92.684782608695656</v>
      </c>
      <c r="F41" s="1">
        <v>89.486413043478223</v>
      </c>
      <c r="G41" s="1">
        <v>0</v>
      </c>
      <c r="H41" s="2">
        <f t="shared" si="0"/>
        <v>0</v>
      </c>
      <c r="I41" s="1">
        <v>19.655543478260878</v>
      </c>
      <c r="J41" s="1">
        <v>0</v>
      </c>
      <c r="K41" s="2">
        <f t="shared" si="1"/>
        <v>0</v>
      </c>
      <c r="L41" s="1">
        <v>220.85956521739135</v>
      </c>
      <c r="M41" s="1">
        <v>0</v>
      </c>
      <c r="N41" s="2">
        <f t="shared" si="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1"/>
  <sheetViews>
    <sheetView workbookViewId="0">
      <pane ySplit="1" topLeftCell="A2" activePane="bottomLeft" state="frozen"/>
      <selection activeCell="D1" sqref="D1"/>
      <selection pane="bottomLeft" sqref="A1:XFD1"/>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40.010869565217391</v>
      </c>
      <c r="F2" s="1">
        <v>4.4021739130434785</v>
      </c>
      <c r="G2" s="1">
        <v>6.5217391304347824E-2</v>
      </c>
      <c r="H2" s="1">
        <v>0.88586956521739135</v>
      </c>
      <c r="I2" s="1">
        <v>5.3913043478260869</v>
      </c>
      <c r="J2" s="1">
        <v>5.1358695652173916</v>
      </c>
      <c r="K2" s="1">
        <v>15.977173913043476</v>
      </c>
      <c r="L2" s="1">
        <f t="shared" ref="L2:L41" si="0">SUM(J2,K2)</f>
        <v>21.113043478260867</v>
      </c>
      <c r="M2" s="1">
        <f t="shared" ref="M2:M41" si="1">L2/E2</f>
        <v>0.52768269491985864</v>
      </c>
      <c r="N2" s="1">
        <v>9.4728260869565215</v>
      </c>
      <c r="O2" s="1">
        <v>0</v>
      </c>
      <c r="P2" s="1">
        <f t="shared" ref="P2:P41" si="2">SUM(N2,O2)</f>
        <v>9.4728260869565215</v>
      </c>
      <c r="Q2" s="1">
        <f t="shared" ref="Q2:Q41" si="3">P2/E2</f>
        <v>0.23675631621841892</v>
      </c>
    </row>
    <row r="3" spans="1:17" x14ac:dyDescent="0.3">
      <c r="A3" t="s">
        <v>32</v>
      </c>
      <c r="B3" t="s">
        <v>36</v>
      </c>
      <c r="C3" t="s">
        <v>37</v>
      </c>
      <c r="D3" t="s">
        <v>35</v>
      </c>
      <c r="E3" s="1">
        <v>114.19565217391305</v>
      </c>
      <c r="F3" s="1">
        <v>129.47532608695658</v>
      </c>
      <c r="G3" s="1">
        <v>0.39130434782608686</v>
      </c>
      <c r="H3" s="1">
        <v>0.88228260869565223</v>
      </c>
      <c r="I3" s="1">
        <v>2.9347826086956523</v>
      </c>
      <c r="J3" s="1">
        <v>4.8097826086956523</v>
      </c>
      <c r="K3" s="1">
        <v>23.708586956521739</v>
      </c>
      <c r="L3" s="1">
        <f t="shared" si="0"/>
        <v>28.518369565217391</v>
      </c>
      <c r="M3" s="1">
        <f t="shared" si="1"/>
        <v>0.24973253379021509</v>
      </c>
      <c r="N3" s="1">
        <v>14.755434782608695</v>
      </c>
      <c r="O3" s="1">
        <v>0</v>
      </c>
      <c r="P3" s="1">
        <f t="shared" si="2"/>
        <v>14.755434782608695</v>
      </c>
      <c r="Q3" s="1">
        <f t="shared" si="3"/>
        <v>0.12921187892632779</v>
      </c>
    </row>
    <row r="4" spans="1:17" x14ac:dyDescent="0.3">
      <c r="A4" t="s">
        <v>32</v>
      </c>
      <c r="B4" t="s">
        <v>38</v>
      </c>
      <c r="C4" t="s">
        <v>37</v>
      </c>
      <c r="D4" t="s">
        <v>35</v>
      </c>
      <c r="E4" s="1">
        <v>66.706521739130437</v>
      </c>
      <c r="F4" s="1">
        <v>5.2173913043478262</v>
      </c>
      <c r="G4" s="1">
        <v>0</v>
      </c>
      <c r="H4" s="1">
        <v>0</v>
      </c>
      <c r="I4" s="1">
        <v>0</v>
      </c>
      <c r="J4" s="1">
        <v>5.4782608695652177</v>
      </c>
      <c r="K4" s="1">
        <v>9.9402173913043477</v>
      </c>
      <c r="L4" s="1">
        <f t="shared" si="0"/>
        <v>15.418478260869566</v>
      </c>
      <c r="M4" s="1">
        <f t="shared" si="1"/>
        <v>0.23113899299331922</v>
      </c>
      <c r="N4" s="1">
        <v>5.3913043478260869</v>
      </c>
      <c r="O4" s="1">
        <v>2.1141304347826089</v>
      </c>
      <c r="P4" s="1">
        <f t="shared" si="2"/>
        <v>7.5054347826086953</v>
      </c>
      <c r="Q4" s="1">
        <f t="shared" si="3"/>
        <v>0.11251425778067459</v>
      </c>
    </row>
    <row r="5" spans="1:17" x14ac:dyDescent="0.3">
      <c r="A5" t="s">
        <v>32</v>
      </c>
      <c r="B5" t="s">
        <v>39</v>
      </c>
      <c r="C5" t="s">
        <v>34</v>
      </c>
      <c r="D5" t="s">
        <v>35</v>
      </c>
      <c r="E5" s="1">
        <v>83.739130434782609</v>
      </c>
      <c r="F5" s="1">
        <v>8.7228260869565215</v>
      </c>
      <c r="G5" s="1">
        <v>7.0652173913043473E-2</v>
      </c>
      <c r="H5" s="1">
        <v>1.6358695652173914</v>
      </c>
      <c r="I5" s="1">
        <v>5.3043478260869561</v>
      </c>
      <c r="J5" s="1">
        <v>25.634347826086952</v>
      </c>
      <c r="K5" s="1">
        <v>0</v>
      </c>
      <c r="L5" s="1">
        <f t="shared" si="0"/>
        <v>25.634347826086952</v>
      </c>
      <c r="M5" s="1">
        <f t="shared" si="1"/>
        <v>0.30612149532710276</v>
      </c>
      <c r="N5" s="1">
        <v>9.6195652173913047</v>
      </c>
      <c r="O5" s="1">
        <v>0</v>
      </c>
      <c r="P5" s="1">
        <f t="shared" si="2"/>
        <v>9.6195652173913047</v>
      </c>
      <c r="Q5" s="1">
        <f t="shared" si="3"/>
        <v>0.11487538940809969</v>
      </c>
    </row>
    <row r="6" spans="1:17" x14ac:dyDescent="0.3">
      <c r="A6" t="s">
        <v>32</v>
      </c>
      <c r="B6" t="s">
        <v>40</v>
      </c>
      <c r="C6" t="s">
        <v>34</v>
      </c>
      <c r="D6" t="s">
        <v>35</v>
      </c>
      <c r="E6" s="1">
        <v>99.032608695652172</v>
      </c>
      <c r="F6" s="1">
        <v>52.660434782608689</v>
      </c>
      <c r="G6" s="1">
        <v>0.52445652173913049</v>
      </c>
      <c r="H6" s="1">
        <v>0.51086956521739135</v>
      </c>
      <c r="I6" s="1">
        <v>0</v>
      </c>
      <c r="J6" s="1">
        <v>0.95652173913043481</v>
      </c>
      <c r="K6" s="1">
        <v>12.2925</v>
      </c>
      <c r="L6" s="1">
        <f t="shared" si="0"/>
        <v>13.249021739130436</v>
      </c>
      <c r="M6" s="1">
        <f t="shared" si="1"/>
        <v>0.13378443639556581</v>
      </c>
      <c r="N6" s="1">
        <v>0.86956521739130432</v>
      </c>
      <c r="O6" s="1">
        <v>10.260869565217391</v>
      </c>
      <c r="P6" s="1">
        <f t="shared" si="2"/>
        <v>11.130434782608695</v>
      </c>
      <c r="Q6" s="1">
        <f t="shared" si="3"/>
        <v>0.11239161453188454</v>
      </c>
    </row>
    <row r="7" spans="1:17" x14ac:dyDescent="0.3">
      <c r="A7" t="s">
        <v>32</v>
      </c>
      <c r="B7" t="s">
        <v>41</v>
      </c>
      <c r="C7" t="s">
        <v>42</v>
      </c>
      <c r="D7" t="s">
        <v>35</v>
      </c>
      <c r="E7" s="1">
        <v>96.347826086956516</v>
      </c>
      <c r="F7" s="1">
        <v>10.608695652173912</v>
      </c>
      <c r="G7" s="1">
        <v>0</v>
      </c>
      <c r="H7" s="1">
        <v>0</v>
      </c>
      <c r="I7" s="1">
        <v>0</v>
      </c>
      <c r="J7" s="1">
        <v>0</v>
      </c>
      <c r="K7" s="1">
        <v>11.904891304347826</v>
      </c>
      <c r="L7" s="1">
        <f t="shared" si="0"/>
        <v>11.904891304347826</v>
      </c>
      <c r="M7" s="1">
        <f t="shared" si="1"/>
        <v>0.1235615974729242</v>
      </c>
      <c r="N7" s="1">
        <v>19.652173913043477</v>
      </c>
      <c r="O7" s="1">
        <v>11.622282608695652</v>
      </c>
      <c r="P7" s="1">
        <f t="shared" si="2"/>
        <v>31.274456521739129</v>
      </c>
      <c r="Q7" s="1">
        <f t="shared" si="3"/>
        <v>0.32459950361010831</v>
      </c>
    </row>
    <row r="8" spans="1:17" x14ac:dyDescent="0.3">
      <c r="A8" t="s">
        <v>32</v>
      </c>
      <c r="B8" t="s">
        <v>43</v>
      </c>
      <c r="C8" t="s">
        <v>44</v>
      </c>
      <c r="D8" t="s">
        <v>45</v>
      </c>
      <c r="E8" s="1">
        <v>90.467391304347828</v>
      </c>
      <c r="F8" s="1">
        <v>4.8695652173913047</v>
      </c>
      <c r="G8" s="1">
        <v>0</v>
      </c>
      <c r="H8" s="1">
        <v>0</v>
      </c>
      <c r="I8" s="1">
        <v>0</v>
      </c>
      <c r="J8" s="1">
        <v>5.1304347826086953</v>
      </c>
      <c r="K8" s="1">
        <v>8.2554347826086953</v>
      </c>
      <c r="L8" s="1">
        <f t="shared" si="0"/>
        <v>13.385869565217391</v>
      </c>
      <c r="M8" s="1">
        <f t="shared" si="1"/>
        <v>0.14796347470863871</v>
      </c>
      <c r="N8" s="1">
        <v>0</v>
      </c>
      <c r="O8" s="1">
        <v>11.603260869565217</v>
      </c>
      <c r="P8" s="1">
        <f t="shared" si="2"/>
        <v>11.603260869565217</v>
      </c>
      <c r="Q8" s="1">
        <f t="shared" si="3"/>
        <v>0.12825904121110177</v>
      </c>
    </row>
    <row r="9" spans="1:17" x14ac:dyDescent="0.3">
      <c r="A9" t="s">
        <v>32</v>
      </c>
      <c r="B9" t="s">
        <v>46</v>
      </c>
      <c r="C9" t="s">
        <v>47</v>
      </c>
      <c r="D9" t="s">
        <v>48</v>
      </c>
      <c r="E9" s="1">
        <v>18.771739130434781</v>
      </c>
      <c r="F9" s="1">
        <v>3.7391304347826093</v>
      </c>
      <c r="G9" s="1">
        <v>5.3043478260869561</v>
      </c>
      <c r="H9" s="1">
        <v>2.2815217391304348</v>
      </c>
      <c r="I9" s="1">
        <v>3.4239130434782608</v>
      </c>
      <c r="J9" s="1">
        <v>0</v>
      </c>
      <c r="K9" s="1">
        <v>8.5945652173913061</v>
      </c>
      <c r="L9" s="1">
        <f t="shared" si="0"/>
        <v>8.5945652173913061</v>
      </c>
      <c r="M9" s="1">
        <f t="shared" si="1"/>
        <v>0.45784597568037072</v>
      </c>
      <c r="N9" s="1">
        <v>10.785869565217393</v>
      </c>
      <c r="O9" s="1">
        <v>0</v>
      </c>
      <c r="P9" s="1">
        <f t="shared" si="2"/>
        <v>10.785869565217393</v>
      </c>
      <c r="Q9" s="1">
        <f t="shared" si="3"/>
        <v>0.57458019687319062</v>
      </c>
    </row>
    <row r="10" spans="1:17" x14ac:dyDescent="0.3">
      <c r="A10" t="s">
        <v>32</v>
      </c>
      <c r="B10" t="s">
        <v>49</v>
      </c>
      <c r="C10" t="s">
        <v>50</v>
      </c>
      <c r="D10" t="s">
        <v>51</v>
      </c>
      <c r="E10" s="1">
        <v>91.423913043478265</v>
      </c>
      <c r="F10" s="1">
        <v>66.758369565217393</v>
      </c>
      <c r="G10" s="1">
        <v>0.30978260869565216</v>
      </c>
      <c r="H10" s="1">
        <v>0.95652173913043481</v>
      </c>
      <c r="I10" s="1">
        <v>5.0978260869565215</v>
      </c>
      <c r="J10" s="1">
        <v>5.1469565217391304</v>
      </c>
      <c r="K10" s="1">
        <v>19.667500000000008</v>
      </c>
      <c r="L10" s="1">
        <f t="shared" si="0"/>
        <v>24.814456521739139</v>
      </c>
      <c r="M10" s="1">
        <f t="shared" si="1"/>
        <v>0.27142194744976822</v>
      </c>
      <c r="N10" s="1">
        <v>6.0476086956521735</v>
      </c>
      <c r="O10" s="1">
        <v>4.9290217391304321</v>
      </c>
      <c r="P10" s="1">
        <f t="shared" si="2"/>
        <v>10.976630434782606</v>
      </c>
      <c r="Q10" s="1">
        <f t="shared" si="3"/>
        <v>0.12006301272143619</v>
      </c>
    </row>
    <row r="11" spans="1:17" x14ac:dyDescent="0.3">
      <c r="A11" t="s">
        <v>32</v>
      </c>
      <c r="B11" t="s">
        <v>52</v>
      </c>
      <c r="C11" t="s">
        <v>53</v>
      </c>
      <c r="D11" t="s">
        <v>51</v>
      </c>
      <c r="E11" s="1">
        <v>61.173913043478258</v>
      </c>
      <c r="F11" s="1">
        <v>0</v>
      </c>
      <c r="G11" s="1">
        <v>1.247826086956521</v>
      </c>
      <c r="H11" s="1">
        <v>0</v>
      </c>
      <c r="I11" s="1">
        <v>0</v>
      </c>
      <c r="J11" s="1">
        <v>0</v>
      </c>
      <c r="K11" s="1">
        <v>14.660326086956522</v>
      </c>
      <c r="L11" s="1">
        <f t="shared" si="0"/>
        <v>14.660326086956522</v>
      </c>
      <c r="M11" s="1">
        <f t="shared" si="1"/>
        <v>0.23964996446339731</v>
      </c>
      <c r="N11" s="1">
        <v>0</v>
      </c>
      <c r="O11" s="1">
        <v>0</v>
      </c>
      <c r="P11" s="1">
        <f t="shared" si="2"/>
        <v>0</v>
      </c>
      <c r="Q11" s="1">
        <f t="shared" si="3"/>
        <v>0</v>
      </c>
    </row>
    <row r="12" spans="1:17" x14ac:dyDescent="0.3">
      <c r="A12" t="s">
        <v>32</v>
      </c>
      <c r="B12" t="s">
        <v>54</v>
      </c>
      <c r="C12" t="s">
        <v>55</v>
      </c>
      <c r="D12" t="s">
        <v>45</v>
      </c>
      <c r="E12" s="1">
        <v>64.706521739130437</v>
      </c>
      <c r="F12" s="1">
        <v>5.3913043478260869</v>
      </c>
      <c r="G12" s="1">
        <v>0</v>
      </c>
      <c r="H12" s="1">
        <v>0</v>
      </c>
      <c r="I12" s="1">
        <v>0</v>
      </c>
      <c r="J12" s="1">
        <v>3.7391304347826089</v>
      </c>
      <c r="K12" s="1">
        <v>13.152173913043478</v>
      </c>
      <c r="L12" s="1">
        <f t="shared" si="0"/>
        <v>16.891304347826086</v>
      </c>
      <c r="M12" s="1">
        <f t="shared" si="1"/>
        <v>0.26104485133546107</v>
      </c>
      <c r="N12" s="1">
        <v>4.6086956521739131</v>
      </c>
      <c r="O12" s="1">
        <v>0</v>
      </c>
      <c r="P12" s="1">
        <f t="shared" si="2"/>
        <v>4.6086956521739131</v>
      </c>
      <c r="Q12" s="1">
        <f t="shared" si="3"/>
        <v>7.1224592642365192E-2</v>
      </c>
    </row>
    <row r="13" spans="1:17" x14ac:dyDescent="0.3">
      <c r="A13" t="s">
        <v>32</v>
      </c>
      <c r="B13" t="s">
        <v>56</v>
      </c>
      <c r="C13" t="s">
        <v>57</v>
      </c>
      <c r="D13" t="s">
        <v>58</v>
      </c>
      <c r="E13" s="1">
        <v>217.66304347826087</v>
      </c>
      <c r="F13" s="1">
        <v>5.5652173913043477</v>
      </c>
      <c r="G13" s="1">
        <v>0.45652173913043476</v>
      </c>
      <c r="H13" s="1">
        <v>1.1141304347826086</v>
      </c>
      <c r="I13" s="1">
        <v>18.684782608695652</v>
      </c>
      <c r="J13" s="1">
        <v>14.220108695652174</v>
      </c>
      <c r="K13" s="1">
        <v>34.638586956521742</v>
      </c>
      <c r="L13" s="1">
        <f t="shared" si="0"/>
        <v>48.858695652173914</v>
      </c>
      <c r="M13" s="1">
        <f t="shared" si="1"/>
        <v>0.22446941323345818</v>
      </c>
      <c r="N13" s="1">
        <v>5.3043478260869561</v>
      </c>
      <c r="O13" s="1">
        <v>21.133152173913043</v>
      </c>
      <c r="P13" s="1">
        <f t="shared" si="2"/>
        <v>26.4375</v>
      </c>
      <c r="Q13" s="1">
        <f t="shared" si="3"/>
        <v>0.12146067415730337</v>
      </c>
    </row>
    <row r="14" spans="1:17" x14ac:dyDescent="0.3">
      <c r="A14" t="s">
        <v>32</v>
      </c>
      <c r="B14" t="s">
        <v>59</v>
      </c>
      <c r="C14" t="s">
        <v>60</v>
      </c>
      <c r="D14" t="s">
        <v>58</v>
      </c>
      <c r="E14" s="1">
        <v>72.554347826086953</v>
      </c>
      <c r="F14" s="1">
        <v>0.34782608695652173</v>
      </c>
      <c r="G14" s="1">
        <v>0.19565217391304349</v>
      </c>
      <c r="H14" s="1">
        <v>0.36956521739130432</v>
      </c>
      <c r="I14" s="1">
        <v>0</v>
      </c>
      <c r="J14" s="1">
        <v>5.2173913043478262</v>
      </c>
      <c r="K14" s="1">
        <v>18.331521739130434</v>
      </c>
      <c r="L14" s="1">
        <f t="shared" si="0"/>
        <v>23.548913043478258</v>
      </c>
      <c r="M14" s="1">
        <f t="shared" si="1"/>
        <v>0.3245692883895131</v>
      </c>
      <c r="N14" s="1">
        <v>0</v>
      </c>
      <c r="O14" s="1">
        <v>0</v>
      </c>
      <c r="P14" s="1">
        <f t="shared" si="2"/>
        <v>0</v>
      </c>
      <c r="Q14" s="1">
        <f t="shared" si="3"/>
        <v>0</v>
      </c>
    </row>
    <row r="15" spans="1:17" x14ac:dyDescent="0.3">
      <c r="A15" t="s">
        <v>32</v>
      </c>
      <c r="B15" t="s">
        <v>61</v>
      </c>
      <c r="C15" t="s">
        <v>34</v>
      </c>
      <c r="D15" t="s">
        <v>35</v>
      </c>
      <c r="E15" s="1">
        <v>38.826086956521742</v>
      </c>
      <c r="F15" s="1">
        <v>17.217391304347824</v>
      </c>
      <c r="G15" s="1">
        <v>0.28260869565217389</v>
      </c>
      <c r="H15" s="1">
        <v>0.13043478260869565</v>
      </c>
      <c r="I15" s="1">
        <v>0.32608695652173914</v>
      </c>
      <c r="J15" s="1">
        <v>5.4646739130434785</v>
      </c>
      <c r="K15" s="1">
        <v>3.75</v>
      </c>
      <c r="L15" s="1">
        <f t="shared" si="0"/>
        <v>9.2146739130434785</v>
      </c>
      <c r="M15" s="1">
        <f t="shared" si="1"/>
        <v>0.23733202687569988</v>
      </c>
      <c r="N15" s="1">
        <v>0.21782608695652173</v>
      </c>
      <c r="O15" s="1">
        <v>5.4565217391304346</v>
      </c>
      <c r="P15" s="1">
        <f t="shared" si="2"/>
        <v>5.6743478260869562</v>
      </c>
      <c r="Q15" s="1">
        <f t="shared" si="3"/>
        <v>0.14614781634938409</v>
      </c>
    </row>
    <row r="16" spans="1:17" x14ac:dyDescent="0.3">
      <c r="A16" t="s">
        <v>32</v>
      </c>
      <c r="B16" t="s">
        <v>62</v>
      </c>
      <c r="C16" t="s">
        <v>34</v>
      </c>
      <c r="D16" t="s">
        <v>35</v>
      </c>
      <c r="E16" s="1">
        <v>275.56521739130437</v>
      </c>
      <c r="F16" s="1">
        <v>102.28826086956516</v>
      </c>
      <c r="G16" s="1">
        <v>1.1413043478260869</v>
      </c>
      <c r="H16" s="1">
        <v>1.3641304347826086</v>
      </c>
      <c r="I16" s="1">
        <v>0</v>
      </c>
      <c r="J16" s="1">
        <v>0.91815217391304349</v>
      </c>
      <c r="K16" s="1">
        <v>46.713586956521745</v>
      </c>
      <c r="L16" s="1">
        <f t="shared" si="0"/>
        <v>47.631739130434788</v>
      </c>
      <c r="M16" s="1">
        <f t="shared" si="1"/>
        <v>0.17285105711580942</v>
      </c>
      <c r="N16" s="1">
        <v>35.299673913043478</v>
      </c>
      <c r="O16" s="1">
        <v>2.7024999999999997</v>
      </c>
      <c r="P16" s="1">
        <f t="shared" si="2"/>
        <v>38.002173913043478</v>
      </c>
      <c r="Q16" s="1">
        <f t="shared" si="3"/>
        <v>0.1379062795834648</v>
      </c>
    </row>
    <row r="17" spans="1:17" x14ac:dyDescent="0.3">
      <c r="A17" t="s">
        <v>32</v>
      </c>
      <c r="B17" t="s">
        <v>63</v>
      </c>
      <c r="C17" t="s">
        <v>34</v>
      </c>
      <c r="D17" t="s">
        <v>35</v>
      </c>
      <c r="E17" s="1">
        <v>28.739130434782609</v>
      </c>
      <c r="F17" s="1">
        <v>4.6086956521739131</v>
      </c>
      <c r="G17" s="1">
        <v>0</v>
      </c>
      <c r="H17" s="1">
        <v>0.34913043478260875</v>
      </c>
      <c r="I17" s="1">
        <v>1.6956521739130435</v>
      </c>
      <c r="J17" s="1">
        <v>0</v>
      </c>
      <c r="K17" s="1">
        <v>9.4945652173913047</v>
      </c>
      <c r="L17" s="1">
        <f t="shared" si="0"/>
        <v>9.4945652173913047</v>
      </c>
      <c r="M17" s="1">
        <f t="shared" si="1"/>
        <v>0.33037065052950076</v>
      </c>
      <c r="N17" s="1">
        <v>0</v>
      </c>
      <c r="O17" s="1">
        <v>5.375</v>
      </c>
      <c r="P17" s="1">
        <f t="shared" si="2"/>
        <v>5.375</v>
      </c>
      <c r="Q17" s="1">
        <f t="shared" si="3"/>
        <v>0.18702723146747352</v>
      </c>
    </row>
    <row r="18" spans="1:17" x14ac:dyDescent="0.3">
      <c r="A18" t="s">
        <v>32</v>
      </c>
      <c r="B18" t="s">
        <v>64</v>
      </c>
      <c r="C18" t="s">
        <v>37</v>
      </c>
      <c r="D18" t="s">
        <v>35</v>
      </c>
      <c r="E18" s="1">
        <v>40.152173913043477</v>
      </c>
      <c r="F18" s="1">
        <v>5.40869565217392</v>
      </c>
      <c r="G18" s="1">
        <v>6.5217391304347824E-2</v>
      </c>
      <c r="H18" s="1">
        <v>0.26358695652173914</v>
      </c>
      <c r="I18" s="1">
        <v>2.5760869565217392</v>
      </c>
      <c r="J18" s="1">
        <v>5.3043478260869561</v>
      </c>
      <c r="K18" s="1">
        <v>5.6956521739130439</v>
      </c>
      <c r="L18" s="1">
        <f t="shared" si="0"/>
        <v>11</v>
      </c>
      <c r="M18" s="1">
        <f t="shared" si="1"/>
        <v>0.27395776935571198</v>
      </c>
      <c r="N18" s="1">
        <v>4.6956521739130439</v>
      </c>
      <c r="O18" s="1">
        <v>7.252934782608687</v>
      </c>
      <c r="P18" s="1">
        <f t="shared" si="2"/>
        <v>11.94858695652173</v>
      </c>
      <c r="Q18" s="1">
        <f t="shared" si="3"/>
        <v>0.29758256632376806</v>
      </c>
    </row>
    <row r="19" spans="1:17" x14ac:dyDescent="0.3">
      <c r="A19" t="s">
        <v>32</v>
      </c>
      <c r="B19" t="s">
        <v>65</v>
      </c>
      <c r="C19" t="s">
        <v>50</v>
      </c>
      <c r="D19" t="s">
        <v>51</v>
      </c>
      <c r="E19" s="1">
        <v>34.5</v>
      </c>
      <c r="F19" s="1">
        <v>0</v>
      </c>
      <c r="G19" s="1">
        <v>1.230434782608697</v>
      </c>
      <c r="H19" s="1">
        <v>0</v>
      </c>
      <c r="I19" s="1">
        <v>0</v>
      </c>
      <c r="J19" s="1">
        <v>5.1956521739130439</v>
      </c>
      <c r="K19" s="1">
        <v>10.798913043478262</v>
      </c>
      <c r="L19" s="1">
        <f t="shared" si="0"/>
        <v>15.994565217391305</v>
      </c>
      <c r="M19" s="1">
        <f t="shared" si="1"/>
        <v>0.46361058601134214</v>
      </c>
      <c r="N19" s="1">
        <v>0</v>
      </c>
      <c r="O19" s="1">
        <v>0</v>
      </c>
      <c r="P19" s="1">
        <f t="shared" si="2"/>
        <v>0</v>
      </c>
      <c r="Q19" s="1">
        <f t="shared" si="3"/>
        <v>0</v>
      </c>
    </row>
    <row r="20" spans="1:17" x14ac:dyDescent="0.3">
      <c r="A20" t="s">
        <v>32</v>
      </c>
      <c r="B20" t="s">
        <v>66</v>
      </c>
      <c r="C20" t="s">
        <v>34</v>
      </c>
      <c r="D20" t="s">
        <v>35</v>
      </c>
      <c r="E20" s="1">
        <v>17.228260869565219</v>
      </c>
      <c r="F20" s="1">
        <v>0.79510869565217324</v>
      </c>
      <c r="G20" s="1">
        <v>9.8913043478260868E-2</v>
      </c>
      <c r="H20" s="1">
        <v>9.8913043478260868E-2</v>
      </c>
      <c r="I20" s="1">
        <v>1.2826086956521738</v>
      </c>
      <c r="J20" s="1">
        <v>3.123695652173915</v>
      </c>
      <c r="K20" s="1">
        <v>2.1558695652173911</v>
      </c>
      <c r="L20" s="1">
        <f t="shared" si="0"/>
        <v>5.2795652173913066</v>
      </c>
      <c r="M20" s="1">
        <f t="shared" si="1"/>
        <v>0.30644794952681398</v>
      </c>
      <c r="N20" s="1">
        <v>2.0140217391304325</v>
      </c>
      <c r="O20" s="1">
        <v>0.91358695652173849</v>
      </c>
      <c r="P20" s="1">
        <f t="shared" si="2"/>
        <v>2.9276086956521707</v>
      </c>
      <c r="Q20" s="1">
        <f t="shared" si="3"/>
        <v>0.16993059936908497</v>
      </c>
    </row>
    <row r="21" spans="1:17" x14ac:dyDescent="0.3">
      <c r="A21" t="s">
        <v>32</v>
      </c>
      <c r="B21" t="s">
        <v>67</v>
      </c>
      <c r="C21" t="s">
        <v>68</v>
      </c>
      <c r="D21" t="s">
        <v>35</v>
      </c>
      <c r="E21" s="1">
        <v>92.565217391304344</v>
      </c>
      <c r="F21" s="1">
        <v>61.020543478260841</v>
      </c>
      <c r="G21" s="1">
        <v>0.61956521739130432</v>
      </c>
      <c r="H21" s="1">
        <v>1.2717391304347827</v>
      </c>
      <c r="I21" s="1">
        <v>5.5978260869565215</v>
      </c>
      <c r="J21" s="1">
        <v>5.2173913043478262</v>
      </c>
      <c r="K21" s="1">
        <v>18.231413043478248</v>
      </c>
      <c r="L21" s="1">
        <f t="shared" si="0"/>
        <v>23.448804347826076</v>
      </c>
      <c r="M21" s="1">
        <f t="shared" si="1"/>
        <v>0.25332198215124463</v>
      </c>
      <c r="N21" s="1">
        <v>6.3634782608695648</v>
      </c>
      <c r="O21" s="1">
        <v>8.1840217391304311</v>
      </c>
      <c r="P21" s="1">
        <f t="shared" si="2"/>
        <v>14.547499999999996</v>
      </c>
      <c r="Q21" s="1">
        <f t="shared" si="3"/>
        <v>0.15715946453734145</v>
      </c>
    </row>
    <row r="22" spans="1:17" x14ac:dyDescent="0.3">
      <c r="A22" t="s">
        <v>32</v>
      </c>
      <c r="B22" t="s">
        <v>69</v>
      </c>
      <c r="C22" t="s">
        <v>34</v>
      </c>
      <c r="D22" t="s">
        <v>35</v>
      </c>
      <c r="E22" s="1">
        <v>42.543478260869563</v>
      </c>
      <c r="F22" s="1">
        <v>19.391304347826086</v>
      </c>
      <c r="G22" s="1">
        <v>0</v>
      </c>
      <c r="H22" s="1">
        <v>0.22826086956521738</v>
      </c>
      <c r="I22" s="1">
        <v>0</v>
      </c>
      <c r="J22" s="1">
        <v>1.0434782608695652</v>
      </c>
      <c r="K22" s="1">
        <v>7.0380434782608692</v>
      </c>
      <c r="L22" s="1">
        <f t="shared" si="0"/>
        <v>8.0815217391304337</v>
      </c>
      <c r="M22" s="1">
        <f t="shared" si="1"/>
        <v>0.18995912110373017</v>
      </c>
      <c r="N22" s="1">
        <v>5.5652173913043477</v>
      </c>
      <c r="O22" s="1">
        <v>4.9021739130434785</v>
      </c>
      <c r="P22" s="1">
        <f t="shared" si="2"/>
        <v>10.467391304347826</v>
      </c>
      <c r="Q22" s="1">
        <f t="shared" si="3"/>
        <v>0.24603985692386307</v>
      </c>
    </row>
    <row r="23" spans="1:17" x14ac:dyDescent="0.3">
      <c r="A23" t="s">
        <v>32</v>
      </c>
      <c r="B23" t="s">
        <v>70</v>
      </c>
      <c r="C23" t="s">
        <v>71</v>
      </c>
      <c r="D23" t="s">
        <v>45</v>
      </c>
      <c r="E23" s="1">
        <v>49.065217391304351</v>
      </c>
      <c r="F23" s="1">
        <v>5.1746739130434767</v>
      </c>
      <c r="G23" s="1">
        <v>0.39673913043478259</v>
      </c>
      <c r="H23" s="1">
        <v>0.29347826086956524</v>
      </c>
      <c r="I23" s="1">
        <v>0.28260869565217389</v>
      </c>
      <c r="J23" s="1">
        <v>5.0570652173913047</v>
      </c>
      <c r="K23" s="1">
        <v>21.935326086956525</v>
      </c>
      <c r="L23" s="1">
        <f t="shared" si="0"/>
        <v>26.99239130434783</v>
      </c>
      <c r="M23" s="1">
        <f t="shared" si="1"/>
        <v>0.55013291980505097</v>
      </c>
      <c r="N23" s="1">
        <v>5.0020652173913058</v>
      </c>
      <c r="O23" s="1">
        <v>0</v>
      </c>
      <c r="P23" s="1">
        <f t="shared" si="2"/>
        <v>5.0020652173913058</v>
      </c>
      <c r="Q23" s="1">
        <f t="shared" si="3"/>
        <v>0.10194727514399649</v>
      </c>
    </row>
    <row r="24" spans="1:17" x14ac:dyDescent="0.3">
      <c r="A24" t="s">
        <v>32</v>
      </c>
      <c r="B24" t="s">
        <v>72</v>
      </c>
      <c r="C24" t="s">
        <v>73</v>
      </c>
      <c r="D24" t="s">
        <v>51</v>
      </c>
      <c r="E24" s="1">
        <v>20.467391304347824</v>
      </c>
      <c r="F24" s="1">
        <v>0</v>
      </c>
      <c r="G24" s="1">
        <v>0</v>
      </c>
      <c r="H24" s="1">
        <v>0</v>
      </c>
      <c r="I24" s="1">
        <v>0</v>
      </c>
      <c r="J24" s="1">
        <v>0</v>
      </c>
      <c r="K24" s="1">
        <v>8.6956521739130432E-2</v>
      </c>
      <c r="L24" s="1">
        <f t="shared" si="0"/>
        <v>8.6956521739130432E-2</v>
      </c>
      <c r="M24" s="1">
        <f t="shared" si="1"/>
        <v>4.2485395645246952E-3</v>
      </c>
      <c r="N24" s="1">
        <v>0.48641304347826086</v>
      </c>
      <c r="O24" s="1">
        <v>0</v>
      </c>
      <c r="P24" s="1">
        <f t="shared" si="2"/>
        <v>0.48641304347826086</v>
      </c>
      <c r="Q24" s="1">
        <f t="shared" si="3"/>
        <v>2.3765268189060013E-2</v>
      </c>
    </row>
    <row r="25" spans="1:17" x14ac:dyDescent="0.3">
      <c r="A25" t="s">
        <v>32</v>
      </c>
      <c r="B25" t="s">
        <v>74</v>
      </c>
      <c r="C25" t="s">
        <v>34</v>
      </c>
      <c r="D25" t="s">
        <v>35</v>
      </c>
      <c r="E25" s="1">
        <v>154.67391304347825</v>
      </c>
      <c r="F25" s="1">
        <v>5.7391304347826084</v>
      </c>
      <c r="G25" s="1">
        <v>0.28260869565217389</v>
      </c>
      <c r="H25" s="1">
        <v>1.3315217391304348</v>
      </c>
      <c r="I25" s="1">
        <v>5.5652173913043477</v>
      </c>
      <c r="J25" s="1">
        <v>22.651304347826088</v>
      </c>
      <c r="K25" s="1">
        <v>0</v>
      </c>
      <c r="L25" s="1">
        <f t="shared" si="0"/>
        <v>22.651304347826088</v>
      </c>
      <c r="M25" s="1">
        <f t="shared" si="1"/>
        <v>0.14644553759662685</v>
      </c>
      <c r="N25" s="1">
        <v>6.7554347826086953</v>
      </c>
      <c r="O25" s="1">
        <v>6.9456521739130439</v>
      </c>
      <c r="P25" s="1">
        <f t="shared" si="2"/>
        <v>13.701086956521738</v>
      </c>
      <c r="Q25" s="1">
        <f t="shared" si="3"/>
        <v>8.8580463808854537E-2</v>
      </c>
    </row>
    <row r="26" spans="1:17" x14ac:dyDescent="0.3">
      <c r="A26" t="s">
        <v>32</v>
      </c>
      <c r="B26" t="s">
        <v>75</v>
      </c>
      <c r="C26" t="s">
        <v>76</v>
      </c>
      <c r="D26" t="s">
        <v>58</v>
      </c>
      <c r="E26" s="1">
        <v>81.217391304347828</v>
      </c>
      <c r="F26" s="1">
        <v>4.0869565217391308</v>
      </c>
      <c r="G26" s="1">
        <v>0.88586956521739135</v>
      </c>
      <c r="H26" s="1">
        <v>0.64673913043478259</v>
      </c>
      <c r="I26" s="1">
        <v>4.4347826086956523</v>
      </c>
      <c r="J26" s="1">
        <v>0</v>
      </c>
      <c r="K26" s="1">
        <v>39.532608695652172</v>
      </c>
      <c r="L26" s="1">
        <f t="shared" si="0"/>
        <v>39.532608695652172</v>
      </c>
      <c r="M26" s="1">
        <f t="shared" si="1"/>
        <v>0.48675053533190576</v>
      </c>
      <c r="N26" s="1">
        <v>0</v>
      </c>
      <c r="O26" s="1">
        <v>0</v>
      </c>
      <c r="P26" s="1">
        <f t="shared" si="2"/>
        <v>0</v>
      </c>
      <c r="Q26" s="1">
        <f t="shared" si="3"/>
        <v>0</v>
      </c>
    </row>
    <row r="27" spans="1:17" x14ac:dyDescent="0.3">
      <c r="A27" t="s">
        <v>32</v>
      </c>
      <c r="B27" t="s">
        <v>77</v>
      </c>
      <c r="C27" t="s">
        <v>78</v>
      </c>
      <c r="D27" t="s">
        <v>35</v>
      </c>
      <c r="E27" s="1">
        <v>27.152173913043477</v>
      </c>
      <c r="F27" s="1">
        <v>0</v>
      </c>
      <c r="G27" s="1">
        <v>7.5760869565217392</v>
      </c>
      <c r="H27" s="1">
        <v>0.16576086956521738</v>
      </c>
      <c r="I27" s="1">
        <v>0.46739130434782611</v>
      </c>
      <c r="J27" s="1">
        <v>4.9565217391304346</v>
      </c>
      <c r="K27" s="1">
        <v>25.257065217391304</v>
      </c>
      <c r="L27" s="1">
        <f t="shared" si="0"/>
        <v>30.213586956521738</v>
      </c>
      <c r="M27" s="1">
        <f t="shared" si="1"/>
        <v>1.1127502001601282</v>
      </c>
      <c r="N27" s="1">
        <v>5.7391304347826084</v>
      </c>
      <c r="O27" s="1">
        <v>0</v>
      </c>
      <c r="P27" s="1">
        <f t="shared" si="2"/>
        <v>5.7391304347826084</v>
      </c>
      <c r="Q27" s="1">
        <f t="shared" si="3"/>
        <v>0.21136909527622097</v>
      </c>
    </row>
    <row r="28" spans="1:17" x14ac:dyDescent="0.3">
      <c r="A28" t="s">
        <v>32</v>
      </c>
      <c r="B28" t="s">
        <v>79</v>
      </c>
      <c r="C28" t="s">
        <v>34</v>
      </c>
      <c r="D28" t="s">
        <v>35</v>
      </c>
      <c r="E28" s="1">
        <v>106.75</v>
      </c>
      <c r="F28" s="1">
        <v>5.1847826086956523</v>
      </c>
      <c r="G28" s="1">
        <v>2.402173913043478</v>
      </c>
      <c r="H28" s="1">
        <v>0.67391304347826086</v>
      </c>
      <c r="I28" s="1">
        <v>6.3586956521739131</v>
      </c>
      <c r="J28" s="1">
        <v>5.3891304347826088</v>
      </c>
      <c r="K28" s="1">
        <v>51.990217391304384</v>
      </c>
      <c r="L28" s="1">
        <f t="shared" si="0"/>
        <v>57.379347826086992</v>
      </c>
      <c r="M28" s="1">
        <f t="shared" si="1"/>
        <v>0.53751145504531139</v>
      </c>
      <c r="N28" s="1">
        <v>16.783695652173911</v>
      </c>
      <c r="O28" s="1">
        <v>0</v>
      </c>
      <c r="P28" s="1">
        <f t="shared" si="2"/>
        <v>16.783695652173911</v>
      </c>
      <c r="Q28" s="1">
        <f t="shared" si="3"/>
        <v>0.15722431524284694</v>
      </c>
    </row>
    <row r="29" spans="1:17" x14ac:dyDescent="0.3">
      <c r="A29" t="s">
        <v>32</v>
      </c>
      <c r="B29" t="s">
        <v>80</v>
      </c>
      <c r="C29" t="s">
        <v>50</v>
      </c>
      <c r="D29" t="s">
        <v>51</v>
      </c>
      <c r="E29" s="1">
        <v>228.53260869565219</v>
      </c>
      <c r="F29" s="1">
        <v>85.379021739130408</v>
      </c>
      <c r="G29" s="1">
        <v>0.30978260869565216</v>
      </c>
      <c r="H29" s="1">
        <v>0.4891304347826087</v>
      </c>
      <c r="I29" s="1">
        <v>4.6956521739130439</v>
      </c>
      <c r="J29" s="1">
        <v>5.2333695652173917</v>
      </c>
      <c r="K29" s="1">
        <v>39.893043478260886</v>
      </c>
      <c r="L29" s="1">
        <f t="shared" si="0"/>
        <v>45.12641304347828</v>
      </c>
      <c r="M29" s="1">
        <f t="shared" si="1"/>
        <v>0.19746159334126048</v>
      </c>
      <c r="N29" s="1">
        <v>4.3478260869565215</v>
      </c>
      <c r="O29" s="1">
        <v>15.748260869565211</v>
      </c>
      <c r="P29" s="1">
        <f t="shared" si="2"/>
        <v>20.096086956521731</v>
      </c>
      <c r="Q29" s="1">
        <f t="shared" si="3"/>
        <v>8.7935315101070111E-2</v>
      </c>
    </row>
    <row r="30" spans="1:17" x14ac:dyDescent="0.3">
      <c r="A30" t="s">
        <v>32</v>
      </c>
      <c r="B30" t="s">
        <v>81</v>
      </c>
      <c r="C30" t="s">
        <v>82</v>
      </c>
      <c r="D30" t="s">
        <v>51</v>
      </c>
      <c r="E30" s="1">
        <v>80.391304347826093</v>
      </c>
      <c r="F30" s="1">
        <v>43.442717391304349</v>
      </c>
      <c r="G30" s="1">
        <v>0.30978260869565216</v>
      </c>
      <c r="H30" s="1">
        <v>0.4891304347826087</v>
      </c>
      <c r="I30" s="1">
        <v>5.3695652173913047</v>
      </c>
      <c r="J30" s="1">
        <v>4.6430434782608696</v>
      </c>
      <c r="K30" s="1">
        <v>16.288913043478257</v>
      </c>
      <c r="L30" s="1">
        <f t="shared" si="0"/>
        <v>20.931956521739124</v>
      </c>
      <c r="M30" s="1">
        <f t="shared" si="1"/>
        <v>0.26037587885343422</v>
      </c>
      <c r="N30" s="1">
        <v>4.230652173913044</v>
      </c>
      <c r="O30" s="1">
        <v>4.1651086956521732</v>
      </c>
      <c r="P30" s="1">
        <f t="shared" si="2"/>
        <v>8.3957608695652173</v>
      </c>
      <c r="Q30" s="1">
        <f t="shared" si="3"/>
        <v>0.10443618171984856</v>
      </c>
    </row>
    <row r="31" spans="1:17" x14ac:dyDescent="0.3">
      <c r="A31" t="s">
        <v>32</v>
      </c>
      <c r="B31" t="s">
        <v>83</v>
      </c>
      <c r="C31" t="s">
        <v>34</v>
      </c>
      <c r="D31" t="s">
        <v>35</v>
      </c>
      <c r="E31" s="1">
        <v>83.673913043478265</v>
      </c>
      <c r="F31" s="1">
        <v>4.7336956521739131</v>
      </c>
      <c r="G31" s="1">
        <v>0.2608695652173913</v>
      </c>
      <c r="H31" s="1">
        <v>0.48369565217391303</v>
      </c>
      <c r="I31" s="1">
        <v>0.82608695652173914</v>
      </c>
      <c r="J31" s="1">
        <v>4.7717391304347823</v>
      </c>
      <c r="K31" s="1">
        <v>14.630434782608695</v>
      </c>
      <c r="L31" s="1">
        <f t="shared" si="0"/>
        <v>19.402173913043477</v>
      </c>
      <c r="M31" s="1">
        <f t="shared" si="1"/>
        <v>0.23187840997661727</v>
      </c>
      <c r="N31" s="1">
        <v>7.6603260869565215</v>
      </c>
      <c r="O31" s="1">
        <v>0</v>
      </c>
      <c r="P31" s="1">
        <f t="shared" si="2"/>
        <v>7.6603260869565215</v>
      </c>
      <c r="Q31" s="1">
        <f t="shared" si="3"/>
        <v>9.1549753182644841E-2</v>
      </c>
    </row>
    <row r="32" spans="1:17" x14ac:dyDescent="0.3">
      <c r="A32" t="s">
        <v>32</v>
      </c>
      <c r="B32" t="s">
        <v>84</v>
      </c>
      <c r="C32" t="s">
        <v>34</v>
      </c>
      <c r="D32" t="s">
        <v>35</v>
      </c>
      <c r="E32" s="1">
        <v>103.52173913043478</v>
      </c>
      <c r="F32" s="1">
        <v>9.8260869565217384</v>
      </c>
      <c r="G32" s="1">
        <v>0.73913043478260865</v>
      </c>
      <c r="H32" s="1">
        <v>0.68206521739130432</v>
      </c>
      <c r="I32" s="1">
        <v>6.8586956521739131</v>
      </c>
      <c r="J32" s="1">
        <v>13.633695652173913</v>
      </c>
      <c r="K32" s="1">
        <v>41.85978260869566</v>
      </c>
      <c r="L32" s="1">
        <f t="shared" si="0"/>
        <v>55.493478260869573</v>
      </c>
      <c r="M32" s="1">
        <f t="shared" si="1"/>
        <v>0.53605627887442264</v>
      </c>
      <c r="N32" s="1">
        <v>16.059782608695652</v>
      </c>
      <c r="O32" s="1">
        <v>0</v>
      </c>
      <c r="P32" s="1">
        <f t="shared" si="2"/>
        <v>16.059782608695652</v>
      </c>
      <c r="Q32" s="1">
        <f t="shared" si="3"/>
        <v>0.15513439731205375</v>
      </c>
    </row>
    <row r="33" spans="1:17" x14ac:dyDescent="0.3">
      <c r="A33" t="s">
        <v>32</v>
      </c>
      <c r="B33" t="s">
        <v>85</v>
      </c>
      <c r="C33" t="s">
        <v>34</v>
      </c>
      <c r="D33" t="s">
        <v>35</v>
      </c>
      <c r="E33" s="1">
        <v>89.141304347826093</v>
      </c>
      <c r="F33" s="1">
        <v>5.5652173913043477</v>
      </c>
      <c r="G33" s="1">
        <v>0.28260869565217389</v>
      </c>
      <c r="H33" s="1">
        <v>0</v>
      </c>
      <c r="I33" s="1">
        <v>4.7282608695652177</v>
      </c>
      <c r="J33" s="1">
        <v>4.9565217391304346</v>
      </c>
      <c r="K33" s="1">
        <v>28.402173913043477</v>
      </c>
      <c r="L33" s="1">
        <f t="shared" si="0"/>
        <v>33.358695652173914</v>
      </c>
      <c r="M33" s="1">
        <f t="shared" si="1"/>
        <v>0.37422265577368613</v>
      </c>
      <c r="N33" s="1">
        <v>5.3913043478260869</v>
      </c>
      <c r="O33" s="1">
        <v>13.676630434782609</v>
      </c>
      <c r="P33" s="1">
        <f t="shared" si="2"/>
        <v>19.067934782608695</v>
      </c>
      <c r="Q33" s="1">
        <f t="shared" si="3"/>
        <v>0.21390684062919155</v>
      </c>
    </row>
    <row r="34" spans="1:17" x14ac:dyDescent="0.3">
      <c r="A34" t="s">
        <v>32</v>
      </c>
      <c r="B34" t="s">
        <v>86</v>
      </c>
      <c r="C34" t="s">
        <v>34</v>
      </c>
      <c r="D34" t="s">
        <v>35</v>
      </c>
      <c r="E34" s="1">
        <v>70.076086956521735</v>
      </c>
      <c r="F34" s="1">
        <v>0</v>
      </c>
      <c r="G34" s="1">
        <v>2.1739130434782608E-2</v>
      </c>
      <c r="H34" s="1">
        <v>0.41663043478260869</v>
      </c>
      <c r="I34" s="1">
        <v>0.47826086956521741</v>
      </c>
      <c r="J34" s="1">
        <v>0</v>
      </c>
      <c r="K34" s="1">
        <v>5.5027173913043477</v>
      </c>
      <c r="L34" s="1">
        <f t="shared" si="0"/>
        <v>5.5027173913043477</v>
      </c>
      <c r="M34" s="1">
        <f t="shared" si="1"/>
        <v>7.8524895300139605E-2</v>
      </c>
      <c r="N34" s="1">
        <v>0.56521739130434778</v>
      </c>
      <c r="O34" s="1">
        <v>0</v>
      </c>
      <c r="P34" s="1">
        <f t="shared" si="2"/>
        <v>0.56521739130434778</v>
      </c>
      <c r="Q34" s="1">
        <f t="shared" si="3"/>
        <v>8.0657670234217469E-3</v>
      </c>
    </row>
    <row r="35" spans="1:17" x14ac:dyDescent="0.3">
      <c r="A35" t="s">
        <v>32</v>
      </c>
      <c r="B35" t="s">
        <v>87</v>
      </c>
      <c r="C35" t="s">
        <v>34</v>
      </c>
      <c r="D35" t="s">
        <v>35</v>
      </c>
      <c r="E35" s="1">
        <v>77.684782608695656</v>
      </c>
      <c r="F35" s="1">
        <v>6.3913043478260869</v>
      </c>
      <c r="G35" s="1">
        <v>0.36956521739130432</v>
      </c>
      <c r="H35" s="1">
        <v>0.28532608695652173</v>
      </c>
      <c r="I35" s="1">
        <v>0.16304347826086957</v>
      </c>
      <c r="J35" s="1">
        <v>5.5652173913043477</v>
      </c>
      <c r="K35" s="1">
        <v>14.739130434782609</v>
      </c>
      <c r="L35" s="1">
        <f t="shared" si="0"/>
        <v>20.304347826086957</v>
      </c>
      <c r="M35" s="1">
        <f t="shared" si="1"/>
        <v>0.26136840632433189</v>
      </c>
      <c r="N35" s="1">
        <v>5</v>
      </c>
      <c r="O35" s="1">
        <v>0</v>
      </c>
      <c r="P35" s="1">
        <f t="shared" si="2"/>
        <v>5</v>
      </c>
      <c r="Q35" s="1">
        <f t="shared" si="3"/>
        <v>6.4362669651602061E-2</v>
      </c>
    </row>
    <row r="36" spans="1:17" x14ac:dyDescent="0.3">
      <c r="A36" t="s">
        <v>32</v>
      </c>
      <c r="B36" t="s">
        <v>88</v>
      </c>
      <c r="C36" t="s">
        <v>34</v>
      </c>
      <c r="D36" t="s">
        <v>35</v>
      </c>
      <c r="E36" s="1">
        <v>89.173913043478265</v>
      </c>
      <c r="F36" s="1">
        <v>10.782608695652174</v>
      </c>
      <c r="G36" s="1">
        <v>8.6956521739130432E-2</v>
      </c>
      <c r="H36" s="1">
        <v>3.2608695652173912E-2</v>
      </c>
      <c r="I36" s="1">
        <v>5.5434782608695654</v>
      </c>
      <c r="J36" s="1">
        <v>12.489130434782609</v>
      </c>
      <c r="K36" s="1">
        <v>16.728260869565219</v>
      </c>
      <c r="L36" s="1">
        <f t="shared" si="0"/>
        <v>29.217391304347828</v>
      </c>
      <c r="M36" s="1">
        <f t="shared" si="1"/>
        <v>0.32764505119453924</v>
      </c>
      <c r="N36" s="1">
        <v>2.5625</v>
      </c>
      <c r="O36" s="1">
        <v>6.7961956521739131</v>
      </c>
      <c r="P36" s="1">
        <f t="shared" si="2"/>
        <v>9.358695652173914</v>
      </c>
      <c r="Q36" s="1">
        <f t="shared" si="3"/>
        <v>0.10494880546075086</v>
      </c>
    </row>
    <row r="37" spans="1:17" x14ac:dyDescent="0.3">
      <c r="A37" t="s">
        <v>32</v>
      </c>
      <c r="B37" t="s">
        <v>89</v>
      </c>
      <c r="C37" t="s">
        <v>90</v>
      </c>
      <c r="D37" t="s">
        <v>35</v>
      </c>
      <c r="E37" s="1">
        <v>114</v>
      </c>
      <c r="F37" s="1">
        <v>5.3478260869565215</v>
      </c>
      <c r="G37" s="1">
        <v>0.45652173913043476</v>
      </c>
      <c r="H37" s="1">
        <v>0.46739130434782611</v>
      </c>
      <c r="I37" s="1">
        <v>3.347826086956522</v>
      </c>
      <c r="J37" s="1">
        <v>0</v>
      </c>
      <c r="K37" s="1">
        <v>32.04271739130435</v>
      </c>
      <c r="L37" s="1">
        <f t="shared" si="0"/>
        <v>32.04271739130435</v>
      </c>
      <c r="M37" s="1">
        <f t="shared" si="1"/>
        <v>0.28107646834477501</v>
      </c>
      <c r="N37" s="1">
        <v>5.4510869565217392</v>
      </c>
      <c r="O37" s="1">
        <v>0</v>
      </c>
      <c r="P37" s="1">
        <f t="shared" si="2"/>
        <v>5.4510869565217392</v>
      </c>
      <c r="Q37" s="1">
        <f t="shared" si="3"/>
        <v>4.7816552250190693E-2</v>
      </c>
    </row>
    <row r="38" spans="1:17" x14ac:dyDescent="0.3">
      <c r="A38" t="s">
        <v>32</v>
      </c>
      <c r="B38" t="s">
        <v>91</v>
      </c>
      <c r="C38" t="s">
        <v>92</v>
      </c>
      <c r="D38" t="s">
        <v>35</v>
      </c>
      <c r="E38" s="1">
        <v>73.652173913043484</v>
      </c>
      <c r="F38" s="1">
        <v>2.8695652173913042</v>
      </c>
      <c r="G38" s="1">
        <v>0</v>
      </c>
      <c r="H38" s="1">
        <v>0</v>
      </c>
      <c r="I38" s="1">
        <v>0</v>
      </c>
      <c r="J38" s="1">
        <v>5.3043478260869561</v>
      </c>
      <c r="K38" s="1">
        <v>12.910326086956522</v>
      </c>
      <c r="L38" s="1">
        <f t="shared" si="0"/>
        <v>18.214673913043477</v>
      </c>
      <c r="M38" s="1">
        <f t="shared" si="1"/>
        <v>0.24730667060212511</v>
      </c>
      <c r="N38" s="1">
        <v>4.6956521739130439</v>
      </c>
      <c r="O38" s="1">
        <v>4.5842391304347823</v>
      </c>
      <c r="P38" s="1">
        <f t="shared" si="2"/>
        <v>9.2798913043478262</v>
      </c>
      <c r="Q38" s="1">
        <f t="shared" si="3"/>
        <v>0.1259961629279811</v>
      </c>
    </row>
    <row r="39" spans="1:17" x14ac:dyDescent="0.3">
      <c r="A39" t="s">
        <v>32</v>
      </c>
      <c r="B39" t="s">
        <v>93</v>
      </c>
      <c r="C39" t="s">
        <v>94</v>
      </c>
      <c r="D39" t="s">
        <v>45</v>
      </c>
      <c r="E39" s="1">
        <v>47.130434782608695</v>
      </c>
      <c r="F39" s="1">
        <v>0</v>
      </c>
      <c r="G39" s="1">
        <v>5.434782608695652E-2</v>
      </c>
      <c r="H39" s="1">
        <v>0.29347826086956524</v>
      </c>
      <c r="I39" s="1">
        <v>1.8152173913043479</v>
      </c>
      <c r="J39" s="1">
        <v>0</v>
      </c>
      <c r="K39" s="1">
        <v>0</v>
      </c>
      <c r="L39" s="1">
        <f t="shared" si="0"/>
        <v>0</v>
      </c>
      <c r="M39" s="1">
        <f t="shared" si="1"/>
        <v>0</v>
      </c>
      <c r="N39" s="1">
        <v>5.1956521739130439</v>
      </c>
      <c r="O39" s="1">
        <v>0</v>
      </c>
      <c r="P39" s="1">
        <f t="shared" si="2"/>
        <v>5.1956521739130439</v>
      </c>
      <c r="Q39" s="1">
        <f t="shared" si="3"/>
        <v>0.11023985239852399</v>
      </c>
    </row>
    <row r="40" spans="1:17" x14ac:dyDescent="0.3">
      <c r="A40" t="s">
        <v>32</v>
      </c>
      <c r="B40" t="s">
        <v>95</v>
      </c>
      <c r="C40" t="s">
        <v>96</v>
      </c>
      <c r="D40" t="s">
        <v>35</v>
      </c>
      <c r="E40" s="1">
        <v>83.054347826086953</v>
      </c>
      <c r="F40" s="1">
        <v>4.0869565217391308</v>
      </c>
      <c r="G40" s="1">
        <v>0.25815217391304346</v>
      </c>
      <c r="H40" s="1">
        <v>9.7744565217391308</v>
      </c>
      <c r="I40" s="1">
        <v>1.1847826086956521</v>
      </c>
      <c r="J40" s="1">
        <v>0</v>
      </c>
      <c r="K40" s="1">
        <v>26.100543478260871</v>
      </c>
      <c r="L40" s="1">
        <f t="shared" si="0"/>
        <v>26.100543478260871</v>
      </c>
      <c r="M40" s="1">
        <f t="shared" si="1"/>
        <v>0.31425860489464735</v>
      </c>
      <c r="N40" s="1">
        <v>8.2907608695652169</v>
      </c>
      <c r="O40" s="1">
        <v>0</v>
      </c>
      <c r="P40" s="1">
        <f t="shared" si="2"/>
        <v>8.2907608695652169</v>
      </c>
      <c r="Q40" s="1">
        <f t="shared" si="3"/>
        <v>9.982332155477032E-2</v>
      </c>
    </row>
    <row r="41" spans="1:17" x14ac:dyDescent="0.3">
      <c r="A41" t="s">
        <v>32</v>
      </c>
      <c r="B41" t="s">
        <v>97</v>
      </c>
      <c r="C41" t="s">
        <v>50</v>
      </c>
      <c r="D41" t="s">
        <v>51</v>
      </c>
      <c r="E41" s="1">
        <v>92.684782608695656</v>
      </c>
      <c r="F41" s="1">
        <v>52.153913043478241</v>
      </c>
      <c r="G41" s="1">
        <v>0.78260869565217395</v>
      </c>
      <c r="H41" s="1">
        <v>0.3858695652173913</v>
      </c>
      <c r="I41" s="1">
        <v>0</v>
      </c>
      <c r="J41" s="1">
        <v>0.52173913043478259</v>
      </c>
      <c r="K41" s="1">
        <v>28.314673913043475</v>
      </c>
      <c r="L41" s="1">
        <f t="shared" si="0"/>
        <v>28.836413043478256</v>
      </c>
      <c r="M41" s="1">
        <f t="shared" si="1"/>
        <v>0.31112349009030132</v>
      </c>
      <c r="N41" s="1">
        <v>9.9114130434782624</v>
      </c>
      <c r="O41" s="1">
        <v>0.52097826086956522</v>
      </c>
      <c r="P41" s="1">
        <f t="shared" si="2"/>
        <v>10.432391304347828</v>
      </c>
      <c r="Q41" s="1">
        <f t="shared" si="3"/>
        <v>0.112557757710801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92BCE-CDFC-46E2-B7E3-39116E82A28E}">
  <dimension ref="B2:C7"/>
  <sheetViews>
    <sheetView workbookViewId="0">
      <selection activeCell="D6" sqref="D6"/>
    </sheetView>
  </sheetViews>
  <sheetFormatPr defaultRowHeight="14.4" x14ac:dyDescent="0.3"/>
  <cols>
    <col min="2" max="2" width="28" bestFit="1" customWidth="1"/>
    <col min="3" max="3" width="19.109375" customWidth="1"/>
  </cols>
  <sheetData>
    <row r="2" spans="2:3" x14ac:dyDescent="0.3">
      <c r="B2" s="22" t="s">
        <v>98</v>
      </c>
      <c r="C2" s="23"/>
    </row>
    <row r="3" spans="2:3" x14ac:dyDescent="0.3">
      <c r="B3" s="7" t="s">
        <v>99</v>
      </c>
      <c r="C3" s="8">
        <f>SUM(Table1[MDS Census])</f>
        <v>3358.9565217391296</v>
      </c>
    </row>
    <row r="4" spans="2:3" x14ac:dyDescent="0.3">
      <c r="B4" s="7" t="s">
        <v>100</v>
      </c>
      <c r="C4" s="8">
        <f>SUM(Table1[Total Care Staffing Hours])</f>
        <v>13220.119239130434</v>
      </c>
    </row>
    <row r="5" spans="2:3" ht="15" thickBot="1" x14ac:dyDescent="0.35">
      <c r="B5" s="7" t="s">
        <v>101</v>
      </c>
      <c r="C5" s="8">
        <f>SUM(Table1[RN Hours])</f>
        <v>3649.7744565217381</v>
      </c>
    </row>
    <row r="6" spans="2:3" x14ac:dyDescent="0.3">
      <c r="B6" s="9" t="s">
        <v>102</v>
      </c>
      <c r="C6" s="10">
        <f>C4/C3</f>
        <v>3.9357815897794355</v>
      </c>
    </row>
    <row r="7" spans="2:3" ht="15" thickBot="1" x14ac:dyDescent="0.35">
      <c r="B7" s="11" t="s">
        <v>103</v>
      </c>
      <c r="C7" s="12">
        <f>C5/C3</f>
        <v>1.0865798449311379</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F94A8-0E51-4D92-A19E-0FC4099DD1FD}">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5.109375" style="13" customWidth="1"/>
    <col min="5" max="5" width="56.44140625" style="13" customWidth="1"/>
    <col min="6" max="16384" width="8.88671875" style="13"/>
  </cols>
  <sheetData>
    <row r="2" spans="1:5" ht="78" x14ac:dyDescent="0.3">
      <c r="A2" s="24" t="s">
        <v>104</v>
      </c>
      <c r="B2" s="25"/>
      <c r="D2" s="14" t="s">
        <v>109</v>
      </c>
      <c r="E2" s="15"/>
    </row>
    <row r="3" spans="1:5" ht="31.2" x14ac:dyDescent="0.3">
      <c r="A3" s="16" t="s">
        <v>105</v>
      </c>
      <c r="B3" s="17">
        <f>'State Average &amp; Calculations'!C6</f>
        <v>3.9357815897794355</v>
      </c>
      <c r="D3" s="26" t="s">
        <v>106</v>
      </c>
    </row>
    <row r="4" spans="1:5" x14ac:dyDescent="0.3">
      <c r="A4" s="18" t="s">
        <v>107</v>
      </c>
      <c r="B4" s="19">
        <f>'State Average &amp; Calculations'!C7</f>
        <v>1.0865798449311379</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108</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2020-02-21T16:22:35Z</dcterms:modified>
</cp:coreProperties>
</file>