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45" yWindow="0" windowWidth="20655" windowHeight="13740" tabRatio="674" firstSheet="1" activeTab="1"/>
  </bookViews>
  <sheets>
    <sheet name="Notes" sheetId="4" r:id="rId1"/>
    <sheet name="NH Pop+Pressure Ulcer+Citations" sheetId="1" r:id="rId2"/>
    <sheet name="MDS Unhealed Pressure Ulcer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4" i="1"/>
  <c r="J54"/>
  <c r="J15"/>
  <c r="J18"/>
  <c r="J52"/>
  <c r="J50"/>
  <c r="J17"/>
  <c r="J4"/>
  <c r="J31"/>
  <c r="J25"/>
  <c r="J7"/>
  <c r="J24"/>
  <c r="J9"/>
  <c r="J8"/>
  <c r="J46"/>
  <c r="J5"/>
  <c r="J43"/>
  <c r="J47"/>
  <c r="J16"/>
  <c r="J2"/>
  <c r="J26"/>
  <c r="J38"/>
  <c r="J10"/>
  <c r="J14"/>
  <c r="J51"/>
  <c r="J39"/>
  <c r="J49"/>
  <c r="J48"/>
  <c r="J37"/>
  <c r="J13"/>
  <c r="J35"/>
  <c r="J29"/>
  <c r="J23"/>
  <c r="J30"/>
  <c r="J6"/>
  <c r="J3"/>
  <c r="J28"/>
  <c r="J45"/>
  <c r="J44"/>
  <c r="J27"/>
  <c r="J36"/>
  <c r="J41"/>
  <c r="J20"/>
  <c r="J42"/>
  <c r="J12"/>
  <c r="J19"/>
  <c r="J40"/>
  <c r="J33"/>
  <c r="J22"/>
  <c r="J21"/>
  <c r="J11"/>
  <c r="J34"/>
  <c r="J32"/>
  <c r="G54"/>
  <c r="D52"/>
  <c r="D48"/>
  <c r="G48"/>
  <c r="D51"/>
  <c r="D23"/>
  <c r="G23"/>
  <c r="D50"/>
  <c r="G51"/>
  <c r="D49"/>
  <c r="D30"/>
  <c r="G30"/>
  <c r="D33"/>
  <c r="G33"/>
  <c r="D47"/>
  <c r="D27"/>
  <c r="G27"/>
  <c r="D46"/>
  <c r="D38"/>
  <c r="G38"/>
  <c r="D45"/>
  <c r="D19"/>
  <c r="G19"/>
  <c r="D44"/>
  <c r="D17"/>
  <c r="G17"/>
  <c r="D43"/>
  <c r="D36"/>
  <c r="G36"/>
  <c r="D42"/>
  <c r="D13"/>
  <c r="G13"/>
  <c r="D41"/>
  <c r="D15"/>
  <c r="G15"/>
  <c r="D40"/>
  <c r="D10"/>
  <c r="G10"/>
  <c r="D39"/>
  <c r="D31"/>
  <c r="G31"/>
  <c r="D34"/>
  <c r="G34"/>
  <c r="D37"/>
  <c r="D25"/>
  <c r="G25"/>
  <c r="D3"/>
  <c r="G3"/>
  <c r="D35"/>
  <c r="D18"/>
  <c r="G18"/>
  <c r="D6"/>
  <c r="G6"/>
  <c r="D2"/>
  <c r="G2"/>
  <c r="D32"/>
  <c r="D16"/>
  <c r="G16"/>
  <c r="G44"/>
  <c r="G41"/>
  <c r="D29"/>
  <c r="D9"/>
  <c r="G9"/>
  <c r="D28"/>
  <c r="D20"/>
  <c r="G20"/>
  <c r="D7"/>
  <c r="G7"/>
  <c r="D26"/>
  <c r="G46"/>
  <c r="G45"/>
  <c r="D24"/>
  <c r="G40"/>
  <c r="G24"/>
  <c r="D22"/>
  <c r="D8"/>
  <c r="G8"/>
  <c r="D21"/>
  <c r="D4"/>
  <c r="G4"/>
  <c r="D14"/>
  <c r="G14"/>
  <c r="D11"/>
  <c r="G11"/>
  <c r="G49"/>
  <c r="G35"/>
  <c r="G37"/>
  <c r="G52"/>
  <c r="G43"/>
  <c r="G26"/>
  <c r="D12"/>
  <c r="G12"/>
  <c r="D5"/>
  <c r="G5"/>
  <c r="G47"/>
  <c r="G29"/>
  <c r="G39"/>
  <c r="G42"/>
  <c r="G22"/>
  <c r="G28"/>
  <c r="G50"/>
  <c r="G21"/>
  <c r="G32"/>
</calcChain>
</file>

<file path=xl/sharedStrings.xml><?xml version="1.0" encoding="utf-8"?>
<sst xmlns="http://schemas.openxmlformats.org/spreadsheetml/2006/main" count="130" uniqueCount="77">
  <si>
    <t>State</t>
  </si>
  <si>
    <t>Number of Residents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</si>
  <si>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</si>
  <si>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</si>
  <si>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</si>
  <si>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</si>
  <si>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</si>
  <si>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</si>
  <si>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</si>
  <si>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</si>
  <si>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</si>
  <si>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</si>
  <si>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</si>
  <si>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</si>
  <si>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</si>
  <si>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</si>
  <si>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</si>
  <si>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</si>
  <si>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</si>
  <si>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</si>
  <si>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</si>
  <si>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</si>
  <si>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</si>
  <si>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</si>
  <si>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</si>
  <si>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</si>
  <si>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</si>
  <si>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</si>
  <si>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</si>
  <si>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</si>
  <si>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</si>
  <si>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</si>
  <si>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</si>
  <si>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</si>
  <si>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</si>
  <si>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</si>
  <si>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</si>
  <si>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</si>
  <si>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</si>
  <si>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</si>
  <si>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</si>
  <si>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</si>
  <si>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</si>
  <si>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</si>
  <si>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</si>
  <si>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</si>
  <si>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</si>
  <si>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</si>
  <si>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</si>
  <si>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</si>
  <si>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</si>
  <si>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</si>
  <si>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</si>
  <si>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US</t>
  </si>
  <si>
    <t>State Total</t>
  </si>
  <si>
    <t>Notes:</t>
  </si>
  <si>
    <t>MDS drugging rate data, unlike those on Nursing Home Compare, are "actual" rates (i.e., not risk-adjusted to exclude certain resident diagnoses).</t>
  </si>
  <si>
    <t>Notes</t>
  </si>
  <si>
    <t>Numbers of total residents different between NH Compare &amp; MDS due to different time periods.</t>
  </si>
  <si>
    <t>MDS represents 2014 Q4, accessed from MDS frequency data on 1/23/2015.</t>
  </si>
  <si>
    <t>F-314 Deficiencies on NHC (3 yrs)</t>
  </si>
  <si>
    <t>No</t>
  </si>
  <si>
    <t>Yes</t>
  </si>
  <si>
    <t>M0210: Skin Conditions - Unhealed Pressure Ulcers</t>
  </si>
  <si>
    <t>one or more unhealed pressure ulcer(s) at Stage 1 or higher</t>
  </si>
  <si>
    <r>
      <rPr>
        <b/>
        <u/>
        <sz val="14"/>
        <rFont val="Arial"/>
      </rPr>
      <t>RANK:</t>
    </r>
    <r>
      <rPr>
        <b/>
        <sz val="14"/>
        <rFont val="Arial"/>
        <family val="2"/>
      </rPr>
      <t xml:space="preserve"> Percent Citations at G+   (Higher = Greater % Deficiencies Cited as Causing Harm)</t>
    </r>
  </si>
  <si>
    <t>Nursing Home Compare data were downloaded end of January 2015</t>
  </si>
  <si>
    <t>MDS % Residents Unhealed Pressure Ulcers</t>
  </si>
  <si>
    <t>Number of Residents with Pressure Ulcers</t>
  </si>
  <si>
    <t>Annual F-314 Citation Rate Per Resident with Pressure Ulcers</t>
  </si>
  <si>
    <t>Number of residents with pressure Ulcers is estimate based on # residents in state times pressure sore rate (%).</t>
  </si>
  <si>
    <t>Annual F-314 citation rate is based on # of residents with pressure Ulcers. Ex.: 1.0% means that the state issues one citation for every 100 residents with pressure Ulcers.</t>
  </si>
  <si>
    <r>
      <rPr>
        <b/>
        <u/>
        <sz val="14"/>
        <rFont val="Arial"/>
      </rPr>
      <t>RANK</t>
    </r>
    <r>
      <rPr>
        <b/>
        <sz val="14"/>
        <rFont val="Arial"/>
        <family val="2"/>
      </rPr>
      <t>: Percent of Residents with Pressure Ulcers (Higher = Greater % PUs)</t>
    </r>
  </si>
  <si>
    <r>
      <rPr>
        <b/>
        <u/>
        <sz val="14"/>
        <rFont val="Arial"/>
      </rPr>
      <t>RANK</t>
    </r>
    <r>
      <rPr>
        <b/>
        <sz val="14"/>
        <rFont val="Arial"/>
        <family val="2"/>
      </rPr>
      <t>: F-314 Citations (Higher = More Citations Per Res. w/PU)</t>
    </r>
  </si>
  <si>
    <t>Number F-314 Deficiencies Cited as Harm (G+)</t>
  </si>
  <si>
    <t>Percent F-314 Deficiencies Cited as Harm (G+)</t>
  </si>
  <si>
    <t>2014 Q4 Accessed April 5, 2015</t>
  </si>
</sst>
</file>

<file path=xl/styles.xml><?xml version="1.0" encoding="utf-8"?>
<styleSheet xmlns="http://schemas.openxmlformats.org/spreadsheetml/2006/main">
  <fonts count="23">
    <font>
      <sz val="12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theme="1"/>
      <name val="Calibri"/>
      <family val="2"/>
    </font>
    <font>
      <b/>
      <sz val="14"/>
      <name val="Arial"/>
      <family val="2"/>
    </font>
    <font>
      <b/>
      <u/>
      <sz val="14"/>
      <name val="Arial"/>
    </font>
    <font>
      <b/>
      <u/>
      <sz val="14"/>
      <color rgb="FF000000"/>
      <name val="Arial"/>
    </font>
    <font>
      <sz val="14"/>
      <color rgb="FF000000"/>
      <name val="Calibri"/>
      <family val="2"/>
    </font>
    <font>
      <b/>
      <sz val="14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8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4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Fill="1"/>
    <xf numFmtId="0" fontId="1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2" borderId="0" xfId="0" applyFont="1" applyFill="1"/>
    <xf numFmtId="0" fontId="2" fillId="3" borderId="0" xfId="0" applyNumberFormat="1" applyFont="1" applyFill="1"/>
    <xf numFmtId="0" fontId="8" fillId="0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Fill="1"/>
    <xf numFmtId="10" fontId="10" fillId="3" borderId="0" xfId="0" applyNumberFormat="1" applyFont="1" applyFill="1"/>
    <xf numFmtId="0" fontId="10" fillId="3" borderId="0" xfId="0" applyFont="1" applyFill="1"/>
    <xf numFmtId="1" fontId="9" fillId="0" borderId="0" xfId="0" applyNumberFormat="1" applyFont="1"/>
    <xf numFmtId="0" fontId="12" fillId="0" borderId="0" xfId="0" applyFont="1" applyFill="1"/>
    <xf numFmtId="0" fontId="11" fillId="0" borderId="0" xfId="0" applyFont="1" applyFill="1"/>
    <xf numFmtId="0" fontId="0" fillId="0" borderId="1" xfId="0" applyBorder="1" applyAlignment="1">
      <alignment vertical="center" wrapText="1"/>
    </xf>
    <xf numFmtId="10" fontId="0" fillId="0" borderId="0" xfId="0" applyNumberFormat="1"/>
    <xf numFmtId="10" fontId="0" fillId="0" borderId="1" xfId="0" applyNumberForma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0" xfId="0" applyFont="1" applyFill="1"/>
    <xf numFmtId="0" fontId="14" fillId="3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0" fontId="2" fillId="3" borderId="0" xfId="0" applyNumberFormat="1" applyFont="1" applyFill="1"/>
    <xf numFmtId="1" fontId="14" fillId="3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/>
    <xf numFmtId="1" fontId="2" fillId="3" borderId="0" xfId="0" applyNumberFormat="1" applyFont="1" applyFill="1"/>
    <xf numFmtId="1" fontId="3" fillId="0" borderId="0" xfId="0" applyNumberFormat="1" applyFont="1" applyFill="1"/>
    <xf numFmtId="10" fontId="1" fillId="0" borderId="0" xfId="0" applyNumberFormat="1" applyFont="1" applyFill="1"/>
    <xf numFmtId="0" fontId="18" fillId="3" borderId="2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9" fillId="0" borderId="0" xfId="0" applyFont="1"/>
    <xf numFmtId="0" fontId="13" fillId="3" borderId="0" xfId="0" applyFont="1" applyFill="1"/>
    <xf numFmtId="0" fontId="20" fillId="3" borderId="0" xfId="0" applyFont="1" applyFill="1"/>
    <xf numFmtId="10" fontId="13" fillId="3" borderId="0" xfId="0" applyNumberFormat="1" applyFont="1" applyFill="1"/>
    <xf numFmtId="0" fontId="2" fillId="0" borderId="0" xfId="0" applyFont="1" applyFill="1"/>
    <xf numFmtId="0" fontId="12" fillId="0" borderId="0" xfId="0" applyFont="1"/>
    <xf numFmtId="0" fontId="12" fillId="0" borderId="0" xfId="0" applyFont="1" applyAlignment="1">
      <alignment vertical="center"/>
    </xf>
    <xf numFmtId="10" fontId="7" fillId="0" borderId="1" xfId="35" applyNumberFormat="1" applyBorder="1" applyAlignment="1">
      <alignment vertical="center" wrapText="1"/>
    </xf>
    <xf numFmtId="0" fontId="2" fillId="0" borderId="0" xfId="0" applyNumberFormat="1" applyFont="1" applyFill="1"/>
    <xf numFmtId="10" fontId="22" fillId="0" borderId="1" xfId="35" applyNumberFormat="1" applyFont="1" applyBorder="1" applyAlignment="1">
      <alignment vertical="center" wrapText="1"/>
    </xf>
    <xf numFmtId="1" fontId="2" fillId="0" borderId="0" xfId="0" applyNumberFormat="1" applyFont="1" applyFill="1"/>
    <xf numFmtId="0" fontId="10" fillId="0" borderId="0" xfId="0" applyFont="1"/>
    <xf numFmtId="10" fontId="2" fillId="0" borderId="0" xfId="0" applyNumberFormat="1" applyFont="1" applyFill="1"/>
    <xf numFmtId="1" fontId="10" fillId="0" borderId="0" xfId="0" applyNumberFormat="1" applyFont="1"/>
    <xf numFmtId="0" fontId="20" fillId="0" borderId="0" xfId="0" applyFont="1"/>
    <xf numFmtId="10" fontId="13" fillId="0" borderId="0" xfId="0" applyNumberFormat="1" applyFont="1"/>
  </cellXfs>
  <cellStyles count="1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Normal" xfId="0" builtinId="0"/>
    <cellStyle name="Normal 2" xfId="35"/>
  </cellStyles>
  <dxfs count="2">
    <dxf>
      <font>
        <color auto="1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I40" sqref="I40"/>
    </sheetView>
  </sheetViews>
  <sheetFormatPr defaultColWidth="11" defaultRowHeight="15.75"/>
  <sheetData>
    <row r="1" spans="1:6">
      <c r="A1" t="s">
        <v>57</v>
      </c>
    </row>
    <row r="3" spans="1:6">
      <c r="A3" s="38" t="s">
        <v>56</v>
      </c>
      <c r="B3" s="38"/>
      <c r="C3" s="38"/>
      <c r="D3" s="38"/>
      <c r="E3" s="38"/>
      <c r="F3" s="38"/>
    </row>
    <row r="4" spans="1:6">
      <c r="A4" s="39" t="s">
        <v>58</v>
      </c>
      <c r="B4" s="39"/>
      <c r="C4" s="39"/>
      <c r="D4" s="39"/>
      <c r="E4" s="39"/>
      <c r="F4" s="39"/>
    </row>
    <row r="5" spans="1:6">
      <c r="A5" s="38" t="s">
        <v>59</v>
      </c>
      <c r="B5" s="38"/>
      <c r="C5" s="38"/>
      <c r="D5" s="38"/>
      <c r="E5" s="38"/>
      <c r="F5" s="38"/>
    </row>
    <row r="6" spans="1:6">
      <c r="A6" s="38" t="s">
        <v>66</v>
      </c>
      <c r="B6" s="38"/>
      <c r="C6" s="38"/>
      <c r="D6" s="38"/>
      <c r="E6" s="38"/>
      <c r="F6" s="38"/>
    </row>
    <row r="7" spans="1:6">
      <c r="A7" s="38" t="s">
        <v>70</v>
      </c>
      <c r="B7" s="38"/>
      <c r="C7" s="38"/>
      <c r="D7" s="38"/>
      <c r="E7" s="38"/>
      <c r="F7" s="38"/>
    </row>
    <row r="8" spans="1:6">
      <c r="A8" s="38" t="s">
        <v>71</v>
      </c>
      <c r="B8" s="38"/>
      <c r="C8" s="38"/>
      <c r="D8" s="38"/>
      <c r="E8" s="38"/>
      <c r="F8" s="3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Z54"/>
  <sheetViews>
    <sheetView tabSelected="1" workbookViewId="0">
      <pane ySplit="1" topLeftCell="A2" activePane="bottomLeft" state="frozen"/>
      <selection pane="bottomLeft" activeCell="A2" sqref="A2:A52"/>
    </sheetView>
  </sheetViews>
  <sheetFormatPr defaultColWidth="8.875" defaultRowHeight="15.75"/>
  <cols>
    <col min="1" max="1" width="7.125" style="3" customWidth="1"/>
    <col min="2" max="2" width="12.125" style="3" customWidth="1"/>
    <col min="3" max="3" width="14.125" style="9" customWidth="1"/>
    <col min="4" max="4" width="13" style="29" customWidth="1"/>
    <col min="5" max="5" width="16.625" style="3" customWidth="1"/>
    <col min="6" max="7" width="14.875" style="3" customWidth="1"/>
    <col min="8" max="8" width="14.5" customWidth="1"/>
    <col min="9" max="9" width="15" customWidth="1"/>
    <col min="10" max="10" width="14.875" customWidth="1"/>
    <col min="11" max="11" width="16.375" style="3" customWidth="1"/>
    <col min="12" max="16384" width="8.875" style="3"/>
  </cols>
  <sheetData>
    <row r="1" spans="1:13" s="23" customFormat="1" ht="162">
      <c r="A1" s="22" t="s">
        <v>0</v>
      </c>
      <c r="B1" s="22" t="s">
        <v>1</v>
      </c>
      <c r="C1" s="31" t="s">
        <v>67</v>
      </c>
      <c r="D1" s="26" t="s">
        <v>68</v>
      </c>
      <c r="E1" s="22" t="s">
        <v>72</v>
      </c>
      <c r="F1" s="22" t="s">
        <v>60</v>
      </c>
      <c r="G1" s="22" t="s">
        <v>69</v>
      </c>
      <c r="H1" s="22" t="s">
        <v>73</v>
      </c>
      <c r="I1" s="32" t="s">
        <v>74</v>
      </c>
      <c r="J1" s="32" t="s">
        <v>75</v>
      </c>
      <c r="K1" s="22" t="s">
        <v>65</v>
      </c>
      <c r="M1" s="24"/>
    </row>
    <row r="2" spans="1:13">
      <c r="A2" s="1" t="s">
        <v>2</v>
      </c>
      <c r="B2" s="2">
        <v>608</v>
      </c>
      <c r="C2" s="40">
        <v>7.0599999999999996E-2</v>
      </c>
      <c r="D2" s="27">
        <f t="shared" ref="D2:D33" si="0">SUM(B2*C2)</f>
        <v>42.924799999999998</v>
      </c>
      <c r="E2" s="8">
        <v>30</v>
      </c>
      <c r="F2" s="2">
        <v>5</v>
      </c>
      <c r="G2" s="30">
        <f t="shared" ref="G2:G33" si="1">SUM(F2/D2/3)</f>
        <v>3.8827593061975051E-2</v>
      </c>
      <c r="H2" s="12">
        <v>31</v>
      </c>
      <c r="I2" s="33">
        <v>1</v>
      </c>
      <c r="J2" s="16">
        <f t="shared" ref="J2:J33" si="2">SUM(I2/F2)</f>
        <v>0.2</v>
      </c>
      <c r="K2" s="8">
        <v>17</v>
      </c>
      <c r="M2" s="13"/>
    </row>
    <row r="3" spans="1:13">
      <c r="A3" s="1" t="s">
        <v>3</v>
      </c>
      <c r="B3" s="2">
        <v>22725</v>
      </c>
      <c r="C3" s="40">
        <v>6.4799999999999996E-2</v>
      </c>
      <c r="D3" s="27">
        <f t="shared" si="0"/>
        <v>1472.58</v>
      </c>
      <c r="E3" s="8">
        <v>24</v>
      </c>
      <c r="F3" s="2">
        <v>95</v>
      </c>
      <c r="G3" s="30">
        <f t="shared" si="1"/>
        <v>2.1504208033972124E-2</v>
      </c>
      <c r="H3" s="12">
        <v>20</v>
      </c>
      <c r="I3" s="33">
        <v>3</v>
      </c>
      <c r="J3" s="16">
        <f t="shared" si="2"/>
        <v>3.1578947368421054E-2</v>
      </c>
      <c r="K3" s="8">
        <v>2</v>
      </c>
      <c r="M3" s="7"/>
    </row>
    <row r="4" spans="1:13">
      <c r="A4" s="1" t="s">
        <v>4</v>
      </c>
      <c r="B4" s="2">
        <v>17664</v>
      </c>
      <c r="C4" s="40">
        <v>5.3400000000000003E-2</v>
      </c>
      <c r="D4" s="27">
        <f t="shared" si="0"/>
        <v>943.25760000000002</v>
      </c>
      <c r="E4" s="8">
        <v>11</v>
      </c>
      <c r="F4" s="2">
        <v>267</v>
      </c>
      <c r="G4" s="30">
        <f t="shared" si="1"/>
        <v>9.435386473429952E-2</v>
      </c>
      <c r="H4" s="12">
        <v>49</v>
      </c>
      <c r="I4" s="33">
        <v>18</v>
      </c>
      <c r="J4" s="16">
        <f t="shared" si="2"/>
        <v>6.741573033707865E-2</v>
      </c>
      <c r="K4" s="8">
        <v>5</v>
      </c>
      <c r="M4" s="13"/>
    </row>
    <row r="5" spans="1:13">
      <c r="A5" s="1" t="s">
        <v>5</v>
      </c>
      <c r="B5" s="2">
        <v>11261</v>
      </c>
      <c r="C5" s="40">
        <v>8.6099999999999996E-2</v>
      </c>
      <c r="D5" s="27">
        <f t="shared" si="0"/>
        <v>969.57209999999998</v>
      </c>
      <c r="E5" s="8">
        <v>43</v>
      </c>
      <c r="F5" s="2">
        <v>81</v>
      </c>
      <c r="G5" s="30">
        <f t="shared" si="1"/>
        <v>2.7847335953664509E-2</v>
      </c>
      <c r="H5" s="12">
        <v>27</v>
      </c>
      <c r="I5" s="33">
        <v>38</v>
      </c>
      <c r="J5" s="16">
        <f t="shared" si="2"/>
        <v>0.46913580246913578</v>
      </c>
      <c r="K5" s="8">
        <v>44</v>
      </c>
      <c r="M5" s="13"/>
    </row>
    <row r="6" spans="1:13">
      <c r="A6" s="1" t="s">
        <v>6</v>
      </c>
      <c r="B6" s="2">
        <v>102093</v>
      </c>
      <c r="C6" s="40">
        <v>9.7500000000000003E-2</v>
      </c>
      <c r="D6" s="27">
        <f t="shared" si="0"/>
        <v>9954.067500000001</v>
      </c>
      <c r="E6" s="8">
        <v>50</v>
      </c>
      <c r="F6" s="2">
        <v>645</v>
      </c>
      <c r="G6" s="30">
        <f t="shared" si="1"/>
        <v>2.159921057396888E-2</v>
      </c>
      <c r="H6" s="12">
        <v>21</v>
      </c>
      <c r="I6" s="33">
        <v>48</v>
      </c>
      <c r="J6" s="16">
        <f t="shared" si="2"/>
        <v>7.441860465116279E-2</v>
      </c>
      <c r="K6" s="8">
        <v>6</v>
      </c>
      <c r="M6" s="13"/>
    </row>
    <row r="7" spans="1:13">
      <c r="A7" s="1" t="s">
        <v>7</v>
      </c>
      <c r="B7" s="2">
        <v>16266</v>
      </c>
      <c r="C7" s="40">
        <v>5.0799999999999998E-2</v>
      </c>
      <c r="D7" s="27">
        <f t="shared" si="0"/>
        <v>826.31279999999992</v>
      </c>
      <c r="E7" s="8">
        <v>7</v>
      </c>
      <c r="F7" s="2">
        <v>127</v>
      </c>
      <c r="G7" s="30">
        <f t="shared" si="1"/>
        <v>5.1231607852780858E-2</v>
      </c>
      <c r="H7" s="12">
        <v>41</v>
      </c>
      <c r="I7" s="33">
        <v>36</v>
      </c>
      <c r="J7" s="16">
        <f t="shared" si="2"/>
        <v>0.28346456692913385</v>
      </c>
      <c r="K7" s="8">
        <v>28</v>
      </c>
      <c r="M7" s="13"/>
    </row>
    <row r="8" spans="1:13">
      <c r="A8" s="1" t="s">
        <v>8</v>
      </c>
      <c r="B8" s="2">
        <v>24254</v>
      </c>
      <c r="C8" s="40">
        <v>5.4800000000000001E-2</v>
      </c>
      <c r="D8" s="27">
        <f t="shared" si="0"/>
        <v>1329.1192000000001</v>
      </c>
      <c r="E8" s="8">
        <v>13</v>
      </c>
      <c r="F8" s="2">
        <v>189</v>
      </c>
      <c r="G8" s="30">
        <f t="shared" si="1"/>
        <v>4.7399811845318308E-2</v>
      </c>
      <c r="H8" s="12">
        <v>38</v>
      </c>
      <c r="I8" s="33">
        <v>60</v>
      </c>
      <c r="J8" s="16">
        <f t="shared" si="2"/>
        <v>0.31746031746031744</v>
      </c>
      <c r="K8" s="8">
        <v>32</v>
      </c>
    </row>
    <row r="9" spans="1:13">
      <c r="A9" s="1" t="s">
        <v>9</v>
      </c>
      <c r="B9" s="2">
        <v>2557</v>
      </c>
      <c r="C9" s="40">
        <v>9.3399999999999997E-2</v>
      </c>
      <c r="D9" s="27">
        <f t="shared" si="0"/>
        <v>238.82380000000001</v>
      </c>
      <c r="E9" s="8">
        <v>48</v>
      </c>
      <c r="F9" s="2">
        <v>20</v>
      </c>
      <c r="G9" s="30">
        <f t="shared" si="1"/>
        <v>2.7914582494151196E-2</v>
      </c>
      <c r="H9" s="12">
        <v>28</v>
      </c>
      <c r="I9" s="33">
        <v>12</v>
      </c>
      <c r="J9" s="16">
        <f t="shared" si="2"/>
        <v>0.6</v>
      </c>
      <c r="K9" s="8">
        <v>48</v>
      </c>
    </row>
    <row r="10" spans="1:13">
      <c r="A10" s="1" t="s">
        <v>10</v>
      </c>
      <c r="B10" s="2">
        <v>4150</v>
      </c>
      <c r="C10" s="40">
        <v>5.4399999999999997E-2</v>
      </c>
      <c r="D10" s="27">
        <f t="shared" si="0"/>
        <v>225.76</v>
      </c>
      <c r="E10" s="8">
        <v>12</v>
      </c>
      <c r="F10" s="2">
        <v>44</v>
      </c>
      <c r="G10" s="30">
        <f t="shared" si="1"/>
        <v>6.4965745334278291E-2</v>
      </c>
      <c r="H10" s="12">
        <v>46</v>
      </c>
      <c r="I10" s="33">
        <v>12</v>
      </c>
      <c r="J10" s="16">
        <f t="shared" si="2"/>
        <v>0.27272727272727271</v>
      </c>
      <c r="K10" s="8">
        <v>24</v>
      </c>
    </row>
    <row r="11" spans="1:13">
      <c r="A11" s="1" t="s">
        <v>11</v>
      </c>
      <c r="B11" s="2">
        <v>73505</v>
      </c>
      <c r="C11" s="40">
        <v>9.0700000000000003E-2</v>
      </c>
      <c r="D11" s="27">
        <f t="shared" si="0"/>
        <v>6666.9035000000003</v>
      </c>
      <c r="E11" s="8">
        <v>47</v>
      </c>
      <c r="F11" s="2">
        <v>200</v>
      </c>
      <c r="G11" s="30">
        <f t="shared" si="1"/>
        <v>9.9996447626198078E-3</v>
      </c>
      <c r="H11" s="12">
        <v>4</v>
      </c>
      <c r="I11" s="33">
        <v>13</v>
      </c>
      <c r="J11" s="16">
        <f t="shared" si="2"/>
        <v>6.5000000000000002E-2</v>
      </c>
      <c r="K11" s="8">
        <v>4</v>
      </c>
    </row>
    <row r="12" spans="1:13">
      <c r="A12" s="1" t="s">
        <v>12</v>
      </c>
      <c r="B12" s="2">
        <v>33952</v>
      </c>
      <c r="C12" s="40">
        <v>7.9799999999999996E-2</v>
      </c>
      <c r="D12" s="27">
        <f t="shared" si="0"/>
        <v>2709.3696</v>
      </c>
      <c r="E12" s="8">
        <v>37</v>
      </c>
      <c r="F12" s="2">
        <v>109</v>
      </c>
      <c r="G12" s="30">
        <f t="shared" si="1"/>
        <v>1.3410253563534978E-2</v>
      </c>
      <c r="H12" s="12">
        <v>11</v>
      </c>
      <c r="I12" s="33">
        <v>12</v>
      </c>
      <c r="J12" s="16">
        <f t="shared" si="2"/>
        <v>0.11009174311926606</v>
      </c>
      <c r="K12" s="8">
        <v>7</v>
      </c>
    </row>
    <row r="13" spans="1:13">
      <c r="A13" s="1" t="s">
        <v>13</v>
      </c>
      <c r="B13" s="2">
        <v>3663</v>
      </c>
      <c r="C13" s="40">
        <v>5.7500000000000002E-2</v>
      </c>
      <c r="D13" s="27">
        <f t="shared" si="0"/>
        <v>210.6225</v>
      </c>
      <c r="E13" s="8">
        <v>15</v>
      </c>
      <c r="F13" s="2">
        <v>16</v>
      </c>
      <c r="G13" s="30">
        <f t="shared" si="1"/>
        <v>2.5321764452199233E-2</v>
      </c>
      <c r="H13" s="12">
        <v>25</v>
      </c>
      <c r="I13" s="33">
        <v>2</v>
      </c>
      <c r="J13" s="16">
        <f t="shared" si="2"/>
        <v>0.125</v>
      </c>
      <c r="K13" s="8">
        <v>9</v>
      </c>
    </row>
    <row r="14" spans="1:13">
      <c r="A14" s="1" t="s">
        <v>14</v>
      </c>
      <c r="B14" s="2">
        <v>24858</v>
      </c>
      <c r="C14" s="40">
        <v>4.2099999999999999E-2</v>
      </c>
      <c r="D14" s="27">
        <f t="shared" si="0"/>
        <v>1046.5218</v>
      </c>
      <c r="E14" s="8">
        <v>2</v>
      </c>
      <c r="F14" s="2">
        <v>163</v>
      </c>
      <c r="G14" s="30">
        <f t="shared" si="1"/>
        <v>5.1918013875423656E-2</v>
      </c>
      <c r="H14" s="12">
        <v>42</v>
      </c>
      <c r="I14" s="33">
        <v>57</v>
      </c>
      <c r="J14" s="16">
        <f t="shared" si="2"/>
        <v>0.34969325153374231</v>
      </c>
      <c r="K14" s="8">
        <v>36</v>
      </c>
    </row>
    <row r="15" spans="1:13">
      <c r="A15" s="1" t="s">
        <v>15</v>
      </c>
      <c r="B15" s="2">
        <v>3844</v>
      </c>
      <c r="C15" s="40">
        <v>5.8500000000000003E-2</v>
      </c>
      <c r="D15" s="27">
        <f t="shared" si="0"/>
        <v>224.87400000000002</v>
      </c>
      <c r="E15" s="8">
        <v>18</v>
      </c>
      <c r="F15" s="2">
        <v>111</v>
      </c>
      <c r="G15" s="30">
        <f t="shared" si="1"/>
        <v>0.16453658493200635</v>
      </c>
      <c r="H15" s="12">
        <v>51</v>
      </c>
      <c r="I15" s="33">
        <v>71</v>
      </c>
      <c r="J15" s="16">
        <f t="shared" si="2"/>
        <v>0.63963963963963966</v>
      </c>
      <c r="K15" s="8">
        <v>49</v>
      </c>
    </row>
    <row r="16" spans="1:13">
      <c r="A16" s="1" t="s">
        <v>16</v>
      </c>
      <c r="B16" s="2">
        <v>72715</v>
      </c>
      <c r="C16" s="40">
        <v>6.4199999999999993E-2</v>
      </c>
      <c r="D16" s="27">
        <f t="shared" si="0"/>
        <v>4668.3029999999999</v>
      </c>
      <c r="E16" s="8">
        <v>22</v>
      </c>
      <c r="F16" s="2">
        <v>626</v>
      </c>
      <c r="G16" s="30">
        <f t="shared" si="1"/>
        <v>4.469861246510063E-2</v>
      </c>
      <c r="H16" s="12">
        <v>36</v>
      </c>
      <c r="I16" s="33">
        <v>109</v>
      </c>
      <c r="J16" s="16">
        <f t="shared" si="2"/>
        <v>0.17412140575079874</v>
      </c>
      <c r="K16" s="8">
        <v>15</v>
      </c>
    </row>
    <row r="17" spans="1:18">
      <c r="A17" s="1" t="s">
        <v>17</v>
      </c>
      <c r="B17" s="2">
        <v>38821</v>
      </c>
      <c r="C17" s="40">
        <v>6.6699999999999995E-2</v>
      </c>
      <c r="D17" s="27">
        <f t="shared" si="0"/>
        <v>2589.3606999999997</v>
      </c>
      <c r="E17" s="8">
        <v>26</v>
      </c>
      <c r="F17" s="2">
        <v>325</v>
      </c>
      <c r="G17" s="30">
        <f t="shared" si="1"/>
        <v>4.1837868835088658E-2</v>
      </c>
      <c r="H17" s="12">
        <v>34</v>
      </c>
      <c r="I17" s="33">
        <v>89</v>
      </c>
      <c r="J17" s="16">
        <f t="shared" si="2"/>
        <v>0.27384615384615385</v>
      </c>
      <c r="K17" s="8">
        <v>25</v>
      </c>
    </row>
    <row r="18" spans="1:18">
      <c r="A18" s="1" t="s">
        <v>18</v>
      </c>
      <c r="B18" s="2">
        <v>18403</v>
      </c>
      <c r="C18" s="40">
        <v>5.6899999999999999E-2</v>
      </c>
      <c r="D18" s="27">
        <f t="shared" si="0"/>
        <v>1047.1306999999999</v>
      </c>
      <c r="E18" s="8">
        <v>14</v>
      </c>
      <c r="F18" s="2">
        <v>291</v>
      </c>
      <c r="G18" s="30">
        <f t="shared" si="1"/>
        <v>9.2634090472182698E-2</v>
      </c>
      <c r="H18" s="12">
        <v>48</v>
      </c>
      <c r="I18" s="33">
        <v>115</v>
      </c>
      <c r="J18" s="16">
        <f t="shared" si="2"/>
        <v>0.3951890034364261</v>
      </c>
      <c r="K18" s="8">
        <v>42</v>
      </c>
    </row>
    <row r="19" spans="1:18">
      <c r="A19" s="1" t="s">
        <v>19</v>
      </c>
      <c r="B19" s="2">
        <v>22976</v>
      </c>
      <c r="C19" s="40">
        <v>7.3800000000000004E-2</v>
      </c>
      <c r="D19" s="27">
        <f t="shared" si="0"/>
        <v>1695.6288000000002</v>
      </c>
      <c r="E19" s="8">
        <v>34</v>
      </c>
      <c r="F19" s="2">
        <v>64</v>
      </c>
      <c r="G19" s="30">
        <f t="shared" si="1"/>
        <v>1.2581370010543186E-2</v>
      </c>
      <c r="H19" s="12">
        <v>10</v>
      </c>
      <c r="I19" s="33">
        <v>10</v>
      </c>
      <c r="J19" s="16">
        <f t="shared" si="2"/>
        <v>0.15625</v>
      </c>
      <c r="K19" s="8">
        <v>12</v>
      </c>
    </row>
    <row r="20" spans="1:18">
      <c r="A20" s="1" t="s">
        <v>20</v>
      </c>
      <c r="B20" s="2">
        <v>25880</v>
      </c>
      <c r="C20" s="40">
        <v>7.1900000000000006E-2</v>
      </c>
      <c r="D20" s="27">
        <f t="shared" si="0"/>
        <v>1860.7720000000002</v>
      </c>
      <c r="E20" s="8">
        <v>32</v>
      </c>
      <c r="F20" s="2">
        <v>84</v>
      </c>
      <c r="G20" s="30">
        <f t="shared" si="1"/>
        <v>1.5047517911920426E-2</v>
      </c>
      <c r="H20" s="12">
        <v>13</v>
      </c>
      <c r="I20" s="33">
        <v>13</v>
      </c>
      <c r="J20" s="16">
        <f t="shared" si="2"/>
        <v>0.15476190476190477</v>
      </c>
      <c r="K20" s="8">
        <v>11</v>
      </c>
      <c r="M20" s="13"/>
      <c r="N20" s="13"/>
      <c r="O20" s="13"/>
    </row>
    <row r="21" spans="1:18">
      <c r="A21" s="1" t="s">
        <v>21</v>
      </c>
      <c r="B21" s="2">
        <v>41302</v>
      </c>
      <c r="C21" s="40">
        <v>6.1699999999999998E-2</v>
      </c>
      <c r="D21" s="27">
        <f t="shared" si="0"/>
        <v>2548.3334</v>
      </c>
      <c r="E21" s="8">
        <v>19</v>
      </c>
      <c r="F21" s="2">
        <v>72</v>
      </c>
      <c r="G21" s="30">
        <f t="shared" si="1"/>
        <v>9.4179199629059532E-3</v>
      </c>
      <c r="H21" s="12">
        <v>3</v>
      </c>
      <c r="I21" s="33">
        <v>36</v>
      </c>
      <c r="J21" s="16">
        <f t="shared" si="2"/>
        <v>0.5</v>
      </c>
      <c r="K21" s="8">
        <v>46</v>
      </c>
      <c r="M21" s="7"/>
      <c r="N21" s="13"/>
      <c r="O21" s="13"/>
    </row>
    <row r="22" spans="1:18">
      <c r="A22" s="1" t="s">
        <v>22</v>
      </c>
      <c r="B22" s="2">
        <v>24408</v>
      </c>
      <c r="C22" s="40">
        <v>0.09</v>
      </c>
      <c r="D22" s="27">
        <f t="shared" si="0"/>
        <v>2196.7199999999998</v>
      </c>
      <c r="E22" s="8">
        <v>46</v>
      </c>
      <c r="F22" s="2">
        <v>77</v>
      </c>
      <c r="G22" s="30">
        <f t="shared" si="1"/>
        <v>1.1684086577564127E-2</v>
      </c>
      <c r="H22" s="12">
        <v>7</v>
      </c>
      <c r="I22" s="33">
        <v>5</v>
      </c>
      <c r="J22" s="16">
        <f t="shared" si="2"/>
        <v>6.4935064935064929E-2</v>
      </c>
      <c r="K22" s="8">
        <v>3</v>
      </c>
      <c r="M22" s="13"/>
      <c r="N22" s="13"/>
      <c r="O22" s="13"/>
    </row>
    <row r="23" spans="1:18">
      <c r="A23" s="1" t="s">
        <v>23</v>
      </c>
      <c r="B23" s="2">
        <v>6248</v>
      </c>
      <c r="C23" s="40">
        <v>5.79E-2</v>
      </c>
      <c r="D23" s="27">
        <f t="shared" si="0"/>
        <v>361.75920000000002</v>
      </c>
      <c r="E23" s="8">
        <v>16</v>
      </c>
      <c r="F23" s="2">
        <v>26</v>
      </c>
      <c r="G23" s="30">
        <f t="shared" si="1"/>
        <v>2.3957004180312946E-2</v>
      </c>
      <c r="H23" s="12">
        <v>23</v>
      </c>
      <c r="I23" s="33">
        <v>0</v>
      </c>
      <c r="J23" s="16">
        <f t="shared" si="2"/>
        <v>0</v>
      </c>
      <c r="K23" s="8">
        <v>1</v>
      </c>
      <c r="M23" s="13"/>
      <c r="N23" s="13"/>
      <c r="O23" s="13"/>
    </row>
    <row r="24" spans="1:18">
      <c r="A24" s="1" t="s">
        <v>24</v>
      </c>
      <c r="B24" s="2">
        <v>39391</v>
      </c>
      <c r="C24" s="40">
        <v>7.17E-2</v>
      </c>
      <c r="D24" s="27">
        <f t="shared" si="0"/>
        <v>2824.3346999999999</v>
      </c>
      <c r="E24" s="8">
        <v>31</v>
      </c>
      <c r="F24" s="2">
        <v>407</v>
      </c>
      <c r="G24" s="30">
        <f t="shared" si="1"/>
        <v>4.8034911254203221E-2</v>
      </c>
      <c r="H24" s="12">
        <v>39</v>
      </c>
      <c r="I24" s="33">
        <v>135</v>
      </c>
      <c r="J24" s="16">
        <f t="shared" si="2"/>
        <v>0.33169533169533172</v>
      </c>
      <c r="K24" s="8">
        <v>34</v>
      </c>
      <c r="M24" s="13"/>
      <c r="N24" s="13"/>
      <c r="O24" s="13"/>
      <c r="P24" s="13"/>
      <c r="Q24" s="13"/>
      <c r="R24" s="13"/>
    </row>
    <row r="25" spans="1:18">
      <c r="A25" s="1" t="s">
        <v>25</v>
      </c>
      <c r="B25" s="2">
        <v>26702</v>
      </c>
      <c r="C25" s="40">
        <v>5.2699999999999997E-2</v>
      </c>
      <c r="D25" s="27">
        <f t="shared" si="0"/>
        <v>1407.1953999999998</v>
      </c>
      <c r="E25" s="8">
        <v>9</v>
      </c>
      <c r="F25" s="2">
        <v>226</v>
      </c>
      <c r="G25" s="30">
        <f t="shared" si="1"/>
        <v>5.3534380039426892E-2</v>
      </c>
      <c r="H25" s="12">
        <v>44</v>
      </c>
      <c r="I25" s="33">
        <v>39</v>
      </c>
      <c r="J25" s="16">
        <f t="shared" si="2"/>
        <v>0.17256637168141592</v>
      </c>
      <c r="K25" s="8">
        <v>14</v>
      </c>
      <c r="M25" s="13"/>
      <c r="N25" s="13"/>
      <c r="O25" s="13"/>
      <c r="P25" s="13"/>
      <c r="Q25" s="13"/>
      <c r="R25" s="13"/>
    </row>
    <row r="26" spans="1:18">
      <c r="A26" s="1" t="s">
        <v>26</v>
      </c>
      <c r="B26" s="2">
        <v>38273</v>
      </c>
      <c r="C26" s="40">
        <v>5.0500000000000003E-2</v>
      </c>
      <c r="D26" s="27">
        <f t="shared" si="0"/>
        <v>1932.7865000000002</v>
      </c>
      <c r="E26" s="8">
        <v>6</v>
      </c>
      <c r="F26" s="2">
        <v>349</v>
      </c>
      <c r="G26" s="30">
        <f t="shared" si="1"/>
        <v>6.0189438064335264E-2</v>
      </c>
      <c r="H26" s="12">
        <v>45</v>
      </c>
      <c r="I26" s="33">
        <v>72</v>
      </c>
      <c r="J26" s="16">
        <f t="shared" si="2"/>
        <v>0.20630372492836677</v>
      </c>
      <c r="K26" s="8">
        <v>18</v>
      </c>
      <c r="M26" s="13"/>
      <c r="N26" s="13"/>
      <c r="O26" s="13"/>
      <c r="P26" s="13"/>
      <c r="Q26" s="13"/>
      <c r="R26" s="13"/>
    </row>
    <row r="27" spans="1:18">
      <c r="A27" s="1" t="s">
        <v>27</v>
      </c>
      <c r="B27" s="2">
        <v>16132</v>
      </c>
      <c r="C27" s="40">
        <v>7.4099999999999999E-2</v>
      </c>
      <c r="D27" s="27">
        <f t="shared" si="0"/>
        <v>1195.3812</v>
      </c>
      <c r="E27" s="8">
        <v>35</v>
      </c>
      <c r="F27" s="2">
        <v>40</v>
      </c>
      <c r="G27" s="30">
        <f t="shared" si="1"/>
        <v>1.1154043022705505E-2</v>
      </c>
      <c r="H27" s="12">
        <v>6</v>
      </c>
      <c r="I27" s="33">
        <v>16</v>
      </c>
      <c r="J27" s="16">
        <f t="shared" si="2"/>
        <v>0.4</v>
      </c>
      <c r="K27" s="8">
        <v>43</v>
      </c>
      <c r="M27" s="13"/>
      <c r="N27" s="13"/>
      <c r="O27" s="13"/>
      <c r="P27" s="13"/>
      <c r="Q27" s="13"/>
      <c r="R27" s="13"/>
    </row>
    <row r="28" spans="1:18">
      <c r="A28" s="1" t="s">
        <v>28</v>
      </c>
      <c r="B28" s="2">
        <v>4587</v>
      </c>
      <c r="C28" s="40">
        <v>6.3899999999999998E-2</v>
      </c>
      <c r="D28" s="27">
        <f t="shared" si="0"/>
        <v>293.10930000000002</v>
      </c>
      <c r="E28" s="8">
        <v>21</v>
      </c>
      <c r="F28" s="2">
        <v>18</v>
      </c>
      <c r="G28" s="30">
        <f t="shared" si="1"/>
        <v>2.047017955417996E-2</v>
      </c>
      <c r="H28" s="12">
        <v>19</v>
      </c>
      <c r="I28" s="33">
        <v>9</v>
      </c>
      <c r="J28" s="16">
        <f t="shared" si="2"/>
        <v>0.5</v>
      </c>
      <c r="K28" s="8">
        <v>45</v>
      </c>
      <c r="M28" s="13"/>
      <c r="N28" s="13"/>
      <c r="O28" s="13"/>
      <c r="P28" s="13"/>
      <c r="Q28" s="13"/>
      <c r="R28" s="13"/>
    </row>
    <row r="29" spans="1:18">
      <c r="A29" s="1" t="s">
        <v>29</v>
      </c>
      <c r="B29" s="2">
        <v>37142</v>
      </c>
      <c r="C29" s="40">
        <v>8.4699999999999998E-2</v>
      </c>
      <c r="D29" s="27">
        <f t="shared" si="0"/>
        <v>3145.9274</v>
      </c>
      <c r="E29" s="8">
        <v>41</v>
      </c>
      <c r="F29" s="2">
        <v>113</v>
      </c>
      <c r="G29" s="30">
        <f t="shared" si="1"/>
        <v>1.1973151912744924E-2</v>
      </c>
      <c r="H29" s="12">
        <v>8</v>
      </c>
      <c r="I29" s="33">
        <v>17</v>
      </c>
      <c r="J29" s="16">
        <f t="shared" si="2"/>
        <v>0.15044247787610621</v>
      </c>
      <c r="K29" s="8">
        <v>10</v>
      </c>
      <c r="M29" s="13"/>
      <c r="N29" s="13"/>
      <c r="O29" s="13"/>
      <c r="P29" s="13"/>
      <c r="Q29" s="13"/>
      <c r="R29" s="13"/>
    </row>
    <row r="30" spans="1:18">
      <c r="A30" s="1" t="s">
        <v>30</v>
      </c>
      <c r="B30" s="2">
        <v>5620</v>
      </c>
      <c r="C30" s="40">
        <v>4.7899999999999998E-2</v>
      </c>
      <c r="D30" s="27">
        <f t="shared" si="0"/>
        <v>269.19799999999998</v>
      </c>
      <c r="E30" s="8">
        <v>5</v>
      </c>
      <c r="F30" s="2">
        <v>41</v>
      </c>
      <c r="G30" s="30">
        <f t="shared" si="1"/>
        <v>5.0768083962981402E-2</v>
      </c>
      <c r="H30" s="12">
        <v>40</v>
      </c>
      <c r="I30" s="33">
        <v>15</v>
      </c>
      <c r="J30" s="16">
        <f t="shared" si="2"/>
        <v>0.36585365853658536</v>
      </c>
      <c r="K30" s="8">
        <v>39</v>
      </c>
      <c r="M30" s="13"/>
      <c r="N30" s="13"/>
      <c r="O30" s="13"/>
      <c r="P30" s="13"/>
      <c r="Q30" s="13"/>
      <c r="R30" s="13"/>
    </row>
    <row r="31" spans="1:18">
      <c r="A31" s="1" t="s">
        <v>31</v>
      </c>
      <c r="B31" s="2">
        <v>12068</v>
      </c>
      <c r="C31" s="40">
        <v>4.3900000000000002E-2</v>
      </c>
      <c r="D31" s="27">
        <f t="shared" si="0"/>
        <v>529.78520000000003</v>
      </c>
      <c r="E31" s="8">
        <v>3</v>
      </c>
      <c r="F31" s="2">
        <v>85</v>
      </c>
      <c r="G31" s="30">
        <f t="shared" si="1"/>
        <v>5.3480794354642848E-2</v>
      </c>
      <c r="H31" s="12">
        <v>43</v>
      </c>
      <c r="I31" s="33">
        <v>26</v>
      </c>
      <c r="J31" s="16">
        <f t="shared" si="2"/>
        <v>0.30588235294117649</v>
      </c>
      <c r="K31" s="8">
        <v>31</v>
      </c>
      <c r="M31" s="13"/>
      <c r="N31" s="13"/>
      <c r="O31" s="13"/>
      <c r="P31" s="13"/>
      <c r="Q31" s="13"/>
      <c r="R31" s="13"/>
    </row>
    <row r="32" spans="1:18">
      <c r="A32" s="1" t="s">
        <v>32</v>
      </c>
      <c r="B32" s="2">
        <v>6760</v>
      </c>
      <c r="C32" s="40">
        <v>4.2000000000000003E-2</v>
      </c>
      <c r="D32" s="27">
        <f t="shared" si="0"/>
        <v>283.92</v>
      </c>
      <c r="E32" s="8">
        <v>1</v>
      </c>
      <c r="F32" s="2">
        <v>14</v>
      </c>
      <c r="G32" s="30">
        <f t="shared" si="1"/>
        <v>1.6436554898093359E-2</v>
      </c>
      <c r="H32" s="12">
        <v>15</v>
      </c>
      <c r="I32" s="33">
        <v>5</v>
      </c>
      <c r="J32" s="16">
        <f t="shared" si="2"/>
        <v>0.35714285714285715</v>
      </c>
      <c r="K32" s="8">
        <v>37</v>
      </c>
      <c r="M32" s="13"/>
      <c r="N32" s="13"/>
      <c r="O32" s="13"/>
      <c r="P32" s="13"/>
      <c r="Q32" s="13"/>
      <c r="R32" s="13"/>
    </row>
    <row r="33" spans="1:130">
      <c r="A33" s="1" t="s">
        <v>33</v>
      </c>
      <c r="B33" s="2">
        <v>45204</v>
      </c>
      <c r="C33" s="40">
        <v>9.3600000000000003E-2</v>
      </c>
      <c r="D33" s="27">
        <f t="shared" si="0"/>
        <v>4231.0944</v>
      </c>
      <c r="E33" s="8">
        <v>49</v>
      </c>
      <c r="F33" s="2">
        <v>105</v>
      </c>
      <c r="G33" s="30">
        <f t="shared" si="1"/>
        <v>8.2720914948151477E-3</v>
      </c>
      <c r="H33" s="12">
        <v>1</v>
      </c>
      <c r="I33" s="33">
        <v>22</v>
      </c>
      <c r="J33" s="16">
        <f t="shared" si="2"/>
        <v>0.20952380952380953</v>
      </c>
      <c r="K33" s="8">
        <v>19</v>
      </c>
      <c r="M33" s="13"/>
      <c r="N33" s="13"/>
      <c r="O33" s="13"/>
      <c r="P33" s="13"/>
      <c r="Q33" s="13"/>
      <c r="R33" s="13"/>
    </row>
    <row r="34" spans="1:130">
      <c r="A34" s="1" t="s">
        <v>34</v>
      </c>
      <c r="B34" s="2">
        <v>5462</v>
      </c>
      <c r="C34" s="40">
        <v>6.4899999999999999E-2</v>
      </c>
      <c r="D34" s="27">
        <f t="shared" ref="D34:D52" si="3">SUM(B34*C34)</f>
        <v>354.48379999999997</v>
      </c>
      <c r="E34" s="8">
        <v>25</v>
      </c>
      <c r="F34" s="2">
        <v>11</v>
      </c>
      <c r="G34" s="30">
        <f t="shared" ref="G34:G52" si="4">SUM(F34/D34/3)</f>
        <v>1.0343679081150301E-2</v>
      </c>
      <c r="H34" s="12">
        <v>5</v>
      </c>
      <c r="I34" s="33">
        <v>9</v>
      </c>
      <c r="J34" s="16">
        <f t="shared" ref="J34:J52" si="5">SUM(I34/F34)</f>
        <v>0.81818181818181823</v>
      </c>
      <c r="K34" s="8">
        <v>51</v>
      </c>
      <c r="M34" s="13"/>
      <c r="N34" s="13"/>
      <c r="O34" s="13"/>
      <c r="P34" s="13"/>
      <c r="Q34" s="13"/>
      <c r="R34" s="13"/>
    </row>
    <row r="35" spans="1:130">
      <c r="A35" s="1" t="s">
        <v>35</v>
      </c>
      <c r="B35" s="2">
        <v>4819</v>
      </c>
      <c r="C35" s="40">
        <v>0.1109</v>
      </c>
      <c r="D35" s="27">
        <f t="shared" si="3"/>
        <v>534.4271</v>
      </c>
      <c r="E35" s="8">
        <v>51</v>
      </c>
      <c r="F35" s="2">
        <v>29</v>
      </c>
      <c r="G35" s="30">
        <f t="shared" si="4"/>
        <v>1.808790509812595E-2</v>
      </c>
      <c r="H35" s="12">
        <v>17</v>
      </c>
      <c r="I35" s="33">
        <v>5</v>
      </c>
      <c r="J35" s="16">
        <f t="shared" si="5"/>
        <v>0.17241379310344829</v>
      </c>
      <c r="K35" s="8">
        <v>13</v>
      </c>
      <c r="M35" s="13"/>
      <c r="N35" s="13"/>
      <c r="O35" s="13"/>
      <c r="P35" s="13"/>
      <c r="Q35" s="13"/>
      <c r="R35" s="13"/>
    </row>
    <row r="36" spans="1:130" s="4" customFormat="1">
      <c r="A36" s="37" t="s">
        <v>36</v>
      </c>
      <c r="B36" s="41">
        <v>105200</v>
      </c>
      <c r="C36" s="42">
        <v>8.7599999999999997E-2</v>
      </c>
      <c r="D36" s="43">
        <f t="shared" si="3"/>
        <v>9215.52</v>
      </c>
      <c r="E36" s="44">
        <v>44</v>
      </c>
      <c r="F36" s="41">
        <v>243</v>
      </c>
      <c r="G36" s="45">
        <f t="shared" si="4"/>
        <v>8.789520287514974E-3</v>
      </c>
      <c r="H36" s="46">
        <v>2</v>
      </c>
      <c r="I36" s="47">
        <v>30</v>
      </c>
      <c r="J36" s="48">
        <f t="shared" si="5"/>
        <v>0.12345679012345678</v>
      </c>
      <c r="K36" s="44">
        <v>8</v>
      </c>
      <c r="M36" s="14"/>
      <c r="N36" s="14"/>
      <c r="O36" s="14"/>
      <c r="P36" s="14"/>
      <c r="Q36" s="14"/>
      <c r="R36" s="14"/>
    </row>
    <row r="37" spans="1:130">
      <c r="A37" s="1" t="s">
        <v>37</v>
      </c>
      <c r="B37" s="2">
        <v>76372</v>
      </c>
      <c r="C37" s="40">
        <v>6.8900000000000003E-2</v>
      </c>
      <c r="D37" s="27">
        <f t="shared" si="3"/>
        <v>5262.0308000000005</v>
      </c>
      <c r="E37" s="8">
        <v>28</v>
      </c>
      <c r="F37" s="2">
        <v>391</v>
      </c>
      <c r="G37" s="30">
        <f t="shared" si="4"/>
        <v>2.4768637487514008E-2</v>
      </c>
      <c r="H37" s="12">
        <v>24</v>
      </c>
      <c r="I37" s="33">
        <v>118</v>
      </c>
      <c r="J37" s="16">
        <f t="shared" si="5"/>
        <v>0.30179028132992325</v>
      </c>
      <c r="K37" s="8">
        <v>30</v>
      </c>
      <c r="M37" s="13"/>
      <c r="N37" s="13"/>
      <c r="O37" s="13"/>
      <c r="P37" s="13"/>
      <c r="Q37" s="13"/>
      <c r="R37" s="13"/>
    </row>
    <row r="38" spans="1:130">
      <c r="A38" s="1" t="s">
        <v>38</v>
      </c>
      <c r="B38" s="2">
        <v>19118</v>
      </c>
      <c r="C38" s="40">
        <v>6.8000000000000005E-2</v>
      </c>
      <c r="D38" s="27">
        <f t="shared" si="3"/>
        <v>1300.0240000000001</v>
      </c>
      <c r="E38" s="8">
        <v>27</v>
      </c>
      <c r="F38" s="2">
        <v>159</v>
      </c>
      <c r="G38" s="30">
        <f t="shared" si="4"/>
        <v>4.0768478120403927E-2</v>
      </c>
      <c r="H38" s="12">
        <v>33</v>
      </c>
      <c r="I38" s="33">
        <v>54</v>
      </c>
      <c r="J38" s="16">
        <f t="shared" si="5"/>
        <v>0.33962264150943394</v>
      </c>
      <c r="K38" s="8">
        <v>35</v>
      </c>
      <c r="M38" s="13"/>
      <c r="N38" s="13"/>
      <c r="O38" s="13"/>
      <c r="P38" s="13"/>
      <c r="Q38" s="13"/>
      <c r="R38" s="13"/>
    </row>
    <row r="39" spans="1:130">
      <c r="A39" s="1" t="s">
        <v>39</v>
      </c>
      <c r="B39" s="2">
        <v>7337</v>
      </c>
      <c r="C39" s="40">
        <v>8.8499999999999995E-2</v>
      </c>
      <c r="D39" s="27">
        <f t="shared" si="3"/>
        <v>649.32449999999994</v>
      </c>
      <c r="E39" s="8">
        <v>45</v>
      </c>
      <c r="F39" s="2">
        <v>61</v>
      </c>
      <c r="G39" s="30">
        <f t="shared" si="4"/>
        <v>3.1314594372048699E-2</v>
      </c>
      <c r="H39" s="12">
        <v>30</v>
      </c>
      <c r="I39" s="33">
        <v>18</v>
      </c>
      <c r="J39" s="16">
        <f t="shared" si="5"/>
        <v>0.29508196721311475</v>
      </c>
      <c r="K39" s="8">
        <v>29</v>
      </c>
      <c r="M39" s="13"/>
      <c r="N39" s="13"/>
      <c r="O39" s="13"/>
      <c r="P39" s="13"/>
      <c r="Q39" s="13"/>
      <c r="R39" s="13"/>
    </row>
    <row r="40" spans="1:130">
      <c r="A40" s="1" t="s">
        <v>40</v>
      </c>
      <c r="B40" s="2">
        <v>79589</v>
      </c>
      <c r="C40" s="40">
        <v>6.9000000000000006E-2</v>
      </c>
      <c r="D40" s="27">
        <f t="shared" si="3"/>
        <v>5491.6410000000005</v>
      </c>
      <c r="E40" s="8">
        <v>29</v>
      </c>
      <c r="F40" s="2">
        <v>206</v>
      </c>
      <c r="G40" s="30">
        <f t="shared" si="4"/>
        <v>1.2503852066562009E-2</v>
      </c>
      <c r="H40" s="12">
        <v>9</v>
      </c>
      <c r="I40" s="33">
        <v>49</v>
      </c>
      <c r="J40" s="16">
        <f t="shared" si="5"/>
        <v>0.23786407766990292</v>
      </c>
      <c r="K40" s="8">
        <v>22</v>
      </c>
      <c r="M40" s="13"/>
      <c r="N40" s="13"/>
      <c r="O40" s="13"/>
      <c r="P40" s="13"/>
      <c r="Q40" s="13"/>
      <c r="R40" s="13"/>
    </row>
    <row r="41" spans="1:130">
      <c r="A41" s="1" t="s">
        <v>41</v>
      </c>
      <c r="B41" s="2">
        <v>8012</v>
      </c>
      <c r="C41" s="40">
        <v>6.1800000000000001E-2</v>
      </c>
      <c r="D41" s="27">
        <f t="shared" si="3"/>
        <v>495.14159999999998</v>
      </c>
      <c r="E41" s="8">
        <v>20</v>
      </c>
      <c r="F41" s="2">
        <v>23</v>
      </c>
      <c r="G41" s="30">
        <f t="shared" si="4"/>
        <v>1.5483786186954736E-2</v>
      </c>
      <c r="H41" s="12">
        <v>14</v>
      </c>
      <c r="I41" s="33">
        <v>5</v>
      </c>
      <c r="J41" s="16">
        <f t="shared" si="5"/>
        <v>0.21739130434782608</v>
      </c>
      <c r="K41" s="8">
        <v>20</v>
      </c>
      <c r="M41" s="13"/>
      <c r="N41" s="13"/>
      <c r="O41" s="13"/>
      <c r="P41" s="13"/>
      <c r="Q41" s="13"/>
      <c r="R41" s="13"/>
    </row>
    <row r="42" spans="1:130">
      <c r="A42" s="1" t="s">
        <v>42</v>
      </c>
      <c r="B42" s="2">
        <v>16780</v>
      </c>
      <c r="C42" s="40">
        <v>8.5500000000000007E-2</v>
      </c>
      <c r="D42" s="27">
        <f t="shared" si="3"/>
        <v>1434.69</v>
      </c>
      <c r="E42" s="8">
        <v>42</v>
      </c>
      <c r="F42" s="2">
        <v>62</v>
      </c>
      <c r="G42" s="30">
        <f t="shared" si="4"/>
        <v>1.4404970179388346E-2</v>
      </c>
      <c r="H42" s="12">
        <v>12</v>
      </c>
      <c r="I42" s="33">
        <v>17</v>
      </c>
      <c r="J42" s="16">
        <f t="shared" si="5"/>
        <v>0.27419354838709675</v>
      </c>
      <c r="K42" s="8">
        <v>26</v>
      </c>
      <c r="M42" s="13"/>
      <c r="N42" s="13"/>
      <c r="O42" s="13"/>
      <c r="P42" s="13"/>
      <c r="Q42" s="13"/>
      <c r="R42" s="13"/>
    </row>
    <row r="43" spans="1:130">
      <c r="A43" s="1" t="s">
        <v>43</v>
      </c>
      <c r="B43" s="2">
        <v>6384</v>
      </c>
      <c r="C43" s="40">
        <v>5.1400000000000001E-2</v>
      </c>
      <c r="D43" s="27">
        <f t="shared" si="3"/>
        <v>328.13760000000002</v>
      </c>
      <c r="E43" s="8">
        <v>8</v>
      </c>
      <c r="F43" s="2">
        <v>43</v>
      </c>
      <c r="G43" s="30">
        <f t="shared" si="4"/>
        <v>4.3680862337425928E-2</v>
      </c>
      <c r="H43" s="12">
        <v>35</v>
      </c>
      <c r="I43" s="33">
        <v>33</v>
      </c>
      <c r="J43" s="16">
        <f t="shared" si="5"/>
        <v>0.76744186046511631</v>
      </c>
      <c r="K43" s="8">
        <v>50</v>
      </c>
      <c r="M43" s="13"/>
      <c r="N43" s="13"/>
      <c r="O43" s="13"/>
      <c r="P43" s="13"/>
      <c r="Q43" s="13"/>
      <c r="R43" s="13"/>
    </row>
    <row r="44" spans="1:130">
      <c r="A44" s="1" t="s">
        <v>44</v>
      </c>
      <c r="B44" s="2">
        <v>28976</v>
      </c>
      <c r="C44" s="40">
        <v>8.3099999999999993E-2</v>
      </c>
      <c r="D44" s="27">
        <f t="shared" si="3"/>
        <v>2407.9055999999996</v>
      </c>
      <c r="E44" s="8">
        <v>38</v>
      </c>
      <c r="F44" s="2">
        <v>119</v>
      </c>
      <c r="G44" s="30">
        <f t="shared" si="4"/>
        <v>1.6473514022587378E-2</v>
      </c>
      <c r="H44" s="12">
        <v>16</v>
      </c>
      <c r="I44" s="33">
        <v>38</v>
      </c>
      <c r="J44" s="16">
        <f t="shared" si="5"/>
        <v>0.31932773109243695</v>
      </c>
      <c r="K44" s="8">
        <v>33</v>
      </c>
      <c r="M44" s="13"/>
      <c r="N44" s="13"/>
      <c r="O44" s="13"/>
      <c r="P44" s="13"/>
      <c r="Q44" s="13"/>
      <c r="R44" s="13"/>
    </row>
    <row r="45" spans="1:130">
      <c r="A45" s="1" t="s">
        <v>45</v>
      </c>
      <c r="B45" s="2">
        <v>93098</v>
      </c>
      <c r="C45" s="40">
        <v>7.3400000000000007E-2</v>
      </c>
      <c r="D45" s="27">
        <f t="shared" si="3"/>
        <v>6833.3932000000004</v>
      </c>
      <c r="E45" s="8">
        <v>33</v>
      </c>
      <c r="F45" s="2">
        <v>377</v>
      </c>
      <c r="G45" s="30">
        <f t="shared" si="4"/>
        <v>1.8390082787372263E-2</v>
      </c>
      <c r="H45" s="12">
        <v>18</v>
      </c>
      <c r="I45" s="33">
        <v>106</v>
      </c>
      <c r="J45" s="16">
        <f t="shared" si="5"/>
        <v>0.28116710875331563</v>
      </c>
      <c r="K45" s="8">
        <v>27</v>
      </c>
      <c r="M45" s="13"/>
      <c r="N45" s="13"/>
      <c r="O45" s="13"/>
      <c r="P45" s="13"/>
      <c r="Q45" s="13"/>
      <c r="R45" s="13"/>
    </row>
    <row r="46" spans="1:130">
      <c r="A46" s="1" t="s">
        <v>46</v>
      </c>
      <c r="B46" s="2">
        <v>5502</v>
      </c>
      <c r="C46" s="40">
        <v>6.4500000000000002E-2</v>
      </c>
      <c r="D46" s="27">
        <f t="shared" si="3"/>
        <v>354.87900000000002</v>
      </c>
      <c r="E46" s="8">
        <v>23</v>
      </c>
      <c r="F46" s="2">
        <v>48</v>
      </c>
      <c r="G46" s="30">
        <f t="shared" si="4"/>
        <v>4.5085789804412212E-2</v>
      </c>
      <c r="H46" s="12">
        <v>37</v>
      </c>
      <c r="I46" s="33">
        <v>12</v>
      </c>
      <c r="J46" s="16">
        <f t="shared" si="5"/>
        <v>0.25</v>
      </c>
      <c r="K46" s="8">
        <v>23</v>
      </c>
      <c r="M46" s="13"/>
      <c r="N46" s="13"/>
      <c r="O46" s="13"/>
      <c r="P46" s="13"/>
      <c r="Q46" s="13"/>
      <c r="R46" s="13"/>
    </row>
    <row r="47" spans="1:130">
      <c r="A47" s="1" t="s">
        <v>47</v>
      </c>
      <c r="B47" s="2">
        <v>28566</v>
      </c>
      <c r="C47" s="40">
        <v>8.3699999999999997E-2</v>
      </c>
      <c r="D47" s="27">
        <f t="shared" si="3"/>
        <v>2390.9742000000001</v>
      </c>
      <c r="E47" s="8">
        <v>39</v>
      </c>
      <c r="F47" s="2">
        <v>195</v>
      </c>
      <c r="G47" s="30">
        <f t="shared" si="4"/>
        <v>2.7185571471243813E-2</v>
      </c>
      <c r="H47" s="12">
        <v>26</v>
      </c>
      <c r="I47" s="33">
        <v>44</v>
      </c>
      <c r="J47" s="16">
        <f t="shared" si="5"/>
        <v>0.22564102564102564</v>
      </c>
      <c r="K47" s="8">
        <v>21</v>
      </c>
      <c r="M47" s="13"/>
      <c r="N47" s="13"/>
      <c r="O47" s="13"/>
      <c r="P47" s="13"/>
      <c r="Q47" s="13"/>
      <c r="R47" s="13"/>
    </row>
    <row r="48" spans="1:130" s="5" customFormat="1">
      <c r="A48" s="1" t="s">
        <v>48</v>
      </c>
      <c r="B48" s="2">
        <v>2686</v>
      </c>
      <c r="C48" s="40">
        <v>5.28E-2</v>
      </c>
      <c r="D48" s="27">
        <f t="shared" si="3"/>
        <v>141.82079999999999</v>
      </c>
      <c r="E48" s="8">
        <v>10</v>
      </c>
      <c r="F48" s="2">
        <v>17</v>
      </c>
      <c r="G48" s="30">
        <f t="shared" si="4"/>
        <v>3.9956527298299453E-2</v>
      </c>
      <c r="H48" s="12">
        <v>32</v>
      </c>
      <c r="I48" s="33">
        <v>10</v>
      </c>
      <c r="J48" s="16">
        <f t="shared" si="5"/>
        <v>0.58823529411764708</v>
      </c>
      <c r="K48" s="8">
        <v>47</v>
      </c>
      <c r="L48" s="4"/>
      <c r="M48" s="14"/>
      <c r="N48" s="14"/>
      <c r="O48" s="14"/>
      <c r="P48" s="14"/>
      <c r="Q48" s="14"/>
      <c r="R48" s="1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</row>
    <row r="49" spans="1:11">
      <c r="A49" s="1" t="s">
        <v>49</v>
      </c>
      <c r="B49" s="2">
        <v>17007</v>
      </c>
      <c r="C49" s="40">
        <v>7.6999999999999999E-2</v>
      </c>
      <c r="D49" s="27">
        <f t="shared" si="3"/>
        <v>1309.539</v>
      </c>
      <c r="E49" s="8">
        <v>36</v>
      </c>
      <c r="F49" s="2">
        <v>119</v>
      </c>
      <c r="G49" s="30">
        <f t="shared" si="4"/>
        <v>3.0290557720439534E-2</v>
      </c>
      <c r="H49" s="12">
        <v>29</v>
      </c>
      <c r="I49" s="33">
        <v>47</v>
      </c>
      <c r="J49" s="16">
        <f t="shared" si="5"/>
        <v>0.3949579831932773</v>
      </c>
      <c r="K49" s="8">
        <v>41</v>
      </c>
    </row>
    <row r="50" spans="1:11">
      <c r="A50" s="1" t="s">
        <v>50</v>
      </c>
      <c r="B50" s="2">
        <v>27526</v>
      </c>
      <c r="C50" s="40">
        <v>5.8099999999999999E-2</v>
      </c>
      <c r="D50" s="27">
        <f t="shared" si="3"/>
        <v>1599.2606000000001</v>
      </c>
      <c r="E50" s="8">
        <v>17</v>
      </c>
      <c r="F50" s="2">
        <v>484</v>
      </c>
      <c r="G50" s="30">
        <f t="shared" si="4"/>
        <v>0.10087995248137378</v>
      </c>
      <c r="H50" s="12">
        <v>50</v>
      </c>
      <c r="I50" s="33">
        <v>95</v>
      </c>
      <c r="J50" s="16">
        <f t="shared" si="5"/>
        <v>0.1962809917355372</v>
      </c>
      <c r="K50" s="8">
        <v>16</v>
      </c>
    </row>
    <row r="51" spans="1:11" s="4" customFormat="1">
      <c r="A51" s="1" t="s">
        <v>51</v>
      </c>
      <c r="B51" s="2">
        <v>9528</v>
      </c>
      <c r="C51" s="40">
        <v>8.4500000000000006E-2</v>
      </c>
      <c r="D51" s="27">
        <f t="shared" si="3"/>
        <v>805.1160000000001</v>
      </c>
      <c r="E51" s="8">
        <v>40</v>
      </c>
      <c r="F51" s="2">
        <v>56</v>
      </c>
      <c r="G51" s="30">
        <f t="shared" si="4"/>
        <v>2.3185064843658135E-2</v>
      </c>
      <c r="H51" s="12">
        <v>22</v>
      </c>
      <c r="I51" s="33">
        <v>22</v>
      </c>
      <c r="J51" s="16">
        <f t="shared" si="5"/>
        <v>0.39285714285714285</v>
      </c>
      <c r="K51" s="8">
        <v>40</v>
      </c>
    </row>
    <row r="52" spans="1:11">
      <c r="A52" s="1" t="s">
        <v>52</v>
      </c>
      <c r="B52" s="2">
        <v>2353</v>
      </c>
      <c r="C52" s="40">
        <v>4.7199999999999999E-2</v>
      </c>
      <c r="D52" s="27">
        <f t="shared" si="3"/>
        <v>111.0616</v>
      </c>
      <c r="E52" s="8">
        <v>4</v>
      </c>
      <c r="F52" s="2">
        <v>25</v>
      </c>
      <c r="G52" s="30">
        <f t="shared" si="4"/>
        <v>7.5033434898590809E-2</v>
      </c>
      <c r="H52" s="12">
        <v>47</v>
      </c>
      <c r="I52" s="33">
        <v>9</v>
      </c>
      <c r="J52" s="16">
        <f t="shared" si="5"/>
        <v>0.36</v>
      </c>
      <c r="K52" s="8">
        <v>38</v>
      </c>
    </row>
    <row r="53" spans="1:11">
      <c r="A53" s="1"/>
      <c r="B53" s="2"/>
      <c r="C53" s="2"/>
      <c r="D53" s="27"/>
      <c r="E53" s="8"/>
      <c r="F53" s="2"/>
      <c r="G53" s="2"/>
      <c r="I53" s="33"/>
      <c r="J53" s="16"/>
      <c r="K53" s="9"/>
    </row>
    <row r="54" spans="1:11" s="4" customFormat="1">
      <c r="A54" s="37" t="s">
        <v>53</v>
      </c>
      <c r="B54" s="6">
        <v>1173476</v>
      </c>
      <c r="C54" s="25">
        <v>7.3800000000000004E-2</v>
      </c>
      <c r="D54" s="28">
        <v>86603</v>
      </c>
      <c r="E54" s="10"/>
      <c r="F54" s="6">
        <v>7703</v>
      </c>
      <c r="G54" s="25">
        <f>SUM(F54/D54/3)</f>
        <v>2.9648703470626498E-2</v>
      </c>
      <c r="H54" s="34"/>
      <c r="I54" s="35">
        <f>SUM(I2:I53)</f>
        <v>1837</v>
      </c>
      <c r="J54" s="36">
        <f t="shared" ref="J54" si="6">SUM(I54/F54)</f>
        <v>0.23847851486433858</v>
      </c>
      <c r="K54" s="11"/>
    </row>
  </sheetData>
  <sortState ref="A2:K52">
    <sortCondition ref="A2"/>
  </sortState>
  <phoneticPr fontId="21" type="noConversion"/>
  <conditionalFormatting sqref="D36">
    <cfRule type="expression" dxfId="1" priority="2">
      <formula>MOD(ROW(),2)=0</formula>
    </cfRule>
  </conditionalFormatting>
  <conditionalFormatting sqref="A1:K54">
    <cfRule type="expression" dxfId="0" priority="1">
      <formula>MOD(ROW(),2)=0</formula>
    </cfRule>
  </conditionalFormatting>
  <pageMargins left="0.75" right="0.75" top="1" bottom="1" header="0.5" footer="0.5"/>
  <pageSetup scale="5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workbookViewId="0">
      <pane ySplit="1" topLeftCell="A2" activePane="bottomLeft" state="frozen"/>
      <selection pane="bottomLeft" activeCell="H11" sqref="H11"/>
    </sheetView>
  </sheetViews>
  <sheetFormatPr defaultColWidth="11" defaultRowHeight="15.75"/>
  <sheetData>
    <row r="1" spans="1:6" s="20" customFormat="1">
      <c r="A1" s="19" t="s">
        <v>0</v>
      </c>
      <c r="B1" s="19" t="s">
        <v>61</v>
      </c>
      <c r="C1" s="19" t="s">
        <v>62</v>
      </c>
      <c r="D1" s="19" t="s">
        <v>54</v>
      </c>
      <c r="F1" s="21" t="s">
        <v>55</v>
      </c>
    </row>
    <row r="2" spans="1:6">
      <c r="A2" s="15" t="s">
        <v>2</v>
      </c>
      <c r="B2" s="17">
        <v>0.9294</v>
      </c>
      <c r="C2" s="17">
        <v>7.0599999999999996E-2</v>
      </c>
      <c r="D2" s="15">
        <v>609</v>
      </c>
      <c r="F2" t="s">
        <v>63</v>
      </c>
    </row>
    <row r="3" spans="1:6">
      <c r="A3" s="15" t="s">
        <v>3</v>
      </c>
      <c r="B3" s="17">
        <v>0.93520000000000003</v>
      </c>
      <c r="C3" s="17">
        <v>6.4799999999999996E-2</v>
      </c>
      <c r="D3" s="15">
        <v>21956</v>
      </c>
      <c r="F3" t="s">
        <v>64</v>
      </c>
    </row>
    <row r="4" spans="1:6">
      <c r="A4" s="15" t="s">
        <v>4</v>
      </c>
      <c r="B4" s="17">
        <v>0.9466</v>
      </c>
      <c r="C4" s="17">
        <v>5.3400000000000003E-2</v>
      </c>
      <c r="D4" s="15">
        <v>17395</v>
      </c>
      <c r="F4" t="s">
        <v>76</v>
      </c>
    </row>
    <row r="5" spans="1:6">
      <c r="A5" s="15" t="s">
        <v>5</v>
      </c>
      <c r="B5" s="17">
        <v>0.91390000000000005</v>
      </c>
      <c r="C5" s="17">
        <v>8.6099999999999996E-2</v>
      </c>
      <c r="D5" s="15">
        <v>10720</v>
      </c>
    </row>
    <row r="6" spans="1:6">
      <c r="A6" s="15" t="s">
        <v>6</v>
      </c>
      <c r="B6" s="17">
        <v>0.90249999999999997</v>
      </c>
      <c r="C6" s="17">
        <v>9.7500000000000003E-2</v>
      </c>
      <c r="D6" s="15">
        <v>98659</v>
      </c>
    </row>
    <row r="7" spans="1:6">
      <c r="A7" s="15" t="s">
        <v>7</v>
      </c>
      <c r="B7" s="17">
        <v>0.94920000000000004</v>
      </c>
      <c r="C7" s="17">
        <v>5.0799999999999998E-2</v>
      </c>
      <c r="D7" s="15">
        <v>15442</v>
      </c>
    </row>
    <row r="8" spans="1:6">
      <c r="A8" s="15" t="s">
        <v>8</v>
      </c>
      <c r="B8" s="17">
        <v>0.94520000000000004</v>
      </c>
      <c r="C8" s="17">
        <v>5.4800000000000001E-2</v>
      </c>
      <c r="D8" s="15">
        <v>23049</v>
      </c>
    </row>
    <row r="9" spans="1:6">
      <c r="A9" s="15" t="s">
        <v>9</v>
      </c>
      <c r="B9" s="17">
        <v>0.90659999999999996</v>
      </c>
      <c r="C9" s="17">
        <v>9.3399999999999997E-2</v>
      </c>
      <c r="D9" s="15">
        <v>2506</v>
      </c>
    </row>
    <row r="10" spans="1:6">
      <c r="A10" s="15" t="s">
        <v>10</v>
      </c>
      <c r="B10" s="17">
        <v>0.9456</v>
      </c>
      <c r="C10" s="17">
        <v>5.4399999999999997E-2</v>
      </c>
      <c r="D10" s="15">
        <v>4102</v>
      </c>
    </row>
    <row r="11" spans="1:6">
      <c r="A11" s="15" t="s">
        <v>11</v>
      </c>
      <c r="B11" s="17">
        <v>0.9093</v>
      </c>
      <c r="C11" s="17">
        <v>9.0700000000000003E-2</v>
      </c>
      <c r="D11" s="15">
        <v>69898</v>
      </c>
    </row>
    <row r="12" spans="1:6">
      <c r="A12" s="15" t="s">
        <v>12</v>
      </c>
      <c r="B12" s="17">
        <v>0.92020000000000002</v>
      </c>
      <c r="C12" s="17">
        <v>7.9799999999999996E-2</v>
      </c>
      <c r="D12" s="15">
        <v>32509</v>
      </c>
    </row>
    <row r="13" spans="1:6">
      <c r="A13" s="15" t="s">
        <v>13</v>
      </c>
      <c r="B13" s="17">
        <v>0.9425</v>
      </c>
      <c r="C13" s="17">
        <v>5.7500000000000002E-2</v>
      </c>
      <c r="D13" s="15">
        <v>3462</v>
      </c>
    </row>
    <row r="14" spans="1:6">
      <c r="A14" s="15" t="s">
        <v>14</v>
      </c>
      <c r="B14" s="17">
        <v>0.95789999999999997</v>
      </c>
      <c r="C14" s="17">
        <v>4.2099999999999999E-2</v>
      </c>
      <c r="D14" s="15">
        <v>24106</v>
      </c>
    </row>
    <row r="15" spans="1:6">
      <c r="A15" s="15" t="s">
        <v>15</v>
      </c>
      <c r="B15" s="17">
        <v>0.9415</v>
      </c>
      <c r="C15" s="17">
        <v>5.8500000000000003E-2</v>
      </c>
      <c r="D15" s="15">
        <v>3809</v>
      </c>
    </row>
    <row r="16" spans="1:6">
      <c r="A16" s="15" t="s">
        <v>16</v>
      </c>
      <c r="B16" s="17">
        <v>0.93579999999999997</v>
      </c>
      <c r="C16" s="17">
        <v>6.4199999999999993E-2</v>
      </c>
      <c r="D16" s="15">
        <v>69962</v>
      </c>
    </row>
    <row r="17" spans="1:4">
      <c r="A17" s="15" t="s">
        <v>17</v>
      </c>
      <c r="B17" s="17">
        <v>0.93330000000000002</v>
      </c>
      <c r="C17" s="17">
        <v>6.6699999999999995E-2</v>
      </c>
      <c r="D17" s="15">
        <v>38079</v>
      </c>
    </row>
    <row r="18" spans="1:4">
      <c r="A18" s="15" t="s">
        <v>18</v>
      </c>
      <c r="B18" s="17">
        <v>0.94310000000000005</v>
      </c>
      <c r="C18" s="17">
        <v>5.6899999999999999E-2</v>
      </c>
      <c r="D18" s="15">
        <v>17536</v>
      </c>
    </row>
    <row r="19" spans="1:4">
      <c r="A19" s="15" t="s">
        <v>19</v>
      </c>
      <c r="B19" s="17">
        <v>0.92620000000000002</v>
      </c>
      <c r="C19" s="17">
        <v>7.3800000000000004E-2</v>
      </c>
      <c r="D19" s="15">
        <v>22549</v>
      </c>
    </row>
    <row r="20" spans="1:4">
      <c r="A20" s="15" t="s">
        <v>20</v>
      </c>
      <c r="B20" s="17">
        <v>0.92810000000000004</v>
      </c>
      <c r="C20" s="17">
        <v>7.1900000000000006E-2</v>
      </c>
      <c r="D20" s="15">
        <v>25171</v>
      </c>
    </row>
    <row r="21" spans="1:4">
      <c r="A21" s="15" t="s">
        <v>21</v>
      </c>
      <c r="B21" s="17">
        <v>0.93830000000000002</v>
      </c>
      <c r="C21" s="17">
        <v>6.1699999999999998E-2</v>
      </c>
      <c r="D21" s="15">
        <v>39192</v>
      </c>
    </row>
    <row r="22" spans="1:4">
      <c r="A22" s="15" t="s">
        <v>22</v>
      </c>
      <c r="B22" s="17">
        <v>0.91</v>
      </c>
      <c r="C22" s="17">
        <v>0.09</v>
      </c>
      <c r="D22" s="15">
        <v>23710</v>
      </c>
    </row>
    <row r="23" spans="1:4">
      <c r="A23" s="15" t="s">
        <v>23</v>
      </c>
      <c r="B23" s="17">
        <v>0.94210000000000005</v>
      </c>
      <c r="C23" s="17">
        <v>5.79E-2</v>
      </c>
      <c r="D23" s="15">
        <v>5886</v>
      </c>
    </row>
    <row r="24" spans="1:4">
      <c r="A24" s="15" t="s">
        <v>24</v>
      </c>
      <c r="B24" s="17">
        <v>0.92830000000000001</v>
      </c>
      <c r="C24" s="17">
        <v>7.17E-2</v>
      </c>
      <c r="D24" s="15">
        <v>37787</v>
      </c>
    </row>
    <row r="25" spans="1:4">
      <c r="A25" s="15" t="s">
        <v>25</v>
      </c>
      <c r="B25" s="17">
        <v>0.94730000000000003</v>
      </c>
      <c r="C25" s="17">
        <v>5.2699999999999997E-2</v>
      </c>
      <c r="D25" s="15">
        <v>24895</v>
      </c>
    </row>
    <row r="26" spans="1:4">
      <c r="A26" s="15" t="s">
        <v>26</v>
      </c>
      <c r="B26" s="17">
        <v>0.94950000000000001</v>
      </c>
      <c r="C26" s="17">
        <v>5.0500000000000003E-2</v>
      </c>
      <c r="D26" s="15">
        <v>37074</v>
      </c>
    </row>
    <row r="27" spans="1:4">
      <c r="A27" s="15" t="s">
        <v>27</v>
      </c>
      <c r="B27" s="17">
        <v>0.92589999999999995</v>
      </c>
      <c r="C27" s="17">
        <v>7.4099999999999999E-2</v>
      </c>
      <c r="D27" s="15">
        <v>15511</v>
      </c>
    </row>
    <row r="28" spans="1:4">
      <c r="A28" s="15" t="s">
        <v>28</v>
      </c>
      <c r="B28" s="17">
        <v>0.93610000000000004</v>
      </c>
      <c r="C28" s="17">
        <v>6.3899999999999998E-2</v>
      </c>
      <c r="D28" s="15">
        <v>4333</v>
      </c>
    </row>
    <row r="29" spans="1:4">
      <c r="A29" s="15" t="s">
        <v>29</v>
      </c>
      <c r="B29" s="17">
        <v>0.9153</v>
      </c>
      <c r="C29" s="17">
        <v>8.4699999999999998E-2</v>
      </c>
      <c r="D29" s="15">
        <v>35481</v>
      </c>
    </row>
    <row r="30" spans="1:4">
      <c r="A30" s="15" t="s">
        <v>30</v>
      </c>
      <c r="B30" s="17">
        <v>0.95209999999999995</v>
      </c>
      <c r="C30" s="17">
        <v>4.7899999999999998E-2</v>
      </c>
      <c r="D30" s="15">
        <v>5341</v>
      </c>
    </row>
    <row r="31" spans="1:4">
      <c r="A31" s="15" t="s">
        <v>31</v>
      </c>
      <c r="B31" s="17">
        <v>0.95609999999999995</v>
      </c>
      <c r="C31" s="17">
        <v>4.3900000000000002E-2</v>
      </c>
      <c r="D31" s="15">
        <v>11655</v>
      </c>
    </row>
    <row r="32" spans="1:4">
      <c r="A32" s="15" t="s">
        <v>32</v>
      </c>
      <c r="B32" s="17">
        <v>0.95799999999999996</v>
      </c>
      <c r="C32" s="17">
        <v>4.2000000000000003E-2</v>
      </c>
      <c r="D32" s="15">
        <v>6550</v>
      </c>
    </row>
    <row r="33" spans="1:4">
      <c r="A33" s="15" t="s">
        <v>33</v>
      </c>
      <c r="B33" s="17">
        <v>0.90639999999999998</v>
      </c>
      <c r="C33" s="17">
        <v>9.3600000000000003E-2</v>
      </c>
      <c r="D33" s="15">
        <v>42809</v>
      </c>
    </row>
    <row r="34" spans="1:4">
      <c r="A34" s="15" t="s">
        <v>34</v>
      </c>
      <c r="B34" s="17">
        <v>0.93510000000000004</v>
      </c>
      <c r="C34" s="17">
        <v>6.4899999999999999E-2</v>
      </c>
      <c r="D34" s="15">
        <v>5440</v>
      </c>
    </row>
    <row r="35" spans="1:4">
      <c r="A35" s="15" t="s">
        <v>35</v>
      </c>
      <c r="B35" s="17">
        <v>0.8891</v>
      </c>
      <c r="C35" s="17">
        <v>0.1109</v>
      </c>
      <c r="D35" s="15">
        <v>4481</v>
      </c>
    </row>
    <row r="36" spans="1:4">
      <c r="A36" s="15" t="s">
        <v>36</v>
      </c>
      <c r="B36" s="17">
        <v>0.91239999999999999</v>
      </c>
      <c r="C36" s="17">
        <v>8.7599999999999997E-2</v>
      </c>
      <c r="D36" s="15">
        <v>100483</v>
      </c>
    </row>
    <row r="37" spans="1:4">
      <c r="A37" s="15" t="s">
        <v>37</v>
      </c>
      <c r="B37" s="17">
        <v>0.93110000000000004</v>
      </c>
      <c r="C37" s="17">
        <v>6.8900000000000003E-2</v>
      </c>
      <c r="D37" s="15">
        <v>72283</v>
      </c>
    </row>
    <row r="38" spans="1:4">
      <c r="A38" s="15" t="s">
        <v>38</v>
      </c>
      <c r="B38" s="17">
        <v>0.93200000000000005</v>
      </c>
      <c r="C38" s="17">
        <v>6.8000000000000005E-2</v>
      </c>
      <c r="D38" s="15">
        <v>17909</v>
      </c>
    </row>
    <row r="39" spans="1:4">
      <c r="A39" s="15" t="s">
        <v>39</v>
      </c>
      <c r="B39" s="17">
        <v>0.91149999999999998</v>
      </c>
      <c r="C39" s="17">
        <v>8.8499999999999995E-2</v>
      </c>
      <c r="D39" s="15">
        <v>6826</v>
      </c>
    </row>
    <row r="40" spans="1:4">
      <c r="A40" s="15" t="s">
        <v>40</v>
      </c>
      <c r="B40" s="17">
        <v>0.93100000000000005</v>
      </c>
      <c r="C40" s="17">
        <v>6.9000000000000006E-2</v>
      </c>
      <c r="D40" s="15">
        <v>75307</v>
      </c>
    </row>
    <row r="41" spans="1:4">
      <c r="A41" s="15" t="s">
        <v>41</v>
      </c>
      <c r="B41" s="17">
        <v>0.93820000000000003</v>
      </c>
      <c r="C41" s="17">
        <v>6.1800000000000001E-2</v>
      </c>
      <c r="D41" s="15">
        <v>7680</v>
      </c>
    </row>
    <row r="42" spans="1:4">
      <c r="A42" s="15" t="s">
        <v>42</v>
      </c>
      <c r="B42" s="17">
        <v>0.91449999999999998</v>
      </c>
      <c r="C42" s="17">
        <v>8.5500000000000007E-2</v>
      </c>
      <c r="D42" s="15">
        <v>15747</v>
      </c>
    </row>
    <row r="43" spans="1:4">
      <c r="A43" s="15" t="s">
        <v>43</v>
      </c>
      <c r="B43" s="17">
        <v>0.9486</v>
      </c>
      <c r="C43" s="17">
        <v>5.1400000000000001E-2</v>
      </c>
      <c r="D43" s="15">
        <v>6130</v>
      </c>
    </row>
    <row r="44" spans="1:4">
      <c r="A44" s="15" t="s">
        <v>44</v>
      </c>
      <c r="B44" s="17">
        <v>0.91690000000000005</v>
      </c>
      <c r="C44" s="17">
        <v>8.3099999999999993E-2</v>
      </c>
      <c r="D44" s="15">
        <v>27076</v>
      </c>
    </row>
    <row r="45" spans="1:4">
      <c r="A45" s="15" t="s">
        <v>45</v>
      </c>
      <c r="B45" s="17">
        <v>0.92659999999999998</v>
      </c>
      <c r="C45" s="17">
        <v>7.3400000000000007E-2</v>
      </c>
      <c r="D45" s="15">
        <v>93354</v>
      </c>
    </row>
    <row r="46" spans="1:4">
      <c r="A46" s="15" t="s">
        <v>46</v>
      </c>
      <c r="B46" s="17">
        <v>0.9355</v>
      </c>
      <c r="C46" s="17">
        <v>6.4500000000000002E-2</v>
      </c>
      <c r="D46" s="15">
        <v>5227</v>
      </c>
    </row>
    <row r="47" spans="1:4">
      <c r="A47" s="15" t="s">
        <v>47</v>
      </c>
      <c r="B47" s="17">
        <v>0.9163</v>
      </c>
      <c r="C47" s="17">
        <v>8.3699999999999997E-2</v>
      </c>
      <c r="D47" s="15">
        <v>27136</v>
      </c>
    </row>
    <row r="48" spans="1:4">
      <c r="A48" s="15" t="s">
        <v>48</v>
      </c>
      <c r="B48" s="17">
        <v>0.94720000000000004</v>
      </c>
      <c r="C48" s="17">
        <v>5.28E-2</v>
      </c>
      <c r="D48" s="15">
        <v>2596</v>
      </c>
    </row>
    <row r="49" spans="1:4">
      <c r="A49" s="15" t="s">
        <v>49</v>
      </c>
      <c r="B49" s="17">
        <v>0.92300000000000004</v>
      </c>
      <c r="C49" s="17">
        <v>7.6999999999999999E-2</v>
      </c>
      <c r="D49" s="15">
        <v>16369</v>
      </c>
    </row>
    <row r="50" spans="1:4">
      <c r="A50" s="15" t="s">
        <v>50</v>
      </c>
      <c r="B50" s="17">
        <v>0.94189999999999996</v>
      </c>
      <c r="C50" s="17">
        <v>5.8099999999999999E-2</v>
      </c>
      <c r="D50" s="15">
        <v>25734</v>
      </c>
    </row>
    <row r="51" spans="1:4">
      <c r="A51" s="15" t="s">
        <v>51</v>
      </c>
      <c r="B51" s="17">
        <v>0.91549999999999998</v>
      </c>
      <c r="C51" s="17">
        <v>8.4500000000000006E-2</v>
      </c>
      <c r="D51" s="15">
        <v>9182</v>
      </c>
    </row>
    <row r="52" spans="1:4">
      <c r="A52" s="15" t="s">
        <v>52</v>
      </c>
      <c r="B52" s="17">
        <v>0.95279999999999998</v>
      </c>
      <c r="C52" s="17">
        <v>4.7199999999999999E-2</v>
      </c>
      <c r="D52" s="15">
        <v>2205</v>
      </c>
    </row>
    <row r="53" spans="1:4">
      <c r="A53" s="15"/>
      <c r="B53" s="17"/>
      <c r="C53" s="17"/>
      <c r="D53" s="15"/>
    </row>
    <row r="54" spans="1:4">
      <c r="A54" s="18" t="s">
        <v>53</v>
      </c>
      <c r="B54" s="17">
        <v>0.92620000000000002</v>
      </c>
      <c r="C54" s="17">
        <v>7.3800000000000004E-2</v>
      </c>
      <c r="D54" s="15">
        <v>1313006</v>
      </c>
    </row>
  </sheetData>
  <sortState ref="A2:D52">
    <sortCondition ref="A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NH Pop+Pressure Ulcer+Citations</vt:lpstr>
      <vt:lpstr>MDS Unhealed Pressure Ulcer</vt:lpstr>
    </vt:vector>
  </TitlesOfParts>
  <Company>Long Term Care Community Coalition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sara</cp:lastModifiedBy>
  <cp:lastPrinted>2015-04-05T23:33:21Z</cp:lastPrinted>
  <dcterms:created xsi:type="dcterms:W3CDTF">2015-01-21T17:19:46Z</dcterms:created>
  <dcterms:modified xsi:type="dcterms:W3CDTF">2015-04-21T15:23:12Z</dcterms:modified>
</cp:coreProperties>
</file>